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41618798-7E1B-4B05-A6D4-57581059B5FA}" xr6:coauthVersionLast="47" xr6:coauthVersionMax="47" xr10:uidLastSave="{00000000-0000-0000-0000-000000000000}"/>
  <bookViews>
    <workbookView xWindow="38280" yWindow="-120" windowWidth="38640" windowHeight="21120" activeTab="3" xr2:uid="{00000000-000D-0000-FFFF-FFFF00000000}"/>
  </bookViews>
  <sheets>
    <sheet name="Documentation" sheetId="8" r:id="rId1"/>
    <sheet name="ELC_newtech_KEA" sheetId="7" r:id="rId2"/>
    <sheet name="OLD_ELC" sheetId="4" r:id="rId3"/>
    <sheet name="ELC_CCS" sheetId="5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5" l="1"/>
  <c r="I32" i="5"/>
  <c r="I33" i="5"/>
  <c r="I34" i="5"/>
  <c r="I30" i="5"/>
  <c r="H121" i="7"/>
  <c r="H122" i="7"/>
  <c r="H123" i="7"/>
  <c r="H120" i="7"/>
  <c r="H109" i="7"/>
  <c r="H110" i="7"/>
  <c r="H111" i="7"/>
  <c r="H112" i="7"/>
  <c r="H113" i="7"/>
  <c r="H114" i="7"/>
  <c r="H115" i="7"/>
  <c r="H116" i="7"/>
  <c r="H117" i="7"/>
  <c r="H118" i="7"/>
  <c r="H108" i="7"/>
  <c r="H104" i="7"/>
  <c r="H105" i="7"/>
  <c r="H106" i="7"/>
  <c r="H103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84" i="7"/>
  <c r="H39" i="5"/>
  <c r="AW5" i="5"/>
  <c r="AW8" i="5"/>
  <c r="AW11" i="5"/>
  <c r="AX11" i="5"/>
  <c r="AY11" i="5"/>
  <c r="I85" i="7" l="1"/>
  <c r="I84" i="7" l="1"/>
  <c r="F66" i="7" l="1"/>
  <c r="K12" i="5"/>
  <c r="J12" i="5"/>
  <c r="I124" i="7" l="1"/>
  <c r="C124" i="7"/>
  <c r="I123" i="7"/>
  <c r="C123" i="7"/>
  <c r="I122" i="7"/>
  <c r="C122" i="7"/>
  <c r="I121" i="7"/>
  <c r="C121" i="7"/>
  <c r="I120" i="7"/>
  <c r="C120" i="7"/>
  <c r="I119" i="7"/>
  <c r="C119" i="7"/>
  <c r="I118" i="7"/>
  <c r="C118" i="7"/>
  <c r="I117" i="7"/>
  <c r="C117" i="7"/>
  <c r="I116" i="7"/>
  <c r="C116" i="7"/>
  <c r="I115" i="7"/>
  <c r="C115" i="7"/>
  <c r="I114" i="7"/>
  <c r="C114" i="7"/>
  <c r="I113" i="7"/>
  <c r="C113" i="7"/>
  <c r="I112" i="7"/>
  <c r="C112" i="7"/>
  <c r="I111" i="7"/>
  <c r="C111" i="7"/>
  <c r="I110" i="7"/>
  <c r="C110" i="7"/>
  <c r="I109" i="7"/>
  <c r="C109" i="7"/>
  <c r="I108" i="7"/>
  <c r="C108" i="7"/>
  <c r="I107" i="7"/>
  <c r="C107" i="7"/>
  <c r="I106" i="7"/>
  <c r="C106" i="7"/>
  <c r="I105" i="7"/>
  <c r="C105" i="7"/>
  <c r="I104" i="7"/>
  <c r="C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I95" i="7"/>
  <c r="C95" i="7"/>
  <c r="I94" i="7"/>
  <c r="C94" i="7"/>
  <c r="I93" i="7"/>
  <c r="C93" i="7"/>
  <c r="I92" i="7"/>
  <c r="C92" i="7"/>
  <c r="I91" i="7"/>
  <c r="C91" i="7"/>
  <c r="I90" i="7"/>
  <c r="C90" i="7"/>
  <c r="I89" i="7"/>
  <c r="C89" i="7"/>
  <c r="I88" i="7"/>
  <c r="C88" i="7"/>
  <c r="I87" i="7"/>
  <c r="C87" i="7"/>
  <c r="I86" i="7"/>
  <c r="C86" i="7"/>
  <c r="C85" i="7"/>
  <c r="C84" i="7"/>
  <c r="B61" i="7"/>
  <c r="B60" i="7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W22" i="5" l="1"/>
  <c r="X22" i="5"/>
  <c r="X23" i="5"/>
  <c r="W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8" i="5" l="1"/>
  <c r="O8" i="5"/>
  <c r="P5" i="5"/>
  <c r="O5" i="5"/>
  <c r="AX5" i="5" s="1"/>
  <c r="K6" i="5" l="1"/>
  <c r="AY5" i="5"/>
  <c r="J9" i="5"/>
  <c r="AX8" i="5"/>
  <c r="K9" i="5"/>
  <c r="AY8" i="5"/>
  <c r="AT8" i="5" s="1"/>
  <c r="K10" i="5" s="1"/>
  <c r="AS5" i="5"/>
  <c r="J7" i="5" s="1"/>
  <c r="J6" i="5"/>
  <c r="E39" i="5"/>
  <c r="D34" i="5"/>
  <c r="D33" i="5"/>
  <c r="J32" i="5"/>
  <c r="D32" i="5"/>
  <c r="J31" i="5"/>
  <c r="D31" i="5"/>
  <c r="J30" i="5"/>
  <c r="D30" i="5"/>
  <c r="AA24" i="5"/>
  <c r="Z24" i="5"/>
  <c r="Y24" i="5"/>
  <c r="Y23" i="5"/>
  <c r="AB22" i="5"/>
  <c r="Y22" i="5"/>
  <c r="H22" i="5"/>
  <c r="E22" i="5"/>
  <c r="H21" i="5"/>
  <c r="F21" i="5" s="1"/>
  <c r="E21" i="5"/>
  <c r="F13" i="5"/>
  <c r="AT11" i="5"/>
  <c r="K13" i="5" s="1"/>
  <c r="AS11" i="5"/>
  <c r="J13" i="5" s="1"/>
  <c r="F10" i="5"/>
  <c r="AS8" i="5"/>
  <c r="J10" i="5" s="1"/>
  <c r="F7" i="5"/>
  <c r="AT5" i="5"/>
  <c r="K7" i="5" s="1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5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5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5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5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82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82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3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M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O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<sst xmlns="http://schemas.openxmlformats.org/spreadsheetml/2006/main" count="1393" uniqueCount="379">
  <si>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</si>
  <si>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</si>
  <si>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</si>
  <si>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</si>
  <si>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</si>
  <si>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</si>
  <si>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</si>
  <si>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</si>
  <si>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</si>
  <si>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</si>
  <si>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</si>
  <si>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</si>
  <si>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</si>
  <si>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</si>
  <si>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</si>
  <si>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</si>
  <si>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</si>
  <si>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</si>
  <si>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</si>
  <si>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</si>
  <si>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</si>
  <si>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</si>
  <si>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</si>
  <si>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</si>
  <si>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</si>
  <si>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</si>
  <si>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</si>
  <si>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</si>
  <si>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</si>
  <si>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</si>
  <si>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</si>
  <si>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</si>
  <si>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</si>
  <si>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</si>
  <si>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</si>
  <si>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</si>
  <si>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</si>
  <si>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</si>
  <si>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</si>
  <si>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</si>
  <si>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</si>
  <si>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</si>
  <si>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</si>
  <si>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</si>
  <si>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</si>
  <si>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</si>
  <si>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</si>
  <si>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</si>
  <si>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</si>
  <si>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</si>
  <si>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</si>
  <si>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</si>
  <si>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</si>
  <si>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</si>
  <si>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</si>
  <si>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</si>
  <si>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</si>
  <si>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</si>
  <si>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</si>
  <si>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</si>
  <si>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</si>
  <si>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</si>
  <si>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</si>
  <si>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</si>
  <si>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</si>
  <si>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</si>
  <si>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</si>
  <si>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</si>
  <si>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</si>
  <si>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</si>
  <si>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</si>
  <si>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</si>
  <si>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</si>
  <si>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</si>
  <si>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</si>
  <si>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</si>
  <si>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</si>
  <si>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</si>
  <si>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</si>
  <si>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</si>
  <si>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</si>
  <si>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</si>
  <si>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</si>
  <si>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</si>
  <si>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</si>
  <si>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</si>
  <si>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</si>
  <si>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</si>
  <si>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</si>
  <si>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</si>
  <si>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</si>
  <si>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</si>
  <si>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</si>
  <si>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</si>
  <si>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</si>
  <si>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</si>
  <si>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</si>
  <si>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</si>
  <si>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</si>
  <si>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</si>
  <si>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</si>
  <si>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</si>
  <si>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</si>
  <si>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</si>
  <si>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</si>
  <si>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</si>
  <si>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</si>
  <si>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</si>
  <si>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</si>
  <si>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</si>
  <si>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</si>
  <si>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</si>
  <si>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</si>
  <si>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</si>
  <si>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</si>
  <si>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</si>
  <si>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</si>
  <si>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</si>
  <si>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</si>
  <si>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</si>
  <si>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</si>
  <si>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</si>
  <si>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</si>
  <si>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</si>
  <si>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</si>
  <si>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</si>
  <si>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</si>
  <si>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</si>
  <si>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</si>
  <si>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</si>
  <si>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</si>
  <si>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</si>
  <si>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</si>
  <si>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</si>
  <si>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</si>
  <si>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</si>
  <si>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</si>
  <si>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</si>
  <si>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</si>
  <si>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</si>
  <si>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</si>
  <si>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</si>
  <si>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</si>
  <si>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</si>
  <si>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</si>
  <si>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</si>
  <si>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</si>
  <si>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</si>
  <si>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</si>
  <si>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</si>
  <si>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</si>
  <si>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</si>
  <si>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</si>
  <si>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</si>
  <si>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</si>
  <si>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</si>
  <si>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</si>
  <si>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</si>
  <si>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</si>
  <si>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</si>
  <si>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</si>
  <si>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</si>
  <si>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</si>
  <si>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</si>
  <si>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</si>
  <si>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</si>
  <si>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</si>
  <si>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</si>
  <si>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</si>
  <si>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</si>
  <si>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</si>
  <si>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</si>
  <si>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</si>
  <si>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</si>
  <si>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</si>
  <si>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</si>
  <si>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</si>
  <si>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</si>
  <si>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</si>
  <si>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</si>
  <si>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</si>
  <si>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</si>
  <si>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</si>
  <si>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</si>
  <si>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</si>
  <si>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</si>
  <si>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</si>
  <si>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</si>
  <si>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</si>
  <si>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</si>
  <si>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</si>
  <si>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</si>
  <si>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</si>
  <si>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</si>
  <si>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</si>
  <si>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</si>
  <si>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</si>
  <si>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</si>
  <si>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</si>
  <si>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</si>
  <si>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</si>
  <si>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</si>
  <si>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</si>
  <si>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</si>
  <si>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</si>
  <si>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</si>
  <si>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</si>
  <si>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</si>
  <si>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</si>
  <si>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</si>
  <si>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</si>
  <si>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</si>
  <si>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</si>
  <si>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</si>
  <si>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</si>
  <si>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</si>
  <si>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</si>
  <si>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</si>
  <si>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</si>
  <si>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</si>
  <si>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</si>
  <si>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</si>
  <si>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</si>
  <si>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</si>
  <si>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</si>
  <si>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</si>
  <si>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</si>
  <si>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</si>
  <si>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</si>
  <si>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</si>
  <si>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</si>
  <si>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</si>
  <si>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</si>
  <si>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</si>
  <si>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</si>
  <si>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</si>
  <si>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</si>
  <si>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</si>
  <si>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</si>
  <si>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</si>
  <si>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</si>
  <si>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</si>
  <si>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</si>
  <si>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</si>
  <si>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</si>
  <si>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</si>
  <si>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</si>
  <si>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</si>
  <si>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</si>
  <si>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</si>
  <si>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</si>
  <si>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</si>
  <si>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</si>
  <si>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</si>
  <si>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</si>
  <si>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</si>
  <si>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</si>
  <si>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</si>
  <si>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</si>
  <si>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</si>
  <si>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</si>
  <si>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</si>
  <si>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</si>
  <si>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</si>
  <si>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</si>
  <si>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</si>
  <si>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</si>
  <si>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</si>
  <si>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</si>
  <si>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</si>
  <si>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</si>
  <si>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</si>
  <si>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</si>
  <si>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</si>
  <si>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</si>
  <si>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</si>
  <si>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</si>
  <si>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</si>
  <si>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</si>
  <si>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</si>
  <si>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</si>
  <si>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</si>
  <si>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</si>
  <si>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</si>
  <si>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</si>
  <si>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</si>
  <si>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</si>
  <si>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</si>
  <si>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</si>
  <si>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</si>
  <si>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</si>
  <si>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</si>
  <si>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</si>
  <si>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</si>
  <si>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</si>
  <si>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</si>
  <si>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EHYD-RR-NSmall20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</si>
  <si>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</si>
  <si>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</si>
  <si>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</si>
  <si>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</si>
  <si>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</si>
  <si>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</si>
  <si>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</si>
  <si>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</si>
  <si>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</si>
  <si>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</si>
  <si>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</si>
  <si>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</si>
  <si>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New run of river hydro &gt;30 MW</t>
  </si>
  <si>
    <t>New run of river hydro &lt;30 MW</t>
  </si>
  <si>
    <t>\I: EBAT-LA</t>
  </si>
  <si>
    <t>\I:EGEOCONSLBIN20</t>
  </si>
  <si>
    <t>\I:EBAT-LA</t>
  </si>
  <si>
    <t>NRG</t>
  </si>
  <si>
    <t>Output</t>
  </si>
  <si>
    <t>*EFF~2018</t>
  </si>
  <si>
    <t>*EFF~2030</t>
  </si>
  <si>
    <t>*EFF~2050</t>
  </si>
  <si>
    <t>*EFF~0</t>
  </si>
  <si>
    <t>SUM-WK-N,SUM-WE-N,SPR-WK-N,SPR-WE-N,FAL-WK-N,FAL-WE-N,WIN-WK-N,WIN-WE-N</t>
  </si>
  <si>
    <t>FLO_DELIV</t>
  </si>
  <si>
    <t xml:space="preserve">**FLO_DELIV sets the discharging cost by timeslice, by setting this really high the model shouldn't discharge in specified timeslices. </t>
  </si>
  <si>
    <t>**FLO_Cost is the charging cost by timeslice so vice versa to the above. There are probably better ways of constructing a constraint like this, but I can't get them working.</t>
  </si>
  <si>
    <t>SUM-WK-D,SUM-WE-D,SPR-WK-D,SPR-WE-D,FAL-WK-D,FAL-WE-D,WIN-WK-D,WIN-WE-D,SUM-WK-P,SUM-WE-P,SPR-WK-P,SPR-WE-P,FAL-WK-P,FAL-WE-P,WIN-WK-P,WIN-WE-P</t>
  </si>
  <si>
    <t>FLO_COST</t>
  </si>
  <si>
    <t>* Sector</t>
  </si>
  <si>
    <t>* Subsector</t>
  </si>
  <si>
    <t>* Enduse</t>
  </si>
  <si>
    <t>* Technology</t>
  </si>
  <si>
    <t>* Fuel</t>
  </si>
  <si>
    <t>* OLD TechDesc</t>
  </si>
  <si>
    <t>Electricity</t>
  </si>
  <si>
    <t>Hydro</t>
  </si>
  <si>
    <t>Thermal</t>
  </si>
  <si>
    <t>Solar</t>
  </si>
  <si>
    <t>Wind</t>
  </si>
  <si>
    <t>Geothermal</t>
  </si>
  <si>
    <t>Tidal</t>
  </si>
  <si>
    <t>Biogas</t>
  </si>
  <si>
    <t>Wood</t>
  </si>
  <si>
    <t>Bioliquid</t>
  </si>
  <si>
    <t>Nuclear</t>
  </si>
  <si>
    <t>Electricity Storage</t>
  </si>
  <si>
    <t>Coal</t>
  </si>
  <si>
    <t>Lignite</t>
  </si>
  <si>
    <t>Oil</t>
  </si>
  <si>
    <t>Hydro Dam (New)</t>
  </si>
  <si>
    <t>Combined Cycle Gas Turbine (New)</t>
  </si>
  <si>
    <t>Natural Gas</t>
  </si>
  <si>
    <t>Open Cycle Gas Turbine (New)</t>
  </si>
  <si>
    <t>Solar (Grid-scale Fixed Mount)</t>
  </si>
  <si>
    <t>Solar (Grid-scale Tracking Mount)</t>
  </si>
  <si>
    <t>Solar (Gound Distributed)</t>
  </si>
  <si>
    <t>Solar (Ground Industrial)</t>
  </si>
  <si>
    <t>Solar (Commercial Rooftop)</t>
  </si>
  <si>
    <t>Solar (Residential Rooftop)</t>
  </si>
  <si>
    <t>Wind (Distributed)</t>
  </si>
  <si>
    <t>Wind (Consented)</t>
  </si>
  <si>
    <t>Wind (High Capacity Factor)</t>
  </si>
  <si>
    <t>Wind (Low Capacity Factor)</t>
  </si>
  <si>
    <t>Wind (Fixed)</t>
  </si>
  <si>
    <t>Wind (Floating)</t>
  </si>
  <si>
    <t>Geothermal (Consented)</t>
  </si>
  <si>
    <t>Geothermal (Other)</t>
  </si>
  <si>
    <t>Steam Boiler</t>
  </si>
  <si>
    <t>Waste Incineration</t>
  </si>
  <si>
    <t>Hydro Run of River (New &gt;30MW)</t>
  </si>
  <si>
    <t>Hydro Run of River (New &lt;30MW)</t>
  </si>
  <si>
    <t xml:space="preserve">Lithium Ion Battery </t>
  </si>
  <si>
    <t>Large Pumped Storage</t>
  </si>
  <si>
    <t>Small Pumped Storage</t>
  </si>
  <si>
    <t>Flow Battery</t>
  </si>
  <si>
    <t>Workbook: Future Technologies for Electricity Sector in the Kea Scenario</t>
  </si>
  <si>
    <t>ELC_newtech_KEA: Technology definitions and parameters</t>
  </si>
  <si>
    <t>OLD_ELC: Deprecated</t>
  </si>
  <si>
    <t>ELC_CCS: CCS technology parameters</t>
  </si>
  <si>
    <t>* OLD CommDesc</t>
  </si>
  <si>
    <t>CO2 to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</si>
</sst>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9">
    <xf numFmtId="0" fontId="0" fillId="0" borderId="0"/>
    <xf numFmtId="0" fontId="11" fillId="0" borderId="0"/>
    <xf numFmtId="0" fontId="9" fillId="0" borderId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8" applyNumberFormat="0" applyAlignment="0" applyProtection="0"/>
    <xf numFmtId="0" fontId="26" fillId="10" borderId="9" applyNumberFormat="0" applyAlignment="0" applyProtection="0"/>
    <xf numFmtId="0" fontId="27" fillId="10" borderId="8" applyNumberFormat="0" applyAlignment="0" applyProtection="0"/>
    <xf numFmtId="0" fontId="28" fillId="0" borderId="10" applyNumberFormat="0" applyFill="0" applyAlignment="0" applyProtection="0"/>
    <xf numFmtId="0" fontId="29" fillId="11" borderId="11" applyNumberFormat="0" applyAlignment="0" applyProtection="0"/>
    <xf numFmtId="0" fontId="30" fillId="0" borderId="0" applyNumberFormat="0" applyFill="0" applyBorder="0" applyAlignment="0" applyProtection="0"/>
    <xf numFmtId="0" fontId="31" fillId="13" borderId="0" applyNumberFormat="0" applyBorder="0" applyAlignment="0" applyProtection="0"/>
    <xf numFmtId="0" fontId="8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8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5" borderId="0" applyNumberFormat="0" applyBorder="0" applyAlignment="0" applyProtection="0"/>
    <xf numFmtId="0" fontId="8" fillId="27" borderId="0" applyNumberFormat="0" applyBorder="0" applyAlignment="0" applyProtection="0"/>
    <xf numFmtId="0" fontId="3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3" fillId="3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33" fillId="3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33" fillId="4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3" fillId="41" borderId="0" applyNumberFormat="0" applyBorder="0" applyAlignment="0" applyProtection="0"/>
    <xf numFmtId="0" fontId="8" fillId="30" borderId="0" applyNumberFormat="0" applyBorder="0" applyAlignment="0" applyProtection="0"/>
    <xf numFmtId="0" fontId="33" fillId="42" borderId="0" applyNumberFormat="0" applyBorder="0" applyAlignment="0" applyProtection="0"/>
    <xf numFmtId="0" fontId="8" fillId="34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33" fillId="44" borderId="0" applyNumberFormat="0" applyBorder="0" applyAlignment="0" applyProtection="0"/>
    <xf numFmtId="0" fontId="8" fillId="19" borderId="0" applyNumberFormat="0" applyBorder="0" applyAlignment="0" applyProtection="0"/>
    <xf numFmtId="0" fontId="33" fillId="45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33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3" fillId="43" borderId="0" applyNumberFormat="0" applyBorder="0" applyAlignment="0" applyProtection="0"/>
    <xf numFmtId="0" fontId="8" fillId="31" borderId="0" applyNumberFormat="0" applyBorder="0" applyAlignment="0" applyProtection="0"/>
    <xf numFmtId="0" fontId="33" fillId="4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46" fillId="55" borderId="13" applyNumberFormat="0" applyAlignment="0" applyProtection="0"/>
    <xf numFmtId="0" fontId="4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56" borderId="8" applyNumberFormat="0" applyAlignment="0" applyProtection="0"/>
    <xf numFmtId="0" fontId="44" fillId="0" borderId="15" applyNumberFormat="0" applyFill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3" fillId="58" borderId="17" applyNumberFormat="0" applyFont="0" applyAlignment="0" applyProtection="0"/>
    <xf numFmtId="0" fontId="52" fillId="0" borderId="18">
      <alignment horizontal="left" vertical="center" wrapText="1" indent="2"/>
    </xf>
    <xf numFmtId="166" fontId="11" fillId="0" borderId="0" applyFont="0" applyFill="0" applyBorder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7" fillId="0" borderId="19" applyNumberFormat="0" applyFill="0" applyAlignment="0" applyProtection="0"/>
    <xf numFmtId="0" fontId="38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1" fontId="18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57" fillId="9" borderId="8" applyNumberFormat="0" applyAlignment="0" applyProtection="0"/>
    <xf numFmtId="0" fontId="56" fillId="9" borderId="8" applyNumberFormat="0" applyAlignment="0" applyProtection="0"/>
    <xf numFmtId="0" fontId="58" fillId="9" borderId="8" applyNumberFormat="0" applyAlignment="0" applyProtection="0"/>
    <xf numFmtId="0" fontId="35" fillId="38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59" fillId="8" borderId="0" applyNumberFormat="0" applyBorder="0" applyAlignment="0" applyProtection="0"/>
    <xf numFmtId="0" fontId="45" fillId="5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8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61" borderId="17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9" fillId="39" borderId="0" applyNumberFormat="0" applyBorder="0" applyAlignment="0" applyProtection="0"/>
    <xf numFmtId="0" fontId="35" fillId="38" borderId="0" applyNumberFormat="0" applyBorder="0" applyAlignment="0" applyProtection="0"/>
    <xf numFmtId="0" fontId="46" fillId="55" borderId="13" applyNumberFormat="0" applyAlignment="0" applyProtection="0"/>
    <xf numFmtId="0" fontId="11" fillId="0" borderId="0"/>
    <xf numFmtId="0" fontId="11" fillId="0" borderId="0"/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60" fillId="0" borderId="0"/>
    <xf numFmtId="9" fontId="11" fillId="0" borderId="0" applyFont="0" applyFill="0" applyBorder="0" applyAlignment="0" applyProtection="0"/>
    <xf numFmtId="0" fontId="8" fillId="0" borderId="0"/>
    <xf numFmtId="0" fontId="7" fillId="0" borderId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1" fillId="0" borderId="0"/>
    <xf numFmtId="0" fontId="11" fillId="0" borderId="0"/>
    <xf numFmtId="0" fontId="3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27" applyNumberFormat="0" applyFill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31" fillId="24" borderId="0" applyNumberFormat="0" applyBorder="0" applyAlignment="0" applyProtection="0"/>
    <xf numFmtId="0" fontId="2" fillId="26" borderId="0" applyNumberFormat="0" applyBorder="0" applyAlignment="0" applyProtection="0"/>
    <xf numFmtId="0" fontId="31" fillId="28" borderId="0" applyNumberFormat="0" applyBorder="0" applyAlignment="0" applyProtection="0"/>
    <xf numFmtId="0" fontId="31" fillId="36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1" fillId="0" borderId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5" fillId="0" borderId="0">
      <alignment vertical="top"/>
    </xf>
    <xf numFmtId="0" fontId="11" fillId="0" borderId="0">
      <alignment vertical="top"/>
    </xf>
    <xf numFmtId="0" fontId="79" fillId="0" borderId="0"/>
    <xf numFmtId="0" fontId="33" fillId="0" borderId="0"/>
    <xf numFmtId="0" fontId="80" fillId="0" borderId="0" applyNumberFormat="0" applyFill="0" applyBorder="0" applyAlignment="0" applyProtection="0">
      <alignment vertical="top"/>
      <protection locked="0"/>
    </xf>
    <xf numFmtId="171" fontId="11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70" fontId="33" fillId="0" borderId="0"/>
    <xf numFmtId="170" fontId="33" fillId="0" borderId="0"/>
    <xf numFmtId="170" fontId="33" fillId="0" borderId="0"/>
    <xf numFmtId="0" fontId="11" fillId="0" borderId="0"/>
    <xf numFmtId="170" fontId="33" fillId="0" borderId="0"/>
    <xf numFmtId="0" fontId="11" fillId="0" borderId="0"/>
    <xf numFmtId="0" fontId="81" fillId="0" borderId="0"/>
    <xf numFmtId="171" fontId="33" fillId="0" borderId="0"/>
    <xf numFmtId="170" fontId="33" fillId="0" borderId="0"/>
    <xf numFmtId="0" fontId="75" fillId="0" borderId="0"/>
    <xf numFmtId="171" fontId="75" fillId="0" borderId="0"/>
    <xf numFmtId="170" fontId="33" fillId="0" borderId="0"/>
    <xf numFmtId="0" fontId="11" fillId="0" borderId="0" applyBorder="0"/>
    <xf numFmtId="171" fontId="11" fillId="0" borderId="0" applyBorder="0"/>
    <xf numFmtId="0" fontId="11" fillId="0" borderId="0"/>
    <xf numFmtId="171" fontId="11" fillId="0" borderId="0"/>
    <xf numFmtId="0" fontId="77" fillId="0" borderId="0"/>
    <xf numFmtId="0" fontId="77" fillId="0" borderId="0"/>
    <xf numFmtId="0" fontId="75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165" fontId="84" fillId="0" borderId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165" fontId="33" fillId="7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7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165" fontId="33" fillId="7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7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165" fontId="33" fillId="77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7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165" fontId="33" fillId="79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165" fontId="33" fillId="7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165" fontId="33" fillId="8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8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165" fontId="33" fillId="8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165" fontId="33" fillId="8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8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165" fontId="33" fillId="8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8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38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165" fontId="33" fillId="7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165" fontId="33" fillId="8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8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165" fontId="33" fillId="89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8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1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165" fontId="34" fillId="9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6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8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165" fontId="34" fillId="9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165" fontId="34" fillId="86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9" borderId="0" applyNumberFormat="0" applyBorder="0" applyAlignment="0" applyProtection="0"/>
    <xf numFmtId="165" fontId="34" fillId="59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91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3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5" borderId="0" applyNumberFormat="0" applyBorder="0" applyAlignment="0" applyProtection="0"/>
    <xf numFmtId="165" fontId="34" fillId="55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8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1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165" fontId="34" fillId="8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165" fontId="34" fillId="93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8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94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165" fontId="34" fillId="95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92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4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96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165" fontId="34" fillId="9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6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98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165" fontId="34" fillId="9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165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10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165" fontId="85" fillId="0" borderId="0"/>
    <xf numFmtId="165" fontId="51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8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6" borderId="14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65" fontId="3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5" borderId="14" applyNumberFormat="0" applyAlignment="0" applyProtection="0"/>
    <xf numFmtId="0" fontId="36" fillId="55" borderId="14" applyNumberFormat="0" applyAlignment="0" applyProtection="0"/>
    <xf numFmtId="165" fontId="36" fillId="55" borderId="14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36" fillId="55" borderId="14" applyNumberFormat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4" fontId="33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Border="0"/>
    <xf numFmtId="165" fontId="11" fillId="0" borderId="0" applyBorder="0"/>
    <xf numFmtId="165" fontId="11" fillId="0" borderId="0" applyBorder="0"/>
    <xf numFmtId="165" fontId="14" fillId="0" borderId="0"/>
    <xf numFmtId="165" fontId="14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11" fillId="0" borderId="0">
      <alignment horizontal="center"/>
    </xf>
    <xf numFmtId="165" fontId="11" fillId="0" borderId="0">
      <alignment wrapText="1"/>
    </xf>
    <xf numFmtId="165" fontId="69" fillId="0" borderId="0"/>
    <xf numFmtId="165" fontId="68" fillId="0" borderId="0"/>
    <xf numFmtId="165" fontId="68" fillId="0" borderId="0"/>
    <xf numFmtId="165" fontId="68" fillId="0" borderId="0"/>
    <xf numFmtId="165" fontId="68" fillId="0" borderId="0"/>
    <xf numFmtId="165" fontId="91" fillId="0" borderId="0"/>
    <xf numFmtId="44" fontId="75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68" fillId="0" borderId="0" applyFont="0" applyFill="0" applyBorder="0" applyAlignment="0" applyProtection="0"/>
    <xf numFmtId="178" fontId="92" fillId="0" borderId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93" fillId="0" borderId="0"/>
    <xf numFmtId="165" fontId="94" fillId="0" borderId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4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77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165" fontId="39" fillId="103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29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30" applyNumberFormat="0" applyFill="0" applyAlignment="0" applyProtection="0"/>
    <xf numFmtId="165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165" fontId="95" fillId="0" borderId="3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3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21" applyNumberFormat="0" applyFill="0" applyAlignment="0" applyProtection="0"/>
    <xf numFmtId="165" fontId="96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32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3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4" applyNumberFormat="0" applyFill="0" applyAlignment="0" applyProtection="0"/>
    <xf numFmtId="165" fontId="97" fillId="0" borderId="34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5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5" fontId="9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73" fontId="78" fillId="104" borderId="0"/>
    <xf numFmtId="174" fontId="78" fillId="104" borderId="0"/>
    <xf numFmtId="175" fontId="78" fillId="104" borderId="0"/>
    <xf numFmtId="165" fontId="11" fillId="104" borderId="0">
      <protection locked="0"/>
    </xf>
    <xf numFmtId="178" fontId="11" fillId="104" borderId="0">
      <protection locked="0"/>
    </xf>
    <xf numFmtId="176" fontId="11" fillId="104" borderId="0">
      <protection locked="0"/>
    </xf>
    <xf numFmtId="177" fontId="11" fillId="104" borderId="0">
      <protection locked="0"/>
    </xf>
    <xf numFmtId="17" fontId="11" fillId="104" borderId="0">
      <protection locked="0"/>
    </xf>
    <xf numFmtId="20" fontId="11" fillId="104" borderId="0"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42" borderId="14" applyNumberFormat="0" applyAlignment="0" applyProtection="0"/>
    <xf numFmtId="0" fontId="43" fillId="42" borderId="14" applyNumberFormat="0" applyAlignment="0" applyProtection="0"/>
    <xf numFmtId="165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165" fontId="11" fillId="104" borderId="0">
      <protection locked="0"/>
    </xf>
    <xf numFmtId="165" fontId="11" fillId="104" borderId="0">
      <protection locked="0"/>
    </xf>
    <xf numFmtId="165" fontId="14" fillId="104" borderId="0">
      <protection locked="0"/>
    </xf>
    <xf numFmtId="165" fontId="11" fillId="104" borderId="0">
      <alignment horizontal="center"/>
      <protection locked="0"/>
    </xf>
    <xf numFmtId="165" fontId="11" fillId="104" borderId="0">
      <protection locked="0"/>
    </xf>
    <xf numFmtId="165" fontId="11" fillId="104" borderId="0"/>
    <xf numFmtId="165" fontId="11" fillId="104" borderId="0">
      <alignment wrapText="1"/>
      <protection locked="0"/>
    </xf>
    <xf numFmtId="165" fontId="69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91" fillId="104" borderId="0">
      <protection locked="0"/>
    </xf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8" fillId="0" borderId="36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98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173" fontId="68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11" fillId="0" borderId="0"/>
    <xf numFmtId="165" fontId="11" fillId="0" borderId="0"/>
    <xf numFmtId="0" fontId="75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/>
    <xf numFmtId="0" fontId="8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79" fillId="0" borderId="0"/>
    <xf numFmtId="165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8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165" fontId="92" fillId="106" borderId="17" applyNumberForma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179" fontId="82" fillId="0" borderId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165" fontId="46" fillId="74" borderId="13" applyNumberFormat="0" applyAlignment="0" applyProtection="0"/>
    <xf numFmtId="165" fontId="46" fillId="74" borderId="13" applyNumberFormat="0" applyAlignment="0" applyProtection="0"/>
    <xf numFmtId="165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5" borderId="13" applyNumberFormat="0" applyAlignment="0" applyProtection="0"/>
    <xf numFmtId="0" fontId="46" fillId="55" borderId="13" applyNumberFormat="0" applyAlignment="0" applyProtection="0"/>
    <xf numFmtId="165" fontId="46" fillId="55" borderId="13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74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9" fontId="92" fillId="0" borderId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5" fillId="0" borderId="0" applyFont="0" applyFill="0" applyBorder="0" applyAlignment="0" applyProtection="0"/>
    <xf numFmtId="16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65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65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92" fillId="108" borderId="0" applyNumberForma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77" fillId="107" borderId="0" applyNumberFormat="0" applyFont="0" applyBorder="0" applyAlignment="0" applyProtection="0"/>
    <xf numFmtId="173" fontId="11" fillId="0" borderId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5" fontId="10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103" fillId="79" borderId="24" applyProtection="0">
      <alignment horizontal="center" vertical="center"/>
    </xf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8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3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50" fillId="0" borderId="0">
      <alignment horizontal="center"/>
    </xf>
    <xf numFmtId="165" fontId="105" fillId="80" borderId="0"/>
    <xf numFmtId="165" fontId="106" fillId="111" borderId="0"/>
    <xf numFmtId="165" fontId="105" fillId="80" borderId="0"/>
    <xf numFmtId="165" fontId="105" fillId="73" borderId="0"/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4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79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57" fillId="9" borderId="8" applyNumberFormat="0" applyAlignment="0" applyProtection="0"/>
    <xf numFmtId="43" fontId="11" fillId="0" borderId="0" applyFont="0" applyFill="0" applyBorder="0" applyAlignment="0" applyProtection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79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" fontId="11" fillId="0" borderId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17" fontId="11" fillId="104" borderId="0">
      <protection locked="0"/>
    </xf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5" fillId="0" borderId="28" applyFont="0" applyAlignment="0">
      <alignment vertical="top" wrapText="1"/>
    </xf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0" fontId="2" fillId="12" borderId="12" applyNumberFormat="0" applyFont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9" fontId="11" fillId="0" borderId="0" applyFont="0" applyFill="0" applyBorder="0" applyAlignment="0" applyProtection="0"/>
    <xf numFmtId="0" fontId="27" fillId="56" borderId="8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6" fillId="9" borderId="8" applyNumberFormat="0" applyAlignment="0" applyProtection="0"/>
    <xf numFmtId="0" fontId="58" fillId="9" borderId="8" applyNumberFormat="0" applyAlignment="0" applyProtection="0"/>
    <xf numFmtId="0" fontId="59" fillId="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2" fillId="0" borderId="0"/>
    <xf numFmtId="0" fontId="60" fillId="0" borderId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" fillId="30" borderId="0" applyNumberFormat="0" applyBorder="0" applyAlignment="0" applyProtection="0"/>
  </cellStyleXfs>
  <cellXfs count="96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3" xfId="0" applyFont="1" applyFill="1" applyBorder="1" applyAlignment="1">
      <alignment horizontal="left"/>
    </xf>
    <xf numFmtId="0" fontId="11" fillId="3" borderId="1" xfId="1" applyFill="1" applyBorder="1" applyAlignment="1">
      <alignment horizontal="left" wrapText="1"/>
    </xf>
    <xf numFmtId="0" fontId="11" fillId="3" borderId="4" xfId="1" applyFill="1" applyBorder="1" applyAlignment="1">
      <alignment horizontal="left" wrapText="1"/>
    </xf>
    <xf numFmtId="0" fontId="0" fillId="4" borderId="0" xfId="0" applyFill="1"/>
    <xf numFmtId="0" fontId="14" fillId="2" borderId="3" xfId="0" applyFont="1" applyFill="1" applyBorder="1" applyAlignment="1">
      <alignment vertical="center"/>
    </xf>
    <xf numFmtId="0" fontId="11" fillId="3" borderId="1" xfId="1" applyFill="1" applyBorder="1" applyAlignment="1">
      <alignment horizontal="center" wrapText="1"/>
    </xf>
    <xf numFmtId="0" fontId="12" fillId="5" borderId="0" xfId="0" applyFont="1" applyFill="1" applyAlignment="1">
      <alignment horizontal="left"/>
    </xf>
    <xf numFmtId="0" fontId="14" fillId="2" borderId="3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7" fontId="63" fillId="68" borderId="25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3" fillId="69" borderId="25" xfId="0" applyFont="1" applyFill="1" applyBorder="1" applyAlignment="1">
      <alignment horizontal="center" vertical="center"/>
    </xf>
    <xf numFmtId="0" fontId="63" fillId="68" borderId="25" xfId="0" applyFont="1" applyFill="1" applyBorder="1" applyAlignment="1">
      <alignment horizontal="center" vertical="center"/>
    </xf>
    <xf numFmtId="0" fontId="63" fillId="68" borderId="25" xfId="0" applyFont="1" applyFill="1" applyBorder="1"/>
    <xf numFmtId="0" fontId="65" fillId="68" borderId="25" xfId="0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 vertical="center"/>
    </xf>
    <xf numFmtId="1" fontId="63" fillId="68" borderId="25" xfId="0" applyNumberFormat="1" applyFont="1" applyFill="1" applyBorder="1" applyAlignment="1">
      <alignment horizontal="center" vertical="center"/>
    </xf>
    <xf numFmtId="2" fontId="66" fillId="68" borderId="25" xfId="0" applyNumberFormat="1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/>
    </xf>
    <xf numFmtId="168" fontId="63" fillId="68" borderId="25" xfId="0" applyNumberFormat="1" applyFont="1" applyFill="1" applyBorder="1" applyAlignment="1">
      <alignment horizontal="center" vertical="center"/>
    </xf>
    <xf numFmtId="169" fontId="63" fillId="68" borderId="25" xfId="0" applyNumberFormat="1" applyFont="1" applyFill="1" applyBorder="1" applyAlignment="1">
      <alignment horizontal="center" vertical="center"/>
    </xf>
    <xf numFmtId="0" fontId="63" fillId="68" borderId="0" xfId="0" applyFont="1" applyFill="1" applyAlignment="1">
      <alignment horizontal="center" vertical="center"/>
    </xf>
    <xf numFmtId="0" fontId="63" fillId="68" borderId="0" xfId="0" applyFont="1" applyFill="1"/>
    <xf numFmtId="0" fontId="65" fillId="68" borderId="0" xfId="0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 vertical="center"/>
    </xf>
    <xf numFmtId="1" fontId="63" fillId="68" borderId="0" xfId="0" applyNumberFormat="1" applyFont="1" applyFill="1" applyAlignment="1">
      <alignment horizontal="center" vertical="center"/>
    </xf>
    <xf numFmtId="2" fontId="66" fillId="68" borderId="0" xfId="0" applyNumberFormat="1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/>
    </xf>
    <xf numFmtId="168" fontId="63" fillId="68" borderId="0" xfId="0" applyNumberFormat="1" applyFont="1" applyFill="1" applyAlignment="1">
      <alignment horizontal="center" vertical="center"/>
    </xf>
    <xf numFmtId="169" fontId="63" fillId="68" borderId="0" xfId="0" applyNumberFormat="1" applyFont="1" applyFill="1" applyAlignment="1">
      <alignment horizontal="center" vertical="center"/>
    </xf>
    <xf numFmtId="0" fontId="7" fillId="0" borderId="0" xfId="4674"/>
    <xf numFmtId="168" fontId="65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4" fillId="0" borderId="0" xfId="0" applyNumberFormat="1" applyFont="1" applyAlignment="1">
      <alignment horizontal="center" vertical="center"/>
    </xf>
    <xf numFmtId="167" fontId="63" fillId="0" borderId="0" xfId="0" applyNumberFormat="1" applyFont="1" applyAlignment="1">
      <alignment horizontal="center" vertical="center"/>
    </xf>
    <xf numFmtId="167" fontId="63" fillId="69" borderId="25" xfId="0" applyNumberFormat="1" applyFont="1" applyFill="1" applyBorder="1" applyAlignment="1">
      <alignment horizontal="center" vertical="center"/>
    </xf>
    <xf numFmtId="167" fontId="67" fillId="0" borderId="0" xfId="0" applyNumberFormat="1" applyFont="1"/>
    <xf numFmtId="167" fontId="68" fillId="0" borderId="0" xfId="0" applyNumberFormat="1" applyFont="1"/>
    <xf numFmtId="167" fontId="51" fillId="2" borderId="3" xfId="0" applyNumberFormat="1" applyFont="1" applyFill="1" applyBorder="1"/>
    <xf numFmtId="167" fontId="51" fillId="2" borderId="2" xfId="0" applyNumberFormat="1" applyFont="1" applyFill="1" applyBorder="1"/>
    <xf numFmtId="167" fontId="51" fillId="2" borderId="3" xfId="0" applyNumberFormat="1" applyFont="1" applyFill="1" applyBorder="1" applyAlignment="1">
      <alignment horizontal="left"/>
    </xf>
    <xf numFmtId="167" fontId="68" fillId="3" borderId="1" xfId="1" quotePrefix="1" applyNumberFormat="1" applyFont="1" applyFill="1" applyBorder="1" applyAlignment="1">
      <alignment horizontal="left" wrapText="1"/>
    </xf>
    <xf numFmtId="167" fontId="68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0" fontId="69" fillId="0" borderId="0" xfId="0" applyFont="1"/>
    <xf numFmtId="0" fontId="5" fillId="0" borderId="0" xfId="4674" applyFont="1"/>
    <xf numFmtId="2" fontId="7" fillId="70" borderId="0" xfId="4674" applyNumberFormat="1" applyFill="1"/>
    <xf numFmtId="1" fontId="7" fillId="0" borderId="0" xfId="4674" applyNumberFormat="1"/>
    <xf numFmtId="2" fontId="7" fillId="71" borderId="0" xfId="4674" applyNumberFormat="1" applyFill="1"/>
    <xf numFmtId="0" fontId="17" fillId="0" borderId="0" xfId="1" applyFont="1"/>
    <xf numFmtId="0" fontId="11" fillId="0" borderId="0" xfId="1"/>
    <xf numFmtId="0" fontId="16" fillId="0" borderId="0" xfId="1" applyFont="1"/>
    <xf numFmtId="0" fontId="10" fillId="0" borderId="0" xfId="1" applyFont="1" applyAlignment="1">
      <alignment horizontal="left"/>
    </xf>
    <xf numFmtId="0" fontId="10" fillId="0" borderId="0" xfId="1" applyFont="1"/>
    <xf numFmtId="0" fontId="12" fillId="5" borderId="0" xfId="1" applyFont="1" applyFill="1" applyAlignment="1">
      <alignment horizontal="left"/>
    </xf>
    <xf numFmtId="0" fontId="14" fillId="2" borderId="3" xfId="1" applyFont="1" applyFill="1" applyBorder="1" applyAlignment="1">
      <alignment vertical="center"/>
    </xf>
    <xf numFmtId="0" fontId="14" fillId="2" borderId="3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1" fillId="3" borderId="3" xfId="1" applyFill="1" applyBorder="1" applyAlignment="1">
      <alignment horizontal="center" wrapText="1"/>
    </xf>
    <xf numFmtId="0" fontId="11" fillId="0" borderId="23" xfId="1" applyBorder="1"/>
    <xf numFmtId="0" fontId="69" fillId="0" borderId="23" xfId="1" applyFont="1" applyBorder="1"/>
    <xf numFmtId="1" fontId="11" fillId="0" borderId="23" xfId="1" applyNumberFormat="1" applyBorder="1"/>
    <xf numFmtId="0" fontId="11" fillId="0" borderId="26" xfId="1" applyBorder="1"/>
    <xf numFmtId="0" fontId="11" fillId="72" borderId="23" xfId="1" applyFill="1" applyBorder="1"/>
    <xf numFmtId="0" fontId="69" fillId="72" borderId="23" xfId="1" applyFont="1" applyFill="1" applyBorder="1"/>
    <xf numFmtId="1" fontId="11" fillId="72" borderId="23" xfId="1" applyNumberFormat="1" applyFill="1" applyBorder="1"/>
    <xf numFmtId="0" fontId="11" fillId="0" borderId="0" xfId="4730"/>
    <xf numFmtId="0" fontId="69" fillId="0" borderId="0" xfId="1" applyFont="1"/>
    <xf numFmtId="1" fontId="11" fillId="0" borderId="0" xfId="1" applyNumberFormat="1"/>
    <xf numFmtId="2" fontId="11" fillId="0" borderId="0" xfId="1" applyNumberFormat="1"/>
    <xf numFmtId="0" fontId="14" fillId="2" borderId="3" xfId="1" applyFont="1" applyFill="1" applyBorder="1"/>
    <xf numFmtId="0" fontId="14" fillId="2" borderId="3" xfId="1" applyFont="1" applyFill="1" applyBorder="1" applyAlignment="1">
      <alignment horizontal="left"/>
    </xf>
    <xf numFmtId="0" fontId="11" fillId="4" borderId="0" xfId="1" applyFill="1"/>
    <xf numFmtId="0" fontId="14" fillId="2" borderId="2" xfId="1" applyFont="1" applyFill="1" applyBorder="1"/>
    <xf numFmtId="167" fontId="63" fillId="68" borderId="25" xfId="1" applyNumberFormat="1" applyFont="1" applyFill="1" applyBorder="1" applyAlignment="1">
      <alignment horizontal="center" vertical="center"/>
    </xf>
    <xf numFmtId="1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/>
    </xf>
    <xf numFmtId="0" fontId="3" fillId="0" borderId="23" xfId="4732" applyBorder="1"/>
    <xf numFmtId="0" fontId="3" fillId="0" borderId="0" xfId="4732"/>
    <xf numFmtId="0" fontId="70" fillId="72" borderId="23" xfId="4732" applyFont="1" applyFill="1" applyBorder="1"/>
    <xf numFmtId="0" fontId="70" fillId="72" borderId="0" xfId="4732" applyFont="1" applyFill="1"/>
    <xf numFmtId="1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/>
    </xf>
    <xf numFmtId="167" fontId="63" fillId="112" borderId="25" xfId="1" applyNumberFormat="1" applyFont="1" applyFill="1" applyBorder="1" applyAlignment="1">
      <alignment horizontal="center" vertical="center"/>
    </xf>
    <xf numFmtId="0" fontId="108" fillId="0" borderId="0" xfId="0" applyFont="1"/>
    <xf numFmtId="0" fontId="108" fillId="0" borderId="0" xfId="0" applyFont="1" applyAlignment="1">
      <alignment vertical="top"/>
    </xf>
  </cellXfs>
  <cellStyles count="53989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5 2" xfId="53988" xr:uid="{7C21DAC0-BFF0-4EAD-A32D-93B06A0C5CCB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2" xr:uid="{00000000-0005-0000-0000-000002990000}"/>
    <cellStyle name="Comma 3 26" xfId="52605" xr:uid="{00000000-0005-0000-0000-000003990000}"/>
    <cellStyle name="Comma 3 27" xfId="53296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90" xr:uid="{00000000-0005-0000-0000-0000F19A0000}"/>
    <cellStyle name="Comma 5 2 2 2 2 7" xfId="53283" xr:uid="{00000000-0005-0000-0000-0000F29A0000}"/>
    <cellStyle name="Comma 5 2 2 2 2 8" xfId="53974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3" xr:uid="{00000000-0005-0000-0000-0000F99A0000}"/>
    <cellStyle name="Comma 5 2 2 2 8" xfId="52606" xr:uid="{00000000-0005-0000-0000-0000FA9A0000}"/>
    <cellStyle name="Comma 5 2 2 2 9" xfId="53297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1" xr:uid="{00000000-0005-0000-0000-0000FF9A0000}"/>
    <cellStyle name="Comma 5 2 2 3 2 4" xfId="53284" xr:uid="{00000000-0005-0000-0000-0000009B0000}"/>
    <cellStyle name="Comma 5 2 2 3 2 5" xfId="53975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4" xr:uid="{00000000-0005-0000-0000-0000069B0000}"/>
    <cellStyle name="Comma 5 2 2 3 7" xfId="52607" xr:uid="{00000000-0005-0000-0000-0000079B0000}"/>
    <cellStyle name="Comma 5 2 2 3 8" xfId="53298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3" xr:uid="{00000000-0005-0000-0000-0000139B0000}"/>
    <cellStyle name="Comma 5 2 3 2 2 4" xfId="53286" xr:uid="{00000000-0005-0000-0000-0000149B0000}"/>
    <cellStyle name="Comma 5 2 3 2 2 5" xfId="53977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6" xr:uid="{00000000-0005-0000-0000-00001A9B0000}"/>
    <cellStyle name="Comma 5 2 3 2 7" xfId="52609" xr:uid="{00000000-0005-0000-0000-00001B9B0000}"/>
    <cellStyle name="Comma 5 2 3 2 8" xfId="53300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2" xr:uid="{00000000-0005-0000-0000-0000229B0000}"/>
    <cellStyle name="Comma 5 2 3 3 6" xfId="53285" xr:uid="{00000000-0005-0000-0000-0000239B0000}"/>
    <cellStyle name="Comma 5 2 3 3 7" xfId="53976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5" xr:uid="{00000000-0005-0000-0000-0000299B0000}"/>
    <cellStyle name="Comma 5 2 3 8" xfId="52608" xr:uid="{00000000-0005-0000-0000-00002A9B0000}"/>
    <cellStyle name="Comma 5 2 3 9" xfId="53299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4" xr:uid="{00000000-0005-0000-0000-00003B9B0000}"/>
    <cellStyle name="Comma 5 2 5 2 6" xfId="53287" xr:uid="{00000000-0005-0000-0000-00003C9B0000}"/>
    <cellStyle name="Comma 5 2 5 2 7" xfId="53978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7" xr:uid="{00000000-0005-0000-0000-0000439B0000}"/>
    <cellStyle name="Comma 5 2 5 8" xfId="52610" xr:uid="{00000000-0005-0000-0000-0000449B0000}"/>
    <cellStyle name="Comma 5 2 5 9" xfId="53301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8" xr:uid="{00000000-0005-0000-0000-00008A9B0000}"/>
    <cellStyle name="Comma 5 5 11" xfId="52611" xr:uid="{00000000-0005-0000-0000-00008B9B0000}"/>
    <cellStyle name="Comma 5 5 12" xfId="53302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6" xr:uid="{00000000-0005-0000-0000-0000959B0000}"/>
    <cellStyle name="Comma 5 5 3 2 4" xfId="53289" xr:uid="{00000000-0005-0000-0000-0000969B0000}"/>
    <cellStyle name="Comma 5 5 3 2 5" xfId="53980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9" xr:uid="{00000000-0005-0000-0000-00009C9B0000}"/>
    <cellStyle name="Comma 5 5 3 7" xfId="52612" xr:uid="{00000000-0005-0000-0000-00009D9B0000}"/>
    <cellStyle name="Comma 5 5 3 8" xfId="53303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8" xr:uid="{00000000-0005-0000-0000-0000A49B0000}"/>
    <cellStyle name="Comma 5 5 4 2 2 4" xfId="53291" xr:uid="{00000000-0005-0000-0000-0000A59B0000}"/>
    <cellStyle name="Comma 5 5 4 2 2 5" xfId="53982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1" xr:uid="{00000000-0005-0000-0000-0000A99B0000}"/>
    <cellStyle name="Comma 5 5 4 2 5" xfId="52614" xr:uid="{00000000-0005-0000-0000-0000AA9B0000}"/>
    <cellStyle name="Comma 5 5 4 2 6" xfId="53305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7" xr:uid="{00000000-0005-0000-0000-0000AF9B0000}"/>
    <cellStyle name="Comma 5 5 4 3 4" xfId="53290" xr:uid="{00000000-0005-0000-0000-0000B09B0000}"/>
    <cellStyle name="Comma 5 5 4 3 5" xfId="53981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20" xr:uid="{00000000-0005-0000-0000-0000B59B0000}"/>
    <cellStyle name="Comma 5 5 4 7" xfId="52613" xr:uid="{00000000-0005-0000-0000-0000B69B0000}"/>
    <cellStyle name="Comma 5 5 4 8" xfId="53304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5" xr:uid="{00000000-0005-0000-0000-0000C39B0000}"/>
    <cellStyle name="Comma 5 5 6 6" xfId="53288" xr:uid="{00000000-0005-0000-0000-0000C49B0000}"/>
    <cellStyle name="Comma 5 5 6 7" xfId="53979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5" xr:uid="{00000000-0005-0000-0000-0000CB9B0000}"/>
    <cellStyle name="Comma 5 6 11" xfId="53306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600" xr:uid="{00000000-0005-0000-0000-0000D99B0000}"/>
    <cellStyle name="Comma 5 6 3 2 6" xfId="53293" xr:uid="{00000000-0005-0000-0000-0000DA9B0000}"/>
    <cellStyle name="Comma 5 6 3 2 7" xfId="53984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3" xr:uid="{00000000-0005-0000-0000-0000E19B0000}"/>
    <cellStyle name="Comma 5 6 3 8" xfId="52616" xr:uid="{00000000-0005-0000-0000-0000E29B0000}"/>
    <cellStyle name="Comma 5 6 3 9" xfId="53307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9" xr:uid="{00000000-0005-0000-0000-0000E89B0000}"/>
    <cellStyle name="Comma 5 6 4 6" xfId="53292" xr:uid="{00000000-0005-0000-0000-0000E99B0000}"/>
    <cellStyle name="Comma 5 6 4 7" xfId="53983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2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2" xr:uid="{00000000-0005-0000-0000-0000F79B0000}"/>
    <cellStyle name="Comma 5 7 2 2 5" xfId="53295" xr:uid="{00000000-0005-0000-0000-0000F89B0000}"/>
    <cellStyle name="Comma 5 7 2 2 6" xfId="53986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5" xr:uid="{00000000-0005-0000-0000-0000FD9B0000}"/>
    <cellStyle name="Comma 5 7 2 6" xfId="52618" xr:uid="{00000000-0005-0000-0000-0000FE9B0000}"/>
    <cellStyle name="Comma 5 7 2 7" xfId="53309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1" xr:uid="{00000000-0005-0000-0000-0000049C0000}"/>
    <cellStyle name="Comma 5 7 3 5" xfId="53294" xr:uid="{00000000-0005-0000-0000-0000059C0000}"/>
    <cellStyle name="Comma 5 7 3 6" xfId="53985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4" xr:uid="{00000000-0005-0000-0000-00000B9C0000}"/>
    <cellStyle name="Comma 5 7 8" xfId="52617" xr:uid="{00000000-0005-0000-0000-00000C9C0000}"/>
    <cellStyle name="Comma 5 7 9" xfId="53308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3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6" xr:uid="{00000000-0005-0000-0000-0000F99D0000}"/>
    <cellStyle name="Euro 14" xfId="52619" xr:uid="{00000000-0005-0000-0000-0000FA9D0000}"/>
    <cellStyle name="Euro 15" xfId="53310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7" xr:uid="{00000000-0005-0000-0000-0000789E0000}"/>
    <cellStyle name="Float 15" xfId="52620" xr:uid="{00000000-0005-0000-0000-0000799E0000}"/>
    <cellStyle name="Float 16" xfId="53311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4732" xr:uid="{00000000-0005-0000-0000-0000D3A20000}"/>
    <cellStyle name="Normal 18 2" xfId="7631" xr:uid="{00000000-0005-0000-0000-0000D4A20000}"/>
    <cellStyle name="Normal 19" xfId="7632" xr:uid="{00000000-0005-0000-0000-0000D5A20000}"/>
    <cellStyle name="Normal 2" xfId="519" xr:uid="{00000000-0005-0000-0000-0000D6A20000}"/>
    <cellStyle name="Normal 2 10" xfId="7633" xr:uid="{00000000-0005-0000-0000-0000D7A20000}"/>
    <cellStyle name="Normal 2 10 10" xfId="18656" xr:uid="{00000000-0005-0000-0000-0000D8A20000}"/>
    <cellStyle name="Normal 2 10 2" xfId="10804" xr:uid="{00000000-0005-0000-0000-0000D9A20000}"/>
    <cellStyle name="Normal 2 10 2 2" xfId="13232" xr:uid="{00000000-0005-0000-0000-0000DAA20000}"/>
    <cellStyle name="Normal 2 10 2 2 2" xfId="28503" xr:uid="{00000000-0005-0000-0000-0000DBA20000}"/>
    <cellStyle name="Normal 2 10 2 2 3" xfId="32442" xr:uid="{00000000-0005-0000-0000-0000DCA20000}"/>
    <cellStyle name="Normal 2 10 2 2 4" xfId="36901" xr:uid="{00000000-0005-0000-0000-0000DDA20000}"/>
    <cellStyle name="Normal 2 10 2 2 5" xfId="45954" xr:uid="{00000000-0005-0000-0000-0000DEA20000}"/>
    <cellStyle name="Normal 2 10 2 2 6" xfId="21617" xr:uid="{00000000-0005-0000-0000-0000DFA20000}"/>
    <cellStyle name="Normal 2 10 2 3" xfId="15451" xr:uid="{00000000-0005-0000-0000-0000E0A20000}"/>
    <cellStyle name="Normal 2 10 2 3 2" xfId="39120" xr:uid="{00000000-0005-0000-0000-0000E1A20000}"/>
    <cellStyle name="Normal 2 10 2 3 3" xfId="48173" xr:uid="{00000000-0005-0000-0000-0000E2A20000}"/>
    <cellStyle name="Normal 2 10 2 3 4" xfId="23836" xr:uid="{00000000-0005-0000-0000-0000E3A20000}"/>
    <cellStyle name="Normal 2 10 2 4" xfId="17895" xr:uid="{00000000-0005-0000-0000-0000E4A20000}"/>
    <cellStyle name="Normal 2 10 2 4 2" xfId="41339" xr:uid="{00000000-0005-0000-0000-0000E5A20000}"/>
    <cellStyle name="Normal 2 10 2 4 3" xfId="50392" xr:uid="{00000000-0005-0000-0000-0000E6A20000}"/>
    <cellStyle name="Normal 2 10 2 4 4" xfId="26055" xr:uid="{00000000-0005-0000-0000-0000E7A20000}"/>
    <cellStyle name="Normal 2 10 2 5" xfId="31373" xr:uid="{00000000-0005-0000-0000-0000E8A20000}"/>
    <cellStyle name="Normal 2 10 2 6" xfId="34682" xr:uid="{00000000-0005-0000-0000-0000E9A20000}"/>
    <cellStyle name="Normal 2 10 2 7" xfId="43735" xr:uid="{00000000-0005-0000-0000-0000EAA20000}"/>
    <cellStyle name="Normal 2 10 2 8" xfId="19390" xr:uid="{00000000-0005-0000-0000-0000EBA20000}"/>
    <cellStyle name="Normal 2 10 3" xfId="10071" xr:uid="{00000000-0005-0000-0000-0000ECA20000}"/>
    <cellStyle name="Normal 2 10 3 2" xfId="12499" xr:uid="{00000000-0005-0000-0000-0000EDA20000}"/>
    <cellStyle name="Normal 2 10 3 2 2" xfId="27770" xr:uid="{00000000-0005-0000-0000-0000EEA20000}"/>
    <cellStyle name="Normal 2 10 3 2 3" xfId="36168" xr:uid="{00000000-0005-0000-0000-0000EFA20000}"/>
    <cellStyle name="Normal 2 10 3 2 4" xfId="45221" xr:uid="{00000000-0005-0000-0000-0000F0A20000}"/>
    <cellStyle name="Normal 2 10 3 2 5" xfId="23103" xr:uid="{00000000-0005-0000-0000-0000F1A20000}"/>
    <cellStyle name="Normal 2 10 3 3" xfId="14718" xr:uid="{00000000-0005-0000-0000-0000F2A20000}"/>
    <cellStyle name="Normal 2 10 3 3 2" xfId="38387" xr:uid="{00000000-0005-0000-0000-0000F3A20000}"/>
    <cellStyle name="Normal 2 10 3 3 3" xfId="47440" xr:uid="{00000000-0005-0000-0000-0000F4A20000}"/>
    <cellStyle name="Normal 2 10 3 3 4" xfId="25322" xr:uid="{00000000-0005-0000-0000-0000F5A20000}"/>
    <cellStyle name="Normal 2 10 3 4" xfId="17162" xr:uid="{00000000-0005-0000-0000-0000F6A20000}"/>
    <cellStyle name="Normal 2 10 3 4 2" xfId="40606" xr:uid="{00000000-0005-0000-0000-0000F7A20000}"/>
    <cellStyle name="Normal 2 10 3 4 3" xfId="49659" xr:uid="{00000000-0005-0000-0000-0000F8A20000}"/>
    <cellStyle name="Normal 2 10 3 4 4" xfId="30640" xr:uid="{00000000-0005-0000-0000-0000F9A20000}"/>
    <cellStyle name="Normal 2 10 3 5" xfId="33949" xr:uid="{00000000-0005-0000-0000-0000FAA20000}"/>
    <cellStyle name="Normal 2 10 3 6" xfId="43002" xr:uid="{00000000-0005-0000-0000-0000FBA20000}"/>
    <cellStyle name="Normal 2 10 3 7" xfId="20884" xr:uid="{00000000-0005-0000-0000-0000FCA20000}"/>
    <cellStyle name="Normal 2 10 4" xfId="11684" xr:uid="{00000000-0005-0000-0000-0000FDA20000}"/>
    <cellStyle name="Normal 2 10 4 2" xfId="26948" xr:uid="{00000000-0005-0000-0000-0000FEA20000}"/>
    <cellStyle name="Normal 2 10 4 3" xfId="31606" xr:uid="{00000000-0005-0000-0000-0000FFA20000}"/>
    <cellStyle name="Normal 2 10 4 4" xfId="35425" xr:uid="{00000000-0005-0000-0000-000000A30000}"/>
    <cellStyle name="Normal 2 10 4 5" xfId="44478" xr:uid="{00000000-0005-0000-0000-000001A30000}"/>
    <cellStyle name="Normal 2 10 4 6" xfId="20141" xr:uid="{00000000-0005-0000-0000-000002A30000}"/>
    <cellStyle name="Normal 2 10 5" xfId="13975" xr:uid="{00000000-0005-0000-0000-000003A30000}"/>
    <cellStyle name="Normal 2 10 5 2" xfId="37644" xr:uid="{00000000-0005-0000-0000-000004A30000}"/>
    <cellStyle name="Normal 2 10 5 3" xfId="46697" xr:uid="{00000000-0005-0000-0000-000005A30000}"/>
    <cellStyle name="Normal 2 10 5 4" xfId="22360" xr:uid="{00000000-0005-0000-0000-000006A30000}"/>
    <cellStyle name="Normal 2 10 6" xfId="16338" xr:uid="{00000000-0005-0000-0000-000007A30000}"/>
    <cellStyle name="Normal 2 10 6 2" xfId="39863" xr:uid="{00000000-0005-0000-0000-000008A30000}"/>
    <cellStyle name="Normal 2 10 6 3" xfId="48916" xr:uid="{00000000-0005-0000-0000-000009A30000}"/>
    <cellStyle name="Normal 2 10 6 4" xfId="24579" xr:uid="{00000000-0005-0000-0000-00000AA30000}"/>
    <cellStyle name="Normal 2 10 7" xfId="29396" xr:uid="{00000000-0005-0000-0000-00000BA30000}"/>
    <cellStyle name="Normal 2 10 8" xfId="33193" xr:uid="{00000000-0005-0000-0000-00000CA30000}"/>
    <cellStyle name="Normal 2 10 9" xfId="42241" xr:uid="{00000000-0005-0000-0000-00000DA30000}"/>
    <cellStyle name="Normal 2 11" xfId="7634" xr:uid="{00000000-0005-0000-0000-00000EA30000}"/>
    <cellStyle name="Normal 2 12" xfId="7635" xr:uid="{00000000-0005-0000-0000-00000FA30000}"/>
    <cellStyle name="Normal 2 13" xfId="7636" xr:uid="{00000000-0005-0000-0000-000010A30000}"/>
    <cellStyle name="Normal 2 14" xfId="7637" xr:uid="{00000000-0005-0000-0000-000011A30000}"/>
    <cellStyle name="Normal 2 15" xfId="7638" xr:uid="{00000000-0005-0000-0000-000012A30000}"/>
    <cellStyle name="Normal 2 16" xfId="7639" xr:uid="{00000000-0005-0000-0000-000013A30000}"/>
    <cellStyle name="Normal 2 2" xfId="520" xr:uid="{00000000-0005-0000-0000-000014A30000}"/>
    <cellStyle name="Normal 2 2 10" xfId="7640" xr:uid="{00000000-0005-0000-0000-000015A30000}"/>
    <cellStyle name="Normal 2 2 10 10" xfId="18657" xr:uid="{00000000-0005-0000-0000-000016A30000}"/>
    <cellStyle name="Normal 2 2 10 2" xfId="10805" xr:uid="{00000000-0005-0000-0000-000017A30000}"/>
    <cellStyle name="Normal 2 2 10 2 2" xfId="13233" xr:uid="{00000000-0005-0000-0000-000018A30000}"/>
    <cellStyle name="Normal 2 2 10 2 2 2" xfId="28504" xr:uid="{00000000-0005-0000-0000-000019A30000}"/>
    <cellStyle name="Normal 2 2 10 2 2 3" xfId="32443" xr:uid="{00000000-0005-0000-0000-00001AA30000}"/>
    <cellStyle name="Normal 2 2 10 2 2 4" xfId="36902" xr:uid="{00000000-0005-0000-0000-00001BA30000}"/>
    <cellStyle name="Normal 2 2 10 2 2 5" xfId="45955" xr:uid="{00000000-0005-0000-0000-00001CA30000}"/>
    <cellStyle name="Normal 2 2 10 2 2 6" xfId="21618" xr:uid="{00000000-0005-0000-0000-00001DA30000}"/>
    <cellStyle name="Normal 2 2 10 2 3" xfId="15452" xr:uid="{00000000-0005-0000-0000-00001EA30000}"/>
    <cellStyle name="Normal 2 2 10 2 3 2" xfId="39121" xr:uid="{00000000-0005-0000-0000-00001FA30000}"/>
    <cellStyle name="Normal 2 2 10 2 3 3" xfId="48174" xr:uid="{00000000-0005-0000-0000-000020A30000}"/>
    <cellStyle name="Normal 2 2 10 2 3 4" xfId="23837" xr:uid="{00000000-0005-0000-0000-000021A30000}"/>
    <cellStyle name="Normal 2 2 10 2 4" xfId="17896" xr:uid="{00000000-0005-0000-0000-000022A30000}"/>
    <cellStyle name="Normal 2 2 10 2 4 2" xfId="41340" xr:uid="{00000000-0005-0000-0000-000023A30000}"/>
    <cellStyle name="Normal 2 2 10 2 4 3" xfId="50393" xr:uid="{00000000-0005-0000-0000-000024A30000}"/>
    <cellStyle name="Normal 2 2 10 2 4 4" xfId="26056" xr:uid="{00000000-0005-0000-0000-000025A30000}"/>
    <cellStyle name="Normal 2 2 10 2 5" xfId="31374" xr:uid="{00000000-0005-0000-0000-000026A30000}"/>
    <cellStyle name="Normal 2 2 10 2 6" xfId="34683" xr:uid="{00000000-0005-0000-0000-000027A30000}"/>
    <cellStyle name="Normal 2 2 10 2 7" xfId="43736" xr:uid="{00000000-0005-0000-0000-000028A30000}"/>
    <cellStyle name="Normal 2 2 10 2 8" xfId="19391" xr:uid="{00000000-0005-0000-0000-000029A30000}"/>
    <cellStyle name="Normal 2 2 10 3" xfId="10072" xr:uid="{00000000-0005-0000-0000-00002AA30000}"/>
    <cellStyle name="Normal 2 2 10 3 2" xfId="12500" xr:uid="{00000000-0005-0000-0000-00002BA30000}"/>
    <cellStyle name="Normal 2 2 10 3 2 2" xfId="27771" xr:uid="{00000000-0005-0000-0000-00002CA30000}"/>
    <cellStyle name="Normal 2 2 10 3 2 3" xfId="36169" xr:uid="{00000000-0005-0000-0000-00002DA30000}"/>
    <cellStyle name="Normal 2 2 10 3 2 4" xfId="45222" xr:uid="{00000000-0005-0000-0000-00002EA30000}"/>
    <cellStyle name="Normal 2 2 10 3 2 5" xfId="23104" xr:uid="{00000000-0005-0000-0000-00002FA30000}"/>
    <cellStyle name="Normal 2 2 10 3 3" xfId="14719" xr:uid="{00000000-0005-0000-0000-000030A30000}"/>
    <cellStyle name="Normal 2 2 10 3 3 2" xfId="38388" xr:uid="{00000000-0005-0000-0000-000031A30000}"/>
    <cellStyle name="Normal 2 2 10 3 3 3" xfId="47441" xr:uid="{00000000-0005-0000-0000-000032A30000}"/>
    <cellStyle name="Normal 2 2 10 3 3 4" xfId="25323" xr:uid="{00000000-0005-0000-0000-000033A30000}"/>
    <cellStyle name="Normal 2 2 10 3 4" xfId="17163" xr:uid="{00000000-0005-0000-0000-000034A30000}"/>
    <cellStyle name="Normal 2 2 10 3 4 2" xfId="40607" xr:uid="{00000000-0005-0000-0000-000035A30000}"/>
    <cellStyle name="Normal 2 2 10 3 4 3" xfId="49660" xr:uid="{00000000-0005-0000-0000-000036A30000}"/>
    <cellStyle name="Normal 2 2 10 3 4 4" xfId="30641" xr:uid="{00000000-0005-0000-0000-000037A30000}"/>
    <cellStyle name="Normal 2 2 10 3 5" xfId="33950" xr:uid="{00000000-0005-0000-0000-000038A30000}"/>
    <cellStyle name="Normal 2 2 10 3 6" xfId="43003" xr:uid="{00000000-0005-0000-0000-000039A30000}"/>
    <cellStyle name="Normal 2 2 10 3 7" xfId="20885" xr:uid="{00000000-0005-0000-0000-00003AA30000}"/>
    <cellStyle name="Normal 2 2 10 4" xfId="11685" xr:uid="{00000000-0005-0000-0000-00003BA30000}"/>
    <cellStyle name="Normal 2 2 10 4 2" xfId="26949" xr:uid="{00000000-0005-0000-0000-00003CA30000}"/>
    <cellStyle name="Normal 2 2 10 4 3" xfId="29504" xr:uid="{00000000-0005-0000-0000-00003DA30000}"/>
    <cellStyle name="Normal 2 2 10 4 4" xfId="35426" xr:uid="{00000000-0005-0000-0000-00003EA30000}"/>
    <cellStyle name="Normal 2 2 10 4 5" xfId="44479" xr:uid="{00000000-0005-0000-0000-00003FA30000}"/>
    <cellStyle name="Normal 2 2 10 4 6" xfId="20142" xr:uid="{00000000-0005-0000-0000-000040A30000}"/>
    <cellStyle name="Normal 2 2 10 5" xfId="13976" xr:uid="{00000000-0005-0000-0000-000041A30000}"/>
    <cellStyle name="Normal 2 2 10 5 2" xfId="37645" xr:uid="{00000000-0005-0000-0000-000042A30000}"/>
    <cellStyle name="Normal 2 2 10 5 3" xfId="46698" xr:uid="{00000000-0005-0000-0000-000043A30000}"/>
    <cellStyle name="Normal 2 2 10 5 4" xfId="22361" xr:uid="{00000000-0005-0000-0000-000044A30000}"/>
    <cellStyle name="Normal 2 2 10 6" xfId="16339" xr:uid="{00000000-0005-0000-0000-000045A30000}"/>
    <cellStyle name="Normal 2 2 10 6 2" xfId="39864" xr:uid="{00000000-0005-0000-0000-000046A30000}"/>
    <cellStyle name="Normal 2 2 10 6 3" xfId="48917" xr:uid="{00000000-0005-0000-0000-000047A30000}"/>
    <cellStyle name="Normal 2 2 10 6 4" xfId="24580" xr:uid="{00000000-0005-0000-0000-000048A30000}"/>
    <cellStyle name="Normal 2 2 10 7" xfId="29397" xr:uid="{00000000-0005-0000-0000-000049A30000}"/>
    <cellStyle name="Normal 2 2 10 8" xfId="33194" xr:uid="{00000000-0005-0000-0000-00004AA30000}"/>
    <cellStyle name="Normal 2 2 10 9" xfId="42242" xr:uid="{00000000-0005-0000-0000-00004BA30000}"/>
    <cellStyle name="Normal 2 2 11" xfId="50505" xr:uid="{00000000-0005-0000-0000-00004CA30000}"/>
    <cellStyle name="Normal 2 2 12" xfId="4777" xr:uid="{00000000-0005-0000-0000-00004DA30000}"/>
    <cellStyle name="Normal 2 2 2" xfId="521" xr:uid="{00000000-0005-0000-0000-00004EA30000}"/>
    <cellStyle name="Normal 2 2 2 2" xfId="522" xr:uid="{00000000-0005-0000-0000-00004FA30000}"/>
    <cellStyle name="Normal 2 2 2 2 2" xfId="523" xr:uid="{00000000-0005-0000-0000-000050A30000}"/>
    <cellStyle name="Normal 2 2 2 3" xfId="50506" xr:uid="{00000000-0005-0000-0000-000051A30000}"/>
    <cellStyle name="Normal 2 2 2 4" xfId="4778" xr:uid="{00000000-0005-0000-0000-000052A30000}"/>
    <cellStyle name="Normal 2 2 3" xfId="524" xr:uid="{00000000-0005-0000-0000-000053A30000}"/>
    <cellStyle name="Normal 2 2 3 2" xfId="525" xr:uid="{00000000-0005-0000-0000-000054A30000}"/>
    <cellStyle name="Normal 2 2 3 3" xfId="50507" xr:uid="{00000000-0005-0000-0000-000055A30000}"/>
    <cellStyle name="Normal 2 2 3 4" xfId="4779" xr:uid="{00000000-0005-0000-0000-000056A30000}"/>
    <cellStyle name="Normal 2 2 4" xfId="4780" xr:uid="{00000000-0005-0000-0000-000057A30000}"/>
    <cellStyle name="Normal 2 2 5" xfId="7641" xr:uid="{00000000-0005-0000-0000-000058A30000}"/>
    <cellStyle name="Normal 2 2 5 10" xfId="18658" xr:uid="{00000000-0005-0000-0000-000059A30000}"/>
    <cellStyle name="Normal 2 2 5 2" xfId="10806" xr:uid="{00000000-0005-0000-0000-00005AA30000}"/>
    <cellStyle name="Normal 2 2 5 2 2" xfId="13234" xr:uid="{00000000-0005-0000-0000-00005BA30000}"/>
    <cellStyle name="Normal 2 2 5 2 2 2" xfId="28505" xr:uid="{00000000-0005-0000-0000-00005CA30000}"/>
    <cellStyle name="Normal 2 2 5 2 2 3" xfId="32444" xr:uid="{00000000-0005-0000-0000-00005DA30000}"/>
    <cellStyle name="Normal 2 2 5 2 2 4" xfId="36903" xr:uid="{00000000-0005-0000-0000-00005EA30000}"/>
    <cellStyle name="Normal 2 2 5 2 2 5" xfId="45956" xr:uid="{00000000-0005-0000-0000-00005FA30000}"/>
    <cellStyle name="Normal 2 2 5 2 2 6" xfId="21619" xr:uid="{00000000-0005-0000-0000-000060A30000}"/>
    <cellStyle name="Normal 2 2 5 2 3" xfId="15453" xr:uid="{00000000-0005-0000-0000-000061A30000}"/>
    <cellStyle name="Normal 2 2 5 2 3 2" xfId="39122" xr:uid="{00000000-0005-0000-0000-000062A30000}"/>
    <cellStyle name="Normal 2 2 5 2 3 3" xfId="48175" xr:uid="{00000000-0005-0000-0000-000063A30000}"/>
    <cellStyle name="Normal 2 2 5 2 3 4" xfId="23838" xr:uid="{00000000-0005-0000-0000-000064A30000}"/>
    <cellStyle name="Normal 2 2 5 2 4" xfId="17897" xr:uid="{00000000-0005-0000-0000-000065A30000}"/>
    <cellStyle name="Normal 2 2 5 2 4 2" xfId="41341" xr:uid="{00000000-0005-0000-0000-000066A30000}"/>
    <cellStyle name="Normal 2 2 5 2 4 3" xfId="50394" xr:uid="{00000000-0005-0000-0000-000067A30000}"/>
    <cellStyle name="Normal 2 2 5 2 4 4" xfId="26057" xr:uid="{00000000-0005-0000-0000-000068A30000}"/>
    <cellStyle name="Normal 2 2 5 2 5" xfId="31375" xr:uid="{00000000-0005-0000-0000-000069A30000}"/>
    <cellStyle name="Normal 2 2 5 2 6" xfId="34684" xr:uid="{00000000-0005-0000-0000-00006AA30000}"/>
    <cellStyle name="Normal 2 2 5 2 7" xfId="43737" xr:uid="{00000000-0005-0000-0000-00006BA30000}"/>
    <cellStyle name="Normal 2 2 5 2 8" xfId="19392" xr:uid="{00000000-0005-0000-0000-00006CA30000}"/>
    <cellStyle name="Normal 2 2 5 3" xfId="10073" xr:uid="{00000000-0005-0000-0000-00006DA30000}"/>
    <cellStyle name="Normal 2 2 5 3 2" xfId="12501" xr:uid="{00000000-0005-0000-0000-00006EA30000}"/>
    <cellStyle name="Normal 2 2 5 3 2 2" xfId="27772" xr:uid="{00000000-0005-0000-0000-00006FA30000}"/>
    <cellStyle name="Normal 2 2 5 3 2 3" xfId="36170" xr:uid="{00000000-0005-0000-0000-000070A30000}"/>
    <cellStyle name="Normal 2 2 5 3 2 4" xfId="45223" xr:uid="{00000000-0005-0000-0000-000071A30000}"/>
    <cellStyle name="Normal 2 2 5 3 2 5" xfId="23105" xr:uid="{00000000-0005-0000-0000-000072A30000}"/>
    <cellStyle name="Normal 2 2 5 3 3" xfId="14720" xr:uid="{00000000-0005-0000-0000-000073A30000}"/>
    <cellStyle name="Normal 2 2 5 3 3 2" xfId="38389" xr:uid="{00000000-0005-0000-0000-000074A30000}"/>
    <cellStyle name="Normal 2 2 5 3 3 3" xfId="47442" xr:uid="{00000000-0005-0000-0000-000075A30000}"/>
    <cellStyle name="Normal 2 2 5 3 3 4" xfId="25324" xr:uid="{00000000-0005-0000-0000-000076A30000}"/>
    <cellStyle name="Normal 2 2 5 3 4" xfId="17164" xr:uid="{00000000-0005-0000-0000-000077A30000}"/>
    <cellStyle name="Normal 2 2 5 3 4 2" xfId="40608" xr:uid="{00000000-0005-0000-0000-000078A30000}"/>
    <cellStyle name="Normal 2 2 5 3 4 3" xfId="49661" xr:uid="{00000000-0005-0000-0000-000079A30000}"/>
    <cellStyle name="Normal 2 2 5 3 4 4" xfId="30642" xr:uid="{00000000-0005-0000-0000-00007AA30000}"/>
    <cellStyle name="Normal 2 2 5 3 5" xfId="33951" xr:uid="{00000000-0005-0000-0000-00007BA30000}"/>
    <cellStyle name="Normal 2 2 5 3 6" xfId="43004" xr:uid="{00000000-0005-0000-0000-00007CA30000}"/>
    <cellStyle name="Normal 2 2 5 3 7" xfId="20886" xr:uid="{00000000-0005-0000-0000-00007DA30000}"/>
    <cellStyle name="Normal 2 2 5 4" xfId="11686" xr:uid="{00000000-0005-0000-0000-00007EA30000}"/>
    <cellStyle name="Normal 2 2 5 4 2" xfId="26950" xr:uid="{00000000-0005-0000-0000-00007FA30000}"/>
    <cellStyle name="Normal 2 2 5 4 3" xfId="31443" xr:uid="{00000000-0005-0000-0000-000080A30000}"/>
    <cellStyle name="Normal 2 2 5 4 4" xfId="35427" xr:uid="{00000000-0005-0000-0000-000081A30000}"/>
    <cellStyle name="Normal 2 2 5 4 5" xfId="44480" xr:uid="{00000000-0005-0000-0000-000082A30000}"/>
    <cellStyle name="Normal 2 2 5 4 6" xfId="20143" xr:uid="{00000000-0005-0000-0000-000083A30000}"/>
    <cellStyle name="Normal 2 2 5 5" xfId="13977" xr:uid="{00000000-0005-0000-0000-000084A30000}"/>
    <cellStyle name="Normal 2 2 5 5 2" xfId="37646" xr:uid="{00000000-0005-0000-0000-000085A30000}"/>
    <cellStyle name="Normal 2 2 5 5 3" xfId="46699" xr:uid="{00000000-0005-0000-0000-000086A30000}"/>
    <cellStyle name="Normal 2 2 5 5 4" xfId="22362" xr:uid="{00000000-0005-0000-0000-000087A30000}"/>
    <cellStyle name="Normal 2 2 5 6" xfId="16340" xr:uid="{00000000-0005-0000-0000-000088A30000}"/>
    <cellStyle name="Normal 2 2 5 6 2" xfId="39865" xr:uid="{00000000-0005-0000-0000-000089A30000}"/>
    <cellStyle name="Normal 2 2 5 6 3" xfId="48918" xr:uid="{00000000-0005-0000-0000-00008AA30000}"/>
    <cellStyle name="Normal 2 2 5 6 4" xfId="24581" xr:uid="{00000000-0005-0000-0000-00008BA30000}"/>
    <cellStyle name="Normal 2 2 5 7" xfId="29398" xr:uid="{00000000-0005-0000-0000-00008CA30000}"/>
    <cellStyle name="Normal 2 2 5 8" xfId="33195" xr:uid="{00000000-0005-0000-0000-00008DA30000}"/>
    <cellStyle name="Normal 2 2 5 9" xfId="42243" xr:uid="{00000000-0005-0000-0000-00008EA30000}"/>
    <cellStyle name="Normal 2 2 6" xfId="7642" xr:uid="{00000000-0005-0000-0000-00008FA30000}"/>
    <cellStyle name="Normal 2 2 6 10" xfId="18659" xr:uid="{00000000-0005-0000-0000-000090A30000}"/>
    <cellStyle name="Normal 2 2 6 2" xfId="10807" xr:uid="{00000000-0005-0000-0000-000091A30000}"/>
    <cellStyle name="Normal 2 2 6 2 2" xfId="13235" xr:uid="{00000000-0005-0000-0000-000092A30000}"/>
    <cellStyle name="Normal 2 2 6 2 2 2" xfId="28506" xr:uid="{00000000-0005-0000-0000-000093A30000}"/>
    <cellStyle name="Normal 2 2 6 2 2 3" xfId="32445" xr:uid="{00000000-0005-0000-0000-000094A30000}"/>
    <cellStyle name="Normal 2 2 6 2 2 4" xfId="36904" xr:uid="{00000000-0005-0000-0000-000095A30000}"/>
    <cellStyle name="Normal 2 2 6 2 2 5" xfId="45957" xr:uid="{00000000-0005-0000-0000-000096A30000}"/>
    <cellStyle name="Normal 2 2 6 2 2 6" xfId="21620" xr:uid="{00000000-0005-0000-0000-000097A30000}"/>
    <cellStyle name="Normal 2 2 6 2 3" xfId="15454" xr:uid="{00000000-0005-0000-0000-000098A30000}"/>
    <cellStyle name="Normal 2 2 6 2 3 2" xfId="39123" xr:uid="{00000000-0005-0000-0000-000099A30000}"/>
    <cellStyle name="Normal 2 2 6 2 3 3" xfId="48176" xr:uid="{00000000-0005-0000-0000-00009AA30000}"/>
    <cellStyle name="Normal 2 2 6 2 3 4" xfId="23839" xr:uid="{00000000-0005-0000-0000-00009BA30000}"/>
    <cellStyle name="Normal 2 2 6 2 4" xfId="17898" xr:uid="{00000000-0005-0000-0000-00009CA30000}"/>
    <cellStyle name="Normal 2 2 6 2 4 2" xfId="41342" xr:uid="{00000000-0005-0000-0000-00009DA30000}"/>
    <cellStyle name="Normal 2 2 6 2 4 3" xfId="50395" xr:uid="{00000000-0005-0000-0000-00009EA30000}"/>
    <cellStyle name="Normal 2 2 6 2 4 4" xfId="26058" xr:uid="{00000000-0005-0000-0000-00009FA30000}"/>
    <cellStyle name="Normal 2 2 6 2 5" xfId="31376" xr:uid="{00000000-0005-0000-0000-0000A0A30000}"/>
    <cellStyle name="Normal 2 2 6 2 6" xfId="34685" xr:uid="{00000000-0005-0000-0000-0000A1A30000}"/>
    <cellStyle name="Normal 2 2 6 2 7" xfId="43738" xr:uid="{00000000-0005-0000-0000-0000A2A30000}"/>
    <cellStyle name="Normal 2 2 6 2 8" xfId="19393" xr:uid="{00000000-0005-0000-0000-0000A3A30000}"/>
    <cellStyle name="Normal 2 2 6 3" xfId="10074" xr:uid="{00000000-0005-0000-0000-0000A4A30000}"/>
    <cellStyle name="Normal 2 2 6 3 2" xfId="12502" xr:uid="{00000000-0005-0000-0000-0000A5A30000}"/>
    <cellStyle name="Normal 2 2 6 3 2 2" xfId="27773" xr:uid="{00000000-0005-0000-0000-0000A6A30000}"/>
    <cellStyle name="Normal 2 2 6 3 2 3" xfId="36171" xr:uid="{00000000-0005-0000-0000-0000A7A30000}"/>
    <cellStyle name="Normal 2 2 6 3 2 4" xfId="45224" xr:uid="{00000000-0005-0000-0000-0000A8A30000}"/>
    <cellStyle name="Normal 2 2 6 3 2 5" xfId="23106" xr:uid="{00000000-0005-0000-0000-0000A9A30000}"/>
    <cellStyle name="Normal 2 2 6 3 3" xfId="14721" xr:uid="{00000000-0005-0000-0000-0000AAA30000}"/>
    <cellStyle name="Normal 2 2 6 3 3 2" xfId="38390" xr:uid="{00000000-0005-0000-0000-0000ABA30000}"/>
    <cellStyle name="Normal 2 2 6 3 3 3" xfId="47443" xr:uid="{00000000-0005-0000-0000-0000ACA30000}"/>
    <cellStyle name="Normal 2 2 6 3 3 4" xfId="25325" xr:uid="{00000000-0005-0000-0000-0000ADA30000}"/>
    <cellStyle name="Normal 2 2 6 3 4" xfId="17165" xr:uid="{00000000-0005-0000-0000-0000AEA30000}"/>
    <cellStyle name="Normal 2 2 6 3 4 2" xfId="40609" xr:uid="{00000000-0005-0000-0000-0000AFA30000}"/>
    <cellStyle name="Normal 2 2 6 3 4 3" xfId="49662" xr:uid="{00000000-0005-0000-0000-0000B0A30000}"/>
    <cellStyle name="Normal 2 2 6 3 4 4" xfId="30643" xr:uid="{00000000-0005-0000-0000-0000B1A30000}"/>
    <cellStyle name="Normal 2 2 6 3 5" xfId="33952" xr:uid="{00000000-0005-0000-0000-0000B2A30000}"/>
    <cellStyle name="Normal 2 2 6 3 6" xfId="43005" xr:uid="{00000000-0005-0000-0000-0000B3A30000}"/>
    <cellStyle name="Normal 2 2 6 3 7" xfId="20887" xr:uid="{00000000-0005-0000-0000-0000B4A30000}"/>
    <cellStyle name="Normal 2 2 6 4" xfId="11687" xr:uid="{00000000-0005-0000-0000-0000B5A30000}"/>
    <cellStyle name="Normal 2 2 6 4 2" xfId="26951" xr:uid="{00000000-0005-0000-0000-0000B6A30000}"/>
    <cellStyle name="Normal 2 2 6 4 3" xfId="31605" xr:uid="{00000000-0005-0000-0000-0000B7A30000}"/>
    <cellStyle name="Normal 2 2 6 4 4" xfId="35428" xr:uid="{00000000-0005-0000-0000-0000B8A30000}"/>
    <cellStyle name="Normal 2 2 6 4 5" xfId="44481" xr:uid="{00000000-0005-0000-0000-0000B9A30000}"/>
    <cellStyle name="Normal 2 2 6 4 6" xfId="20144" xr:uid="{00000000-0005-0000-0000-0000BAA30000}"/>
    <cellStyle name="Normal 2 2 6 5" xfId="13978" xr:uid="{00000000-0005-0000-0000-0000BBA30000}"/>
    <cellStyle name="Normal 2 2 6 5 2" xfId="37647" xr:uid="{00000000-0005-0000-0000-0000BCA30000}"/>
    <cellStyle name="Normal 2 2 6 5 3" xfId="46700" xr:uid="{00000000-0005-0000-0000-0000BDA30000}"/>
    <cellStyle name="Normal 2 2 6 5 4" xfId="22363" xr:uid="{00000000-0005-0000-0000-0000BEA30000}"/>
    <cellStyle name="Normal 2 2 6 6" xfId="16341" xr:uid="{00000000-0005-0000-0000-0000BFA30000}"/>
    <cellStyle name="Normal 2 2 6 6 2" xfId="39866" xr:uid="{00000000-0005-0000-0000-0000C0A30000}"/>
    <cellStyle name="Normal 2 2 6 6 3" xfId="48919" xr:uid="{00000000-0005-0000-0000-0000C1A30000}"/>
    <cellStyle name="Normal 2 2 6 6 4" xfId="24582" xr:uid="{00000000-0005-0000-0000-0000C2A30000}"/>
    <cellStyle name="Normal 2 2 6 7" xfId="29399" xr:uid="{00000000-0005-0000-0000-0000C3A30000}"/>
    <cellStyle name="Normal 2 2 6 8" xfId="33196" xr:uid="{00000000-0005-0000-0000-0000C4A30000}"/>
    <cellStyle name="Normal 2 2 6 9" xfId="42244" xr:uid="{00000000-0005-0000-0000-0000C5A30000}"/>
    <cellStyle name="Normal 2 2 7" xfId="7643" xr:uid="{00000000-0005-0000-0000-0000C6A30000}"/>
    <cellStyle name="Normal 2 2 7 10" xfId="18660" xr:uid="{00000000-0005-0000-0000-0000C7A30000}"/>
    <cellStyle name="Normal 2 2 7 2" xfId="10808" xr:uid="{00000000-0005-0000-0000-0000C8A30000}"/>
    <cellStyle name="Normal 2 2 7 2 2" xfId="13236" xr:uid="{00000000-0005-0000-0000-0000C9A30000}"/>
    <cellStyle name="Normal 2 2 7 2 2 2" xfId="28507" xr:uid="{00000000-0005-0000-0000-0000CAA30000}"/>
    <cellStyle name="Normal 2 2 7 2 2 3" xfId="32446" xr:uid="{00000000-0005-0000-0000-0000CBA30000}"/>
    <cellStyle name="Normal 2 2 7 2 2 4" xfId="36905" xr:uid="{00000000-0005-0000-0000-0000CCA30000}"/>
    <cellStyle name="Normal 2 2 7 2 2 5" xfId="45958" xr:uid="{00000000-0005-0000-0000-0000CDA30000}"/>
    <cellStyle name="Normal 2 2 7 2 2 6" xfId="21621" xr:uid="{00000000-0005-0000-0000-0000CEA30000}"/>
    <cellStyle name="Normal 2 2 7 2 3" xfId="15455" xr:uid="{00000000-0005-0000-0000-0000CFA30000}"/>
    <cellStyle name="Normal 2 2 7 2 3 2" xfId="39124" xr:uid="{00000000-0005-0000-0000-0000D0A30000}"/>
    <cellStyle name="Normal 2 2 7 2 3 3" xfId="48177" xr:uid="{00000000-0005-0000-0000-0000D1A30000}"/>
    <cellStyle name="Normal 2 2 7 2 3 4" xfId="23840" xr:uid="{00000000-0005-0000-0000-0000D2A30000}"/>
    <cellStyle name="Normal 2 2 7 2 4" xfId="17899" xr:uid="{00000000-0005-0000-0000-0000D3A30000}"/>
    <cellStyle name="Normal 2 2 7 2 4 2" xfId="41343" xr:uid="{00000000-0005-0000-0000-0000D4A30000}"/>
    <cellStyle name="Normal 2 2 7 2 4 3" xfId="50396" xr:uid="{00000000-0005-0000-0000-0000D5A30000}"/>
    <cellStyle name="Normal 2 2 7 2 4 4" xfId="26059" xr:uid="{00000000-0005-0000-0000-0000D6A30000}"/>
    <cellStyle name="Normal 2 2 7 2 5" xfId="31377" xr:uid="{00000000-0005-0000-0000-0000D7A30000}"/>
    <cellStyle name="Normal 2 2 7 2 6" xfId="34686" xr:uid="{00000000-0005-0000-0000-0000D8A30000}"/>
    <cellStyle name="Normal 2 2 7 2 7" xfId="43739" xr:uid="{00000000-0005-0000-0000-0000D9A30000}"/>
    <cellStyle name="Normal 2 2 7 2 8" xfId="19394" xr:uid="{00000000-0005-0000-0000-0000DAA30000}"/>
    <cellStyle name="Normal 2 2 7 3" xfId="10075" xr:uid="{00000000-0005-0000-0000-0000DBA30000}"/>
    <cellStyle name="Normal 2 2 7 3 2" xfId="12503" xr:uid="{00000000-0005-0000-0000-0000DCA30000}"/>
    <cellStyle name="Normal 2 2 7 3 2 2" xfId="27774" xr:uid="{00000000-0005-0000-0000-0000DDA30000}"/>
    <cellStyle name="Normal 2 2 7 3 2 3" xfId="36172" xr:uid="{00000000-0005-0000-0000-0000DEA30000}"/>
    <cellStyle name="Normal 2 2 7 3 2 4" xfId="45225" xr:uid="{00000000-0005-0000-0000-0000DFA30000}"/>
    <cellStyle name="Normal 2 2 7 3 2 5" xfId="23107" xr:uid="{00000000-0005-0000-0000-0000E0A30000}"/>
    <cellStyle name="Normal 2 2 7 3 3" xfId="14722" xr:uid="{00000000-0005-0000-0000-0000E1A30000}"/>
    <cellStyle name="Normal 2 2 7 3 3 2" xfId="38391" xr:uid="{00000000-0005-0000-0000-0000E2A30000}"/>
    <cellStyle name="Normal 2 2 7 3 3 3" xfId="47444" xr:uid="{00000000-0005-0000-0000-0000E3A30000}"/>
    <cellStyle name="Normal 2 2 7 3 3 4" xfId="25326" xr:uid="{00000000-0005-0000-0000-0000E4A30000}"/>
    <cellStyle name="Normal 2 2 7 3 4" xfId="17166" xr:uid="{00000000-0005-0000-0000-0000E5A30000}"/>
    <cellStyle name="Normal 2 2 7 3 4 2" xfId="40610" xr:uid="{00000000-0005-0000-0000-0000E6A30000}"/>
    <cellStyle name="Normal 2 2 7 3 4 3" xfId="49663" xr:uid="{00000000-0005-0000-0000-0000E7A30000}"/>
    <cellStyle name="Normal 2 2 7 3 4 4" xfId="30644" xr:uid="{00000000-0005-0000-0000-0000E8A30000}"/>
    <cellStyle name="Normal 2 2 7 3 5" xfId="33953" xr:uid="{00000000-0005-0000-0000-0000E9A30000}"/>
    <cellStyle name="Normal 2 2 7 3 6" xfId="43006" xr:uid="{00000000-0005-0000-0000-0000EAA30000}"/>
    <cellStyle name="Normal 2 2 7 3 7" xfId="20888" xr:uid="{00000000-0005-0000-0000-0000EBA30000}"/>
    <cellStyle name="Normal 2 2 7 4" xfId="11688" xr:uid="{00000000-0005-0000-0000-0000ECA30000}"/>
    <cellStyle name="Normal 2 2 7 4 2" xfId="26952" xr:uid="{00000000-0005-0000-0000-0000EDA30000}"/>
    <cellStyle name="Normal 2 2 7 4 3" xfId="29505" xr:uid="{00000000-0005-0000-0000-0000EEA30000}"/>
    <cellStyle name="Normal 2 2 7 4 4" xfId="35429" xr:uid="{00000000-0005-0000-0000-0000EFA30000}"/>
    <cellStyle name="Normal 2 2 7 4 5" xfId="44482" xr:uid="{00000000-0005-0000-0000-0000F0A30000}"/>
    <cellStyle name="Normal 2 2 7 4 6" xfId="20145" xr:uid="{00000000-0005-0000-0000-0000F1A30000}"/>
    <cellStyle name="Normal 2 2 7 5" xfId="13979" xr:uid="{00000000-0005-0000-0000-0000F2A30000}"/>
    <cellStyle name="Normal 2 2 7 5 2" xfId="37648" xr:uid="{00000000-0005-0000-0000-0000F3A30000}"/>
    <cellStyle name="Normal 2 2 7 5 3" xfId="46701" xr:uid="{00000000-0005-0000-0000-0000F4A30000}"/>
    <cellStyle name="Normal 2 2 7 5 4" xfId="22364" xr:uid="{00000000-0005-0000-0000-0000F5A30000}"/>
    <cellStyle name="Normal 2 2 7 6" xfId="16342" xr:uid="{00000000-0005-0000-0000-0000F6A30000}"/>
    <cellStyle name="Normal 2 2 7 6 2" xfId="39867" xr:uid="{00000000-0005-0000-0000-0000F7A30000}"/>
    <cellStyle name="Normal 2 2 7 6 3" xfId="48920" xr:uid="{00000000-0005-0000-0000-0000F8A30000}"/>
    <cellStyle name="Normal 2 2 7 6 4" xfId="24583" xr:uid="{00000000-0005-0000-0000-0000F9A30000}"/>
    <cellStyle name="Normal 2 2 7 7" xfId="29400" xr:uid="{00000000-0005-0000-0000-0000FAA30000}"/>
    <cellStyle name="Normal 2 2 7 8" xfId="33197" xr:uid="{00000000-0005-0000-0000-0000FBA30000}"/>
    <cellStyle name="Normal 2 2 7 9" xfId="42245" xr:uid="{00000000-0005-0000-0000-0000FCA30000}"/>
    <cellStyle name="Normal 2 2 8" xfId="7644" xr:uid="{00000000-0005-0000-0000-0000FDA30000}"/>
    <cellStyle name="Normal 2 2 8 10" xfId="18661" xr:uid="{00000000-0005-0000-0000-0000FEA30000}"/>
    <cellStyle name="Normal 2 2 8 2" xfId="10809" xr:uid="{00000000-0005-0000-0000-0000FFA30000}"/>
    <cellStyle name="Normal 2 2 8 2 2" xfId="13237" xr:uid="{00000000-0005-0000-0000-000000A40000}"/>
    <cellStyle name="Normal 2 2 8 2 2 2" xfId="28508" xr:uid="{00000000-0005-0000-0000-000001A40000}"/>
    <cellStyle name="Normal 2 2 8 2 2 3" xfId="32447" xr:uid="{00000000-0005-0000-0000-000002A40000}"/>
    <cellStyle name="Normal 2 2 8 2 2 4" xfId="36906" xr:uid="{00000000-0005-0000-0000-000003A40000}"/>
    <cellStyle name="Normal 2 2 8 2 2 5" xfId="45959" xr:uid="{00000000-0005-0000-0000-000004A40000}"/>
    <cellStyle name="Normal 2 2 8 2 2 6" xfId="21622" xr:uid="{00000000-0005-0000-0000-000005A40000}"/>
    <cellStyle name="Normal 2 2 8 2 3" xfId="15456" xr:uid="{00000000-0005-0000-0000-000006A40000}"/>
    <cellStyle name="Normal 2 2 8 2 3 2" xfId="39125" xr:uid="{00000000-0005-0000-0000-000007A40000}"/>
    <cellStyle name="Normal 2 2 8 2 3 3" xfId="48178" xr:uid="{00000000-0005-0000-0000-000008A40000}"/>
    <cellStyle name="Normal 2 2 8 2 3 4" xfId="23841" xr:uid="{00000000-0005-0000-0000-000009A40000}"/>
    <cellStyle name="Normal 2 2 8 2 4" xfId="17900" xr:uid="{00000000-0005-0000-0000-00000AA40000}"/>
    <cellStyle name="Normal 2 2 8 2 4 2" xfId="41344" xr:uid="{00000000-0005-0000-0000-00000BA40000}"/>
    <cellStyle name="Normal 2 2 8 2 4 3" xfId="50397" xr:uid="{00000000-0005-0000-0000-00000CA40000}"/>
    <cellStyle name="Normal 2 2 8 2 4 4" xfId="26060" xr:uid="{00000000-0005-0000-0000-00000DA40000}"/>
    <cellStyle name="Normal 2 2 8 2 5" xfId="31378" xr:uid="{00000000-0005-0000-0000-00000EA40000}"/>
    <cellStyle name="Normal 2 2 8 2 6" xfId="34687" xr:uid="{00000000-0005-0000-0000-00000FA40000}"/>
    <cellStyle name="Normal 2 2 8 2 7" xfId="43740" xr:uid="{00000000-0005-0000-0000-000010A40000}"/>
    <cellStyle name="Normal 2 2 8 2 8" xfId="19395" xr:uid="{00000000-0005-0000-0000-000011A40000}"/>
    <cellStyle name="Normal 2 2 8 3" xfId="10076" xr:uid="{00000000-0005-0000-0000-000012A40000}"/>
    <cellStyle name="Normal 2 2 8 3 2" xfId="12504" xr:uid="{00000000-0005-0000-0000-000013A40000}"/>
    <cellStyle name="Normal 2 2 8 3 2 2" xfId="27775" xr:uid="{00000000-0005-0000-0000-000014A40000}"/>
    <cellStyle name="Normal 2 2 8 3 2 3" xfId="36173" xr:uid="{00000000-0005-0000-0000-000015A40000}"/>
    <cellStyle name="Normal 2 2 8 3 2 4" xfId="45226" xr:uid="{00000000-0005-0000-0000-000016A40000}"/>
    <cellStyle name="Normal 2 2 8 3 2 5" xfId="23108" xr:uid="{00000000-0005-0000-0000-000017A40000}"/>
    <cellStyle name="Normal 2 2 8 3 3" xfId="14723" xr:uid="{00000000-0005-0000-0000-000018A40000}"/>
    <cellStyle name="Normal 2 2 8 3 3 2" xfId="38392" xr:uid="{00000000-0005-0000-0000-000019A40000}"/>
    <cellStyle name="Normal 2 2 8 3 3 3" xfId="47445" xr:uid="{00000000-0005-0000-0000-00001AA40000}"/>
    <cellStyle name="Normal 2 2 8 3 3 4" xfId="25327" xr:uid="{00000000-0005-0000-0000-00001BA40000}"/>
    <cellStyle name="Normal 2 2 8 3 4" xfId="17167" xr:uid="{00000000-0005-0000-0000-00001CA40000}"/>
    <cellStyle name="Normal 2 2 8 3 4 2" xfId="40611" xr:uid="{00000000-0005-0000-0000-00001DA40000}"/>
    <cellStyle name="Normal 2 2 8 3 4 3" xfId="49664" xr:uid="{00000000-0005-0000-0000-00001EA40000}"/>
    <cellStyle name="Normal 2 2 8 3 4 4" xfId="30645" xr:uid="{00000000-0005-0000-0000-00001FA40000}"/>
    <cellStyle name="Normal 2 2 8 3 5" xfId="33954" xr:uid="{00000000-0005-0000-0000-000020A40000}"/>
    <cellStyle name="Normal 2 2 8 3 6" xfId="43007" xr:uid="{00000000-0005-0000-0000-000021A40000}"/>
    <cellStyle name="Normal 2 2 8 3 7" xfId="20889" xr:uid="{00000000-0005-0000-0000-000022A40000}"/>
    <cellStyle name="Normal 2 2 8 4" xfId="11689" xr:uid="{00000000-0005-0000-0000-000023A40000}"/>
    <cellStyle name="Normal 2 2 8 4 2" xfId="26953" xr:uid="{00000000-0005-0000-0000-000024A40000}"/>
    <cellStyle name="Normal 2 2 8 4 3" xfId="29506" xr:uid="{00000000-0005-0000-0000-000025A40000}"/>
    <cellStyle name="Normal 2 2 8 4 4" xfId="35430" xr:uid="{00000000-0005-0000-0000-000026A40000}"/>
    <cellStyle name="Normal 2 2 8 4 5" xfId="44483" xr:uid="{00000000-0005-0000-0000-000027A40000}"/>
    <cellStyle name="Normal 2 2 8 4 6" xfId="20146" xr:uid="{00000000-0005-0000-0000-000028A40000}"/>
    <cellStyle name="Normal 2 2 8 5" xfId="13980" xr:uid="{00000000-0005-0000-0000-000029A40000}"/>
    <cellStyle name="Normal 2 2 8 5 2" xfId="37649" xr:uid="{00000000-0005-0000-0000-00002AA40000}"/>
    <cellStyle name="Normal 2 2 8 5 3" xfId="46702" xr:uid="{00000000-0005-0000-0000-00002BA40000}"/>
    <cellStyle name="Normal 2 2 8 5 4" xfId="22365" xr:uid="{00000000-0005-0000-0000-00002CA40000}"/>
    <cellStyle name="Normal 2 2 8 6" xfId="16343" xr:uid="{00000000-0005-0000-0000-00002DA40000}"/>
    <cellStyle name="Normal 2 2 8 6 2" xfId="39868" xr:uid="{00000000-0005-0000-0000-00002EA40000}"/>
    <cellStyle name="Normal 2 2 8 6 3" xfId="48921" xr:uid="{00000000-0005-0000-0000-00002FA40000}"/>
    <cellStyle name="Normal 2 2 8 6 4" xfId="24584" xr:uid="{00000000-0005-0000-0000-000030A40000}"/>
    <cellStyle name="Normal 2 2 8 7" xfId="29401" xr:uid="{00000000-0005-0000-0000-000031A40000}"/>
    <cellStyle name="Normal 2 2 8 8" xfId="33198" xr:uid="{00000000-0005-0000-0000-000032A40000}"/>
    <cellStyle name="Normal 2 2 8 9" xfId="42246" xr:uid="{00000000-0005-0000-0000-000033A40000}"/>
    <cellStyle name="Normal 2 2 9" xfId="7645" xr:uid="{00000000-0005-0000-0000-000034A40000}"/>
    <cellStyle name="Normal 2 2 9 10" xfId="18662" xr:uid="{00000000-0005-0000-0000-000035A40000}"/>
    <cellStyle name="Normal 2 2 9 2" xfId="10810" xr:uid="{00000000-0005-0000-0000-000036A40000}"/>
    <cellStyle name="Normal 2 2 9 2 2" xfId="13238" xr:uid="{00000000-0005-0000-0000-000037A40000}"/>
    <cellStyle name="Normal 2 2 9 2 2 2" xfId="28509" xr:uid="{00000000-0005-0000-0000-000038A40000}"/>
    <cellStyle name="Normal 2 2 9 2 2 3" xfId="32448" xr:uid="{00000000-0005-0000-0000-000039A40000}"/>
    <cellStyle name="Normal 2 2 9 2 2 4" xfId="36907" xr:uid="{00000000-0005-0000-0000-00003AA40000}"/>
    <cellStyle name="Normal 2 2 9 2 2 5" xfId="45960" xr:uid="{00000000-0005-0000-0000-00003BA40000}"/>
    <cellStyle name="Normal 2 2 9 2 2 6" xfId="21623" xr:uid="{00000000-0005-0000-0000-00003CA40000}"/>
    <cellStyle name="Normal 2 2 9 2 3" xfId="15457" xr:uid="{00000000-0005-0000-0000-00003DA40000}"/>
    <cellStyle name="Normal 2 2 9 2 3 2" xfId="39126" xr:uid="{00000000-0005-0000-0000-00003EA40000}"/>
    <cellStyle name="Normal 2 2 9 2 3 3" xfId="48179" xr:uid="{00000000-0005-0000-0000-00003FA40000}"/>
    <cellStyle name="Normal 2 2 9 2 3 4" xfId="23842" xr:uid="{00000000-0005-0000-0000-000040A40000}"/>
    <cellStyle name="Normal 2 2 9 2 4" xfId="17901" xr:uid="{00000000-0005-0000-0000-000041A40000}"/>
    <cellStyle name="Normal 2 2 9 2 4 2" xfId="41345" xr:uid="{00000000-0005-0000-0000-000042A40000}"/>
    <cellStyle name="Normal 2 2 9 2 4 3" xfId="50398" xr:uid="{00000000-0005-0000-0000-000043A40000}"/>
    <cellStyle name="Normal 2 2 9 2 4 4" xfId="26061" xr:uid="{00000000-0005-0000-0000-000044A40000}"/>
    <cellStyle name="Normal 2 2 9 2 5" xfId="31379" xr:uid="{00000000-0005-0000-0000-000045A40000}"/>
    <cellStyle name="Normal 2 2 9 2 6" xfId="34688" xr:uid="{00000000-0005-0000-0000-000046A40000}"/>
    <cellStyle name="Normal 2 2 9 2 7" xfId="43741" xr:uid="{00000000-0005-0000-0000-000047A40000}"/>
    <cellStyle name="Normal 2 2 9 2 8" xfId="19396" xr:uid="{00000000-0005-0000-0000-000048A40000}"/>
    <cellStyle name="Normal 2 2 9 3" xfId="10077" xr:uid="{00000000-0005-0000-0000-000049A40000}"/>
    <cellStyle name="Normal 2 2 9 3 2" xfId="12505" xr:uid="{00000000-0005-0000-0000-00004AA40000}"/>
    <cellStyle name="Normal 2 2 9 3 2 2" xfId="27776" xr:uid="{00000000-0005-0000-0000-00004BA40000}"/>
    <cellStyle name="Normal 2 2 9 3 2 3" xfId="36174" xr:uid="{00000000-0005-0000-0000-00004CA40000}"/>
    <cellStyle name="Normal 2 2 9 3 2 4" xfId="45227" xr:uid="{00000000-0005-0000-0000-00004DA40000}"/>
    <cellStyle name="Normal 2 2 9 3 2 5" xfId="23109" xr:uid="{00000000-0005-0000-0000-00004EA40000}"/>
    <cellStyle name="Normal 2 2 9 3 3" xfId="14724" xr:uid="{00000000-0005-0000-0000-00004FA40000}"/>
    <cellStyle name="Normal 2 2 9 3 3 2" xfId="38393" xr:uid="{00000000-0005-0000-0000-000050A40000}"/>
    <cellStyle name="Normal 2 2 9 3 3 3" xfId="47446" xr:uid="{00000000-0005-0000-0000-000051A40000}"/>
    <cellStyle name="Normal 2 2 9 3 3 4" xfId="25328" xr:uid="{00000000-0005-0000-0000-000052A40000}"/>
    <cellStyle name="Normal 2 2 9 3 4" xfId="17168" xr:uid="{00000000-0005-0000-0000-000053A40000}"/>
    <cellStyle name="Normal 2 2 9 3 4 2" xfId="40612" xr:uid="{00000000-0005-0000-0000-000054A40000}"/>
    <cellStyle name="Normal 2 2 9 3 4 3" xfId="49665" xr:uid="{00000000-0005-0000-0000-000055A40000}"/>
    <cellStyle name="Normal 2 2 9 3 4 4" xfId="30646" xr:uid="{00000000-0005-0000-0000-000056A40000}"/>
    <cellStyle name="Normal 2 2 9 3 5" xfId="33955" xr:uid="{00000000-0005-0000-0000-000057A40000}"/>
    <cellStyle name="Normal 2 2 9 3 6" xfId="43008" xr:uid="{00000000-0005-0000-0000-000058A40000}"/>
    <cellStyle name="Normal 2 2 9 3 7" xfId="20890" xr:uid="{00000000-0005-0000-0000-000059A40000}"/>
    <cellStyle name="Normal 2 2 9 4" xfId="11690" xr:uid="{00000000-0005-0000-0000-00005AA40000}"/>
    <cellStyle name="Normal 2 2 9 4 2" xfId="26954" xr:uid="{00000000-0005-0000-0000-00005BA40000}"/>
    <cellStyle name="Normal 2 2 9 4 3" xfId="31442" xr:uid="{00000000-0005-0000-0000-00005CA40000}"/>
    <cellStyle name="Normal 2 2 9 4 4" xfId="35431" xr:uid="{00000000-0005-0000-0000-00005DA40000}"/>
    <cellStyle name="Normal 2 2 9 4 5" xfId="44484" xr:uid="{00000000-0005-0000-0000-00005EA40000}"/>
    <cellStyle name="Normal 2 2 9 4 6" xfId="20147" xr:uid="{00000000-0005-0000-0000-00005FA40000}"/>
    <cellStyle name="Normal 2 2 9 5" xfId="13981" xr:uid="{00000000-0005-0000-0000-000060A40000}"/>
    <cellStyle name="Normal 2 2 9 5 2" xfId="37650" xr:uid="{00000000-0005-0000-0000-000061A40000}"/>
    <cellStyle name="Normal 2 2 9 5 3" xfId="46703" xr:uid="{00000000-0005-0000-0000-000062A40000}"/>
    <cellStyle name="Normal 2 2 9 5 4" xfId="22366" xr:uid="{00000000-0005-0000-0000-000063A40000}"/>
    <cellStyle name="Normal 2 2 9 6" xfId="16344" xr:uid="{00000000-0005-0000-0000-000064A40000}"/>
    <cellStyle name="Normal 2 2 9 6 2" xfId="39869" xr:uid="{00000000-0005-0000-0000-000065A40000}"/>
    <cellStyle name="Normal 2 2 9 6 3" xfId="48922" xr:uid="{00000000-0005-0000-0000-000066A40000}"/>
    <cellStyle name="Normal 2 2 9 6 4" xfId="24585" xr:uid="{00000000-0005-0000-0000-000067A40000}"/>
    <cellStyle name="Normal 2 2 9 7" xfId="29402" xr:uid="{00000000-0005-0000-0000-000068A40000}"/>
    <cellStyle name="Normal 2 2 9 8" xfId="33199" xr:uid="{00000000-0005-0000-0000-000069A40000}"/>
    <cellStyle name="Normal 2 2 9 9" xfId="42247" xr:uid="{00000000-0005-0000-0000-00006AA40000}"/>
    <cellStyle name="Normal 2 2_EDB010" xfId="4781" xr:uid="{00000000-0005-0000-0000-00006BA40000}"/>
    <cellStyle name="Normal 2 3" xfId="526" xr:uid="{00000000-0005-0000-0000-00006CA40000}"/>
    <cellStyle name="Normal 2 3 10" xfId="50508" xr:uid="{00000000-0005-0000-0000-00006DA40000}"/>
    <cellStyle name="Normal 2 3 11" xfId="4782" xr:uid="{00000000-0005-0000-0000-00006EA40000}"/>
    <cellStyle name="Normal 2 3 2" xfId="527" xr:uid="{00000000-0005-0000-0000-00006FA40000}"/>
    <cellStyle name="Normal 2 3 2 10" xfId="18663" xr:uid="{00000000-0005-0000-0000-000070A40000}"/>
    <cellStyle name="Normal 2 3 2 11" xfId="50509" xr:uid="{00000000-0005-0000-0000-000071A40000}"/>
    <cellStyle name="Normal 2 3 2 12" xfId="7646" xr:uid="{00000000-0005-0000-0000-000072A40000}"/>
    <cellStyle name="Normal 2 3 2 2" xfId="528" xr:uid="{00000000-0005-0000-0000-000073A40000}"/>
    <cellStyle name="Normal 2 3 2 2 10" xfId="10811" xr:uid="{00000000-0005-0000-0000-000074A40000}"/>
    <cellStyle name="Normal 2 3 2 2 2" xfId="13239" xr:uid="{00000000-0005-0000-0000-000075A40000}"/>
    <cellStyle name="Normal 2 3 2 2 2 2" xfId="28510" xr:uid="{00000000-0005-0000-0000-000076A40000}"/>
    <cellStyle name="Normal 2 3 2 2 2 3" xfId="32449" xr:uid="{00000000-0005-0000-0000-000077A40000}"/>
    <cellStyle name="Normal 2 3 2 2 2 4" xfId="36908" xr:uid="{00000000-0005-0000-0000-000078A40000}"/>
    <cellStyle name="Normal 2 3 2 2 2 5" xfId="45961" xr:uid="{00000000-0005-0000-0000-000079A40000}"/>
    <cellStyle name="Normal 2 3 2 2 2 6" xfId="21624" xr:uid="{00000000-0005-0000-0000-00007AA40000}"/>
    <cellStyle name="Normal 2 3 2 2 3" xfId="15458" xr:uid="{00000000-0005-0000-0000-00007BA40000}"/>
    <cellStyle name="Normal 2 3 2 2 3 2" xfId="39127" xr:uid="{00000000-0005-0000-0000-00007CA40000}"/>
    <cellStyle name="Normal 2 3 2 2 3 3" xfId="48180" xr:uid="{00000000-0005-0000-0000-00007DA40000}"/>
    <cellStyle name="Normal 2 3 2 2 3 4" xfId="23843" xr:uid="{00000000-0005-0000-0000-00007EA40000}"/>
    <cellStyle name="Normal 2 3 2 2 4" xfId="17902" xr:uid="{00000000-0005-0000-0000-00007FA40000}"/>
    <cellStyle name="Normal 2 3 2 2 4 2" xfId="41346" xr:uid="{00000000-0005-0000-0000-000080A40000}"/>
    <cellStyle name="Normal 2 3 2 2 4 3" xfId="50399" xr:uid="{00000000-0005-0000-0000-000081A40000}"/>
    <cellStyle name="Normal 2 3 2 2 4 4" xfId="26062" xr:uid="{00000000-0005-0000-0000-000082A40000}"/>
    <cellStyle name="Normal 2 3 2 2 5" xfId="31380" xr:uid="{00000000-0005-0000-0000-000083A40000}"/>
    <cellStyle name="Normal 2 3 2 2 6" xfId="34689" xr:uid="{00000000-0005-0000-0000-000084A40000}"/>
    <cellStyle name="Normal 2 3 2 2 7" xfId="43742" xr:uid="{00000000-0005-0000-0000-000085A40000}"/>
    <cellStyle name="Normal 2 3 2 2 8" xfId="19397" xr:uid="{00000000-0005-0000-0000-000086A40000}"/>
    <cellStyle name="Normal 2 3 2 2 9" xfId="50510" xr:uid="{00000000-0005-0000-0000-000087A40000}"/>
    <cellStyle name="Normal 2 3 2 3" xfId="10078" xr:uid="{00000000-0005-0000-0000-000088A40000}"/>
    <cellStyle name="Normal 2 3 2 3 2" xfId="12506" xr:uid="{00000000-0005-0000-0000-000089A40000}"/>
    <cellStyle name="Normal 2 3 2 3 2 2" xfId="27777" xr:uid="{00000000-0005-0000-0000-00008AA40000}"/>
    <cellStyle name="Normal 2 3 2 3 2 3" xfId="36175" xr:uid="{00000000-0005-0000-0000-00008BA40000}"/>
    <cellStyle name="Normal 2 3 2 3 2 4" xfId="45228" xr:uid="{00000000-0005-0000-0000-00008CA40000}"/>
    <cellStyle name="Normal 2 3 2 3 2 5" xfId="23110" xr:uid="{00000000-0005-0000-0000-00008DA40000}"/>
    <cellStyle name="Normal 2 3 2 3 3" xfId="14725" xr:uid="{00000000-0005-0000-0000-00008EA40000}"/>
    <cellStyle name="Normal 2 3 2 3 3 2" xfId="38394" xr:uid="{00000000-0005-0000-0000-00008FA40000}"/>
    <cellStyle name="Normal 2 3 2 3 3 3" xfId="47447" xr:uid="{00000000-0005-0000-0000-000090A40000}"/>
    <cellStyle name="Normal 2 3 2 3 3 4" xfId="25329" xr:uid="{00000000-0005-0000-0000-000091A40000}"/>
    <cellStyle name="Normal 2 3 2 3 4" xfId="17169" xr:uid="{00000000-0005-0000-0000-000092A40000}"/>
    <cellStyle name="Normal 2 3 2 3 4 2" xfId="40613" xr:uid="{00000000-0005-0000-0000-000093A40000}"/>
    <cellStyle name="Normal 2 3 2 3 4 3" xfId="49666" xr:uid="{00000000-0005-0000-0000-000094A40000}"/>
    <cellStyle name="Normal 2 3 2 3 4 4" xfId="30647" xr:uid="{00000000-0005-0000-0000-000095A40000}"/>
    <cellStyle name="Normal 2 3 2 3 5" xfId="33956" xr:uid="{00000000-0005-0000-0000-000096A40000}"/>
    <cellStyle name="Normal 2 3 2 3 6" xfId="43009" xr:uid="{00000000-0005-0000-0000-000097A40000}"/>
    <cellStyle name="Normal 2 3 2 3 7" xfId="20891" xr:uid="{00000000-0005-0000-0000-000098A40000}"/>
    <cellStyle name="Normal 2 3 2 4" xfId="11691" xr:uid="{00000000-0005-0000-0000-000099A40000}"/>
    <cellStyle name="Normal 2 3 2 4 2" xfId="26955" xr:uid="{00000000-0005-0000-0000-00009AA40000}"/>
    <cellStyle name="Normal 2 3 2 4 3" xfId="31604" xr:uid="{00000000-0005-0000-0000-00009BA40000}"/>
    <cellStyle name="Normal 2 3 2 4 4" xfId="35432" xr:uid="{00000000-0005-0000-0000-00009CA40000}"/>
    <cellStyle name="Normal 2 3 2 4 5" xfId="44485" xr:uid="{00000000-0005-0000-0000-00009DA40000}"/>
    <cellStyle name="Normal 2 3 2 4 6" xfId="20148" xr:uid="{00000000-0005-0000-0000-00009EA40000}"/>
    <cellStyle name="Normal 2 3 2 5" xfId="13982" xr:uid="{00000000-0005-0000-0000-00009FA40000}"/>
    <cellStyle name="Normal 2 3 2 5 2" xfId="37651" xr:uid="{00000000-0005-0000-0000-0000A0A40000}"/>
    <cellStyle name="Normal 2 3 2 5 3" xfId="46704" xr:uid="{00000000-0005-0000-0000-0000A1A40000}"/>
    <cellStyle name="Normal 2 3 2 5 4" xfId="22367" xr:uid="{00000000-0005-0000-0000-0000A2A40000}"/>
    <cellStyle name="Normal 2 3 2 6" xfId="16345" xr:uid="{00000000-0005-0000-0000-0000A3A40000}"/>
    <cellStyle name="Normal 2 3 2 6 2" xfId="39870" xr:uid="{00000000-0005-0000-0000-0000A4A40000}"/>
    <cellStyle name="Normal 2 3 2 6 3" xfId="48923" xr:uid="{00000000-0005-0000-0000-0000A5A40000}"/>
    <cellStyle name="Normal 2 3 2 6 4" xfId="24586" xr:uid="{00000000-0005-0000-0000-0000A6A40000}"/>
    <cellStyle name="Normal 2 3 2 7" xfId="29403" xr:uid="{00000000-0005-0000-0000-0000A7A40000}"/>
    <cellStyle name="Normal 2 3 2 8" xfId="33200" xr:uid="{00000000-0005-0000-0000-0000A8A40000}"/>
    <cellStyle name="Normal 2 3 2 9" xfId="42248" xr:uid="{00000000-0005-0000-0000-0000A9A40000}"/>
    <cellStyle name="Normal 2 3 3" xfId="529" xr:uid="{00000000-0005-0000-0000-0000AAA40000}"/>
    <cellStyle name="Normal 2 3 3 10" xfId="18664" xr:uid="{00000000-0005-0000-0000-0000ABA40000}"/>
    <cellStyle name="Normal 2 3 3 11" xfId="50511" xr:uid="{00000000-0005-0000-0000-0000ACA40000}"/>
    <cellStyle name="Normal 2 3 3 12" xfId="7647" xr:uid="{00000000-0005-0000-0000-0000ADA40000}"/>
    <cellStyle name="Normal 2 3 3 2" xfId="530" xr:uid="{00000000-0005-0000-0000-0000AEA40000}"/>
    <cellStyle name="Normal 2 3 3 2 10" xfId="10812" xr:uid="{00000000-0005-0000-0000-0000AFA40000}"/>
    <cellStyle name="Normal 2 3 3 2 2" xfId="13240" xr:uid="{00000000-0005-0000-0000-0000B0A40000}"/>
    <cellStyle name="Normal 2 3 3 2 2 2" xfId="28511" xr:uid="{00000000-0005-0000-0000-0000B1A40000}"/>
    <cellStyle name="Normal 2 3 3 2 2 3" xfId="32450" xr:uid="{00000000-0005-0000-0000-0000B2A40000}"/>
    <cellStyle name="Normal 2 3 3 2 2 4" xfId="36909" xr:uid="{00000000-0005-0000-0000-0000B3A40000}"/>
    <cellStyle name="Normal 2 3 3 2 2 5" xfId="45962" xr:uid="{00000000-0005-0000-0000-0000B4A40000}"/>
    <cellStyle name="Normal 2 3 3 2 2 6" xfId="21625" xr:uid="{00000000-0005-0000-0000-0000B5A40000}"/>
    <cellStyle name="Normal 2 3 3 2 3" xfId="15459" xr:uid="{00000000-0005-0000-0000-0000B6A40000}"/>
    <cellStyle name="Normal 2 3 3 2 3 2" xfId="39128" xr:uid="{00000000-0005-0000-0000-0000B7A40000}"/>
    <cellStyle name="Normal 2 3 3 2 3 3" xfId="48181" xr:uid="{00000000-0005-0000-0000-0000B8A40000}"/>
    <cellStyle name="Normal 2 3 3 2 3 4" xfId="23844" xr:uid="{00000000-0005-0000-0000-0000B9A40000}"/>
    <cellStyle name="Normal 2 3 3 2 4" xfId="17903" xr:uid="{00000000-0005-0000-0000-0000BAA40000}"/>
    <cellStyle name="Normal 2 3 3 2 4 2" xfId="41347" xr:uid="{00000000-0005-0000-0000-0000BBA40000}"/>
    <cellStyle name="Normal 2 3 3 2 4 3" xfId="50400" xr:uid="{00000000-0005-0000-0000-0000BCA40000}"/>
    <cellStyle name="Normal 2 3 3 2 4 4" xfId="26063" xr:uid="{00000000-0005-0000-0000-0000BDA40000}"/>
    <cellStyle name="Normal 2 3 3 2 5" xfId="31381" xr:uid="{00000000-0005-0000-0000-0000BEA40000}"/>
    <cellStyle name="Normal 2 3 3 2 6" xfId="34690" xr:uid="{00000000-0005-0000-0000-0000BFA40000}"/>
    <cellStyle name="Normal 2 3 3 2 7" xfId="43743" xr:uid="{00000000-0005-0000-0000-0000C0A40000}"/>
    <cellStyle name="Normal 2 3 3 2 8" xfId="19398" xr:uid="{00000000-0005-0000-0000-0000C1A40000}"/>
    <cellStyle name="Normal 2 3 3 2 9" xfId="50512" xr:uid="{00000000-0005-0000-0000-0000C2A40000}"/>
    <cellStyle name="Normal 2 3 3 3" xfId="10079" xr:uid="{00000000-0005-0000-0000-0000C3A40000}"/>
    <cellStyle name="Normal 2 3 3 3 2" xfId="12507" xr:uid="{00000000-0005-0000-0000-0000C4A40000}"/>
    <cellStyle name="Normal 2 3 3 3 2 2" xfId="27778" xr:uid="{00000000-0005-0000-0000-0000C5A40000}"/>
    <cellStyle name="Normal 2 3 3 3 2 3" xfId="36176" xr:uid="{00000000-0005-0000-0000-0000C6A40000}"/>
    <cellStyle name="Normal 2 3 3 3 2 4" xfId="45229" xr:uid="{00000000-0005-0000-0000-0000C7A40000}"/>
    <cellStyle name="Normal 2 3 3 3 2 5" xfId="23111" xr:uid="{00000000-0005-0000-0000-0000C8A40000}"/>
    <cellStyle name="Normal 2 3 3 3 3" xfId="14726" xr:uid="{00000000-0005-0000-0000-0000C9A40000}"/>
    <cellStyle name="Normal 2 3 3 3 3 2" xfId="38395" xr:uid="{00000000-0005-0000-0000-0000CAA40000}"/>
    <cellStyle name="Normal 2 3 3 3 3 3" xfId="47448" xr:uid="{00000000-0005-0000-0000-0000CBA40000}"/>
    <cellStyle name="Normal 2 3 3 3 3 4" xfId="25330" xr:uid="{00000000-0005-0000-0000-0000CCA40000}"/>
    <cellStyle name="Normal 2 3 3 3 4" xfId="17170" xr:uid="{00000000-0005-0000-0000-0000CDA40000}"/>
    <cellStyle name="Normal 2 3 3 3 4 2" xfId="40614" xr:uid="{00000000-0005-0000-0000-0000CEA40000}"/>
    <cellStyle name="Normal 2 3 3 3 4 3" xfId="49667" xr:uid="{00000000-0005-0000-0000-0000CFA40000}"/>
    <cellStyle name="Normal 2 3 3 3 4 4" xfId="30648" xr:uid="{00000000-0005-0000-0000-0000D0A40000}"/>
    <cellStyle name="Normal 2 3 3 3 5" xfId="33957" xr:uid="{00000000-0005-0000-0000-0000D1A40000}"/>
    <cellStyle name="Normal 2 3 3 3 6" xfId="43010" xr:uid="{00000000-0005-0000-0000-0000D2A40000}"/>
    <cellStyle name="Normal 2 3 3 3 7" xfId="20892" xr:uid="{00000000-0005-0000-0000-0000D3A40000}"/>
    <cellStyle name="Normal 2 3 3 4" xfId="11692" xr:uid="{00000000-0005-0000-0000-0000D4A40000}"/>
    <cellStyle name="Normal 2 3 3 4 2" xfId="26956" xr:uid="{00000000-0005-0000-0000-0000D5A40000}"/>
    <cellStyle name="Normal 2 3 3 4 3" xfId="29507" xr:uid="{00000000-0005-0000-0000-0000D6A40000}"/>
    <cellStyle name="Normal 2 3 3 4 4" xfId="35433" xr:uid="{00000000-0005-0000-0000-0000D7A40000}"/>
    <cellStyle name="Normal 2 3 3 4 5" xfId="44486" xr:uid="{00000000-0005-0000-0000-0000D8A40000}"/>
    <cellStyle name="Normal 2 3 3 4 6" xfId="20149" xr:uid="{00000000-0005-0000-0000-0000D9A40000}"/>
    <cellStyle name="Normal 2 3 3 5" xfId="13983" xr:uid="{00000000-0005-0000-0000-0000DAA40000}"/>
    <cellStyle name="Normal 2 3 3 5 2" xfId="37652" xr:uid="{00000000-0005-0000-0000-0000DBA40000}"/>
    <cellStyle name="Normal 2 3 3 5 3" xfId="46705" xr:uid="{00000000-0005-0000-0000-0000DCA40000}"/>
    <cellStyle name="Normal 2 3 3 5 4" xfId="22368" xr:uid="{00000000-0005-0000-0000-0000DDA40000}"/>
    <cellStyle name="Normal 2 3 3 6" xfId="16346" xr:uid="{00000000-0005-0000-0000-0000DEA40000}"/>
    <cellStyle name="Normal 2 3 3 6 2" xfId="39871" xr:uid="{00000000-0005-0000-0000-0000DFA40000}"/>
    <cellStyle name="Normal 2 3 3 6 3" xfId="48924" xr:uid="{00000000-0005-0000-0000-0000E0A40000}"/>
    <cellStyle name="Normal 2 3 3 6 4" xfId="24587" xr:uid="{00000000-0005-0000-0000-0000E1A40000}"/>
    <cellStyle name="Normal 2 3 3 7" xfId="29404" xr:uid="{00000000-0005-0000-0000-0000E2A40000}"/>
    <cellStyle name="Normal 2 3 3 8" xfId="33201" xr:uid="{00000000-0005-0000-0000-0000E3A40000}"/>
    <cellStyle name="Normal 2 3 3 9" xfId="42249" xr:uid="{00000000-0005-0000-0000-0000E4A40000}"/>
    <cellStyle name="Normal 2 3 4" xfId="7648" xr:uid="{00000000-0005-0000-0000-0000E5A40000}"/>
    <cellStyle name="Normal 2 3 4 10" xfId="18665" xr:uid="{00000000-0005-0000-0000-0000E6A40000}"/>
    <cellStyle name="Normal 2 3 4 2" xfId="10813" xr:uid="{00000000-0005-0000-0000-0000E7A40000}"/>
    <cellStyle name="Normal 2 3 4 2 2" xfId="13241" xr:uid="{00000000-0005-0000-0000-0000E8A40000}"/>
    <cellStyle name="Normal 2 3 4 2 2 2" xfId="28512" xr:uid="{00000000-0005-0000-0000-0000E9A40000}"/>
    <cellStyle name="Normal 2 3 4 2 2 3" xfId="32451" xr:uid="{00000000-0005-0000-0000-0000EAA40000}"/>
    <cellStyle name="Normal 2 3 4 2 2 4" xfId="36910" xr:uid="{00000000-0005-0000-0000-0000EBA40000}"/>
    <cellStyle name="Normal 2 3 4 2 2 5" xfId="45963" xr:uid="{00000000-0005-0000-0000-0000ECA40000}"/>
    <cellStyle name="Normal 2 3 4 2 2 6" xfId="21626" xr:uid="{00000000-0005-0000-0000-0000EDA40000}"/>
    <cellStyle name="Normal 2 3 4 2 3" xfId="15460" xr:uid="{00000000-0005-0000-0000-0000EEA40000}"/>
    <cellStyle name="Normal 2 3 4 2 3 2" xfId="39129" xr:uid="{00000000-0005-0000-0000-0000EFA40000}"/>
    <cellStyle name="Normal 2 3 4 2 3 3" xfId="48182" xr:uid="{00000000-0005-0000-0000-0000F0A40000}"/>
    <cellStyle name="Normal 2 3 4 2 3 4" xfId="23845" xr:uid="{00000000-0005-0000-0000-0000F1A40000}"/>
    <cellStyle name="Normal 2 3 4 2 4" xfId="17904" xr:uid="{00000000-0005-0000-0000-0000F2A40000}"/>
    <cellStyle name="Normal 2 3 4 2 4 2" xfId="41348" xr:uid="{00000000-0005-0000-0000-0000F3A40000}"/>
    <cellStyle name="Normal 2 3 4 2 4 3" xfId="50401" xr:uid="{00000000-0005-0000-0000-0000F4A40000}"/>
    <cellStyle name="Normal 2 3 4 2 4 4" xfId="26064" xr:uid="{00000000-0005-0000-0000-0000F5A40000}"/>
    <cellStyle name="Normal 2 3 4 2 5" xfId="31382" xr:uid="{00000000-0005-0000-0000-0000F6A40000}"/>
    <cellStyle name="Normal 2 3 4 2 6" xfId="34691" xr:uid="{00000000-0005-0000-0000-0000F7A40000}"/>
    <cellStyle name="Normal 2 3 4 2 7" xfId="43744" xr:uid="{00000000-0005-0000-0000-0000F8A40000}"/>
    <cellStyle name="Normal 2 3 4 2 8" xfId="19399" xr:uid="{00000000-0005-0000-0000-0000F9A40000}"/>
    <cellStyle name="Normal 2 3 4 3" xfId="10080" xr:uid="{00000000-0005-0000-0000-0000FAA40000}"/>
    <cellStyle name="Normal 2 3 4 3 2" xfId="12508" xr:uid="{00000000-0005-0000-0000-0000FBA40000}"/>
    <cellStyle name="Normal 2 3 4 3 2 2" xfId="27779" xr:uid="{00000000-0005-0000-0000-0000FCA40000}"/>
    <cellStyle name="Normal 2 3 4 3 2 3" xfId="36177" xr:uid="{00000000-0005-0000-0000-0000FDA40000}"/>
    <cellStyle name="Normal 2 3 4 3 2 4" xfId="45230" xr:uid="{00000000-0005-0000-0000-0000FEA40000}"/>
    <cellStyle name="Normal 2 3 4 3 2 5" xfId="23112" xr:uid="{00000000-0005-0000-0000-0000FFA40000}"/>
    <cellStyle name="Normal 2 3 4 3 3" xfId="14727" xr:uid="{00000000-0005-0000-0000-000000A50000}"/>
    <cellStyle name="Normal 2 3 4 3 3 2" xfId="38396" xr:uid="{00000000-0005-0000-0000-000001A50000}"/>
    <cellStyle name="Normal 2 3 4 3 3 3" xfId="47449" xr:uid="{00000000-0005-0000-0000-000002A50000}"/>
    <cellStyle name="Normal 2 3 4 3 3 4" xfId="25331" xr:uid="{00000000-0005-0000-0000-000003A50000}"/>
    <cellStyle name="Normal 2 3 4 3 4" xfId="17171" xr:uid="{00000000-0005-0000-0000-000004A50000}"/>
    <cellStyle name="Normal 2 3 4 3 4 2" xfId="40615" xr:uid="{00000000-0005-0000-0000-000005A50000}"/>
    <cellStyle name="Normal 2 3 4 3 4 3" xfId="49668" xr:uid="{00000000-0005-0000-0000-000006A50000}"/>
    <cellStyle name="Normal 2 3 4 3 4 4" xfId="30649" xr:uid="{00000000-0005-0000-0000-000007A50000}"/>
    <cellStyle name="Normal 2 3 4 3 5" xfId="33958" xr:uid="{00000000-0005-0000-0000-000008A50000}"/>
    <cellStyle name="Normal 2 3 4 3 6" xfId="43011" xr:uid="{00000000-0005-0000-0000-000009A50000}"/>
    <cellStyle name="Normal 2 3 4 3 7" xfId="20893" xr:uid="{00000000-0005-0000-0000-00000AA50000}"/>
    <cellStyle name="Normal 2 3 4 4" xfId="11693" xr:uid="{00000000-0005-0000-0000-00000BA50000}"/>
    <cellStyle name="Normal 2 3 4 4 2" xfId="26957" xr:uid="{00000000-0005-0000-0000-00000CA50000}"/>
    <cellStyle name="Normal 2 3 4 4 3" xfId="29508" xr:uid="{00000000-0005-0000-0000-00000DA50000}"/>
    <cellStyle name="Normal 2 3 4 4 4" xfId="35434" xr:uid="{00000000-0005-0000-0000-00000EA50000}"/>
    <cellStyle name="Normal 2 3 4 4 5" xfId="44487" xr:uid="{00000000-0005-0000-0000-00000FA50000}"/>
    <cellStyle name="Normal 2 3 4 4 6" xfId="20150" xr:uid="{00000000-0005-0000-0000-000010A50000}"/>
    <cellStyle name="Normal 2 3 4 5" xfId="13984" xr:uid="{00000000-0005-0000-0000-000011A50000}"/>
    <cellStyle name="Normal 2 3 4 5 2" xfId="37653" xr:uid="{00000000-0005-0000-0000-000012A50000}"/>
    <cellStyle name="Normal 2 3 4 5 3" xfId="46706" xr:uid="{00000000-0005-0000-0000-000013A50000}"/>
    <cellStyle name="Normal 2 3 4 5 4" xfId="22369" xr:uid="{00000000-0005-0000-0000-000014A50000}"/>
    <cellStyle name="Normal 2 3 4 6" xfId="16347" xr:uid="{00000000-0005-0000-0000-000015A50000}"/>
    <cellStyle name="Normal 2 3 4 6 2" xfId="39872" xr:uid="{00000000-0005-0000-0000-000016A50000}"/>
    <cellStyle name="Normal 2 3 4 6 3" xfId="48925" xr:uid="{00000000-0005-0000-0000-000017A50000}"/>
    <cellStyle name="Normal 2 3 4 6 4" xfId="24588" xr:uid="{00000000-0005-0000-0000-000018A50000}"/>
    <cellStyle name="Normal 2 3 4 7" xfId="29405" xr:uid="{00000000-0005-0000-0000-000019A50000}"/>
    <cellStyle name="Normal 2 3 4 8" xfId="33202" xr:uid="{00000000-0005-0000-0000-00001AA50000}"/>
    <cellStyle name="Normal 2 3 4 9" xfId="42250" xr:uid="{00000000-0005-0000-0000-00001BA50000}"/>
    <cellStyle name="Normal 2 3 5" xfId="7649" xr:uid="{00000000-0005-0000-0000-00001CA50000}"/>
    <cellStyle name="Normal 2 3 5 10" xfId="18666" xr:uid="{00000000-0005-0000-0000-00001DA50000}"/>
    <cellStyle name="Normal 2 3 5 2" xfId="10814" xr:uid="{00000000-0005-0000-0000-00001EA50000}"/>
    <cellStyle name="Normal 2 3 5 2 2" xfId="13242" xr:uid="{00000000-0005-0000-0000-00001FA50000}"/>
    <cellStyle name="Normal 2 3 5 2 2 2" xfId="28513" xr:uid="{00000000-0005-0000-0000-000020A50000}"/>
    <cellStyle name="Normal 2 3 5 2 2 3" xfId="32452" xr:uid="{00000000-0005-0000-0000-000021A50000}"/>
    <cellStyle name="Normal 2 3 5 2 2 4" xfId="36911" xr:uid="{00000000-0005-0000-0000-000022A50000}"/>
    <cellStyle name="Normal 2 3 5 2 2 5" xfId="45964" xr:uid="{00000000-0005-0000-0000-000023A50000}"/>
    <cellStyle name="Normal 2 3 5 2 2 6" xfId="21627" xr:uid="{00000000-0005-0000-0000-000024A50000}"/>
    <cellStyle name="Normal 2 3 5 2 3" xfId="15461" xr:uid="{00000000-0005-0000-0000-000025A50000}"/>
    <cellStyle name="Normal 2 3 5 2 3 2" xfId="39130" xr:uid="{00000000-0005-0000-0000-000026A50000}"/>
    <cellStyle name="Normal 2 3 5 2 3 3" xfId="48183" xr:uid="{00000000-0005-0000-0000-000027A50000}"/>
    <cellStyle name="Normal 2 3 5 2 3 4" xfId="23846" xr:uid="{00000000-0005-0000-0000-000028A50000}"/>
    <cellStyle name="Normal 2 3 5 2 4" xfId="17905" xr:uid="{00000000-0005-0000-0000-000029A50000}"/>
    <cellStyle name="Normal 2 3 5 2 4 2" xfId="41349" xr:uid="{00000000-0005-0000-0000-00002AA50000}"/>
    <cellStyle name="Normal 2 3 5 2 4 3" xfId="50402" xr:uid="{00000000-0005-0000-0000-00002BA50000}"/>
    <cellStyle name="Normal 2 3 5 2 4 4" xfId="26065" xr:uid="{00000000-0005-0000-0000-00002CA50000}"/>
    <cellStyle name="Normal 2 3 5 2 5" xfId="31383" xr:uid="{00000000-0005-0000-0000-00002DA50000}"/>
    <cellStyle name="Normal 2 3 5 2 6" xfId="34692" xr:uid="{00000000-0005-0000-0000-00002EA50000}"/>
    <cellStyle name="Normal 2 3 5 2 7" xfId="43745" xr:uid="{00000000-0005-0000-0000-00002FA50000}"/>
    <cellStyle name="Normal 2 3 5 2 8" xfId="19400" xr:uid="{00000000-0005-0000-0000-000030A50000}"/>
    <cellStyle name="Normal 2 3 5 3" xfId="10081" xr:uid="{00000000-0005-0000-0000-000031A50000}"/>
    <cellStyle name="Normal 2 3 5 3 2" xfId="12509" xr:uid="{00000000-0005-0000-0000-000032A50000}"/>
    <cellStyle name="Normal 2 3 5 3 2 2" xfId="27780" xr:uid="{00000000-0005-0000-0000-000033A50000}"/>
    <cellStyle name="Normal 2 3 5 3 2 3" xfId="36178" xr:uid="{00000000-0005-0000-0000-000034A50000}"/>
    <cellStyle name="Normal 2 3 5 3 2 4" xfId="45231" xr:uid="{00000000-0005-0000-0000-000035A50000}"/>
    <cellStyle name="Normal 2 3 5 3 2 5" xfId="23113" xr:uid="{00000000-0005-0000-0000-000036A50000}"/>
    <cellStyle name="Normal 2 3 5 3 3" xfId="14728" xr:uid="{00000000-0005-0000-0000-000037A50000}"/>
    <cellStyle name="Normal 2 3 5 3 3 2" xfId="38397" xr:uid="{00000000-0005-0000-0000-000038A50000}"/>
    <cellStyle name="Normal 2 3 5 3 3 3" xfId="47450" xr:uid="{00000000-0005-0000-0000-000039A50000}"/>
    <cellStyle name="Normal 2 3 5 3 3 4" xfId="25332" xr:uid="{00000000-0005-0000-0000-00003AA50000}"/>
    <cellStyle name="Normal 2 3 5 3 4" xfId="17172" xr:uid="{00000000-0005-0000-0000-00003BA50000}"/>
    <cellStyle name="Normal 2 3 5 3 4 2" xfId="40616" xr:uid="{00000000-0005-0000-0000-00003CA50000}"/>
    <cellStyle name="Normal 2 3 5 3 4 3" xfId="49669" xr:uid="{00000000-0005-0000-0000-00003DA50000}"/>
    <cellStyle name="Normal 2 3 5 3 4 4" xfId="30650" xr:uid="{00000000-0005-0000-0000-00003EA50000}"/>
    <cellStyle name="Normal 2 3 5 3 5" xfId="33959" xr:uid="{00000000-0005-0000-0000-00003FA50000}"/>
    <cellStyle name="Normal 2 3 5 3 6" xfId="43012" xr:uid="{00000000-0005-0000-0000-000040A50000}"/>
    <cellStyle name="Normal 2 3 5 3 7" xfId="20894" xr:uid="{00000000-0005-0000-0000-000041A50000}"/>
    <cellStyle name="Normal 2 3 5 4" xfId="11694" xr:uid="{00000000-0005-0000-0000-000042A50000}"/>
    <cellStyle name="Normal 2 3 5 4 2" xfId="26958" xr:uid="{00000000-0005-0000-0000-000043A50000}"/>
    <cellStyle name="Normal 2 3 5 4 3" xfId="29509" xr:uid="{00000000-0005-0000-0000-000044A50000}"/>
    <cellStyle name="Normal 2 3 5 4 4" xfId="35435" xr:uid="{00000000-0005-0000-0000-000045A50000}"/>
    <cellStyle name="Normal 2 3 5 4 5" xfId="44488" xr:uid="{00000000-0005-0000-0000-000046A50000}"/>
    <cellStyle name="Normal 2 3 5 4 6" xfId="20151" xr:uid="{00000000-0005-0000-0000-000047A50000}"/>
    <cellStyle name="Normal 2 3 5 5" xfId="13985" xr:uid="{00000000-0005-0000-0000-000048A50000}"/>
    <cellStyle name="Normal 2 3 5 5 2" xfId="37654" xr:uid="{00000000-0005-0000-0000-000049A50000}"/>
    <cellStyle name="Normal 2 3 5 5 3" xfId="46707" xr:uid="{00000000-0005-0000-0000-00004AA50000}"/>
    <cellStyle name="Normal 2 3 5 5 4" xfId="22370" xr:uid="{00000000-0005-0000-0000-00004BA50000}"/>
    <cellStyle name="Normal 2 3 5 6" xfId="16348" xr:uid="{00000000-0005-0000-0000-00004CA50000}"/>
    <cellStyle name="Normal 2 3 5 6 2" xfId="39873" xr:uid="{00000000-0005-0000-0000-00004DA50000}"/>
    <cellStyle name="Normal 2 3 5 6 3" xfId="48926" xr:uid="{00000000-0005-0000-0000-00004EA50000}"/>
    <cellStyle name="Normal 2 3 5 6 4" xfId="24589" xr:uid="{00000000-0005-0000-0000-00004FA50000}"/>
    <cellStyle name="Normal 2 3 5 7" xfId="29406" xr:uid="{00000000-0005-0000-0000-000050A50000}"/>
    <cellStyle name="Normal 2 3 5 8" xfId="33203" xr:uid="{00000000-0005-0000-0000-000051A50000}"/>
    <cellStyle name="Normal 2 3 5 9" xfId="42251" xr:uid="{00000000-0005-0000-0000-000052A50000}"/>
    <cellStyle name="Normal 2 3 6" xfId="7650" xr:uid="{00000000-0005-0000-0000-000053A50000}"/>
    <cellStyle name="Normal 2 3 6 10" xfId="18667" xr:uid="{00000000-0005-0000-0000-000054A50000}"/>
    <cellStyle name="Normal 2 3 6 2" xfId="10815" xr:uid="{00000000-0005-0000-0000-000055A50000}"/>
    <cellStyle name="Normal 2 3 6 2 2" xfId="13243" xr:uid="{00000000-0005-0000-0000-000056A50000}"/>
    <cellStyle name="Normal 2 3 6 2 2 2" xfId="28514" xr:uid="{00000000-0005-0000-0000-000057A50000}"/>
    <cellStyle name="Normal 2 3 6 2 2 3" xfId="32453" xr:uid="{00000000-0005-0000-0000-000058A50000}"/>
    <cellStyle name="Normal 2 3 6 2 2 4" xfId="36912" xr:uid="{00000000-0005-0000-0000-000059A50000}"/>
    <cellStyle name="Normal 2 3 6 2 2 5" xfId="45965" xr:uid="{00000000-0005-0000-0000-00005AA50000}"/>
    <cellStyle name="Normal 2 3 6 2 2 6" xfId="21628" xr:uid="{00000000-0005-0000-0000-00005BA50000}"/>
    <cellStyle name="Normal 2 3 6 2 3" xfId="15462" xr:uid="{00000000-0005-0000-0000-00005CA50000}"/>
    <cellStyle name="Normal 2 3 6 2 3 2" xfId="39131" xr:uid="{00000000-0005-0000-0000-00005DA50000}"/>
    <cellStyle name="Normal 2 3 6 2 3 3" xfId="48184" xr:uid="{00000000-0005-0000-0000-00005EA50000}"/>
    <cellStyle name="Normal 2 3 6 2 3 4" xfId="23847" xr:uid="{00000000-0005-0000-0000-00005FA50000}"/>
    <cellStyle name="Normal 2 3 6 2 4" xfId="17906" xr:uid="{00000000-0005-0000-0000-000060A50000}"/>
    <cellStyle name="Normal 2 3 6 2 4 2" xfId="41350" xr:uid="{00000000-0005-0000-0000-000061A50000}"/>
    <cellStyle name="Normal 2 3 6 2 4 3" xfId="50403" xr:uid="{00000000-0005-0000-0000-000062A50000}"/>
    <cellStyle name="Normal 2 3 6 2 4 4" xfId="26066" xr:uid="{00000000-0005-0000-0000-000063A50000}"/>
    <cellStyle name="Normal 2 3 6 2 5" xfId="31384" xr:uid="{00000000-0005-0000-0000-000064A50000}"/>
    <cellStyle name="Normal 2 3 6 2 6" xfId="34693" xr:uid="{00000000-0005-0000-0000-000065A50000}"/>
    <cellStyle name="Normal 2 3 6 2 7" xfId="43746" xr:uid="{00000000-0005-0000-0000-000066A50000}"/>
    <cellStyle name="Normal 2 3 6 2 8" xfId="19401" xr:uid="{00000000-0005-0000-0000-000067A50000}"/>
    <cellStyle name="Normal 2 3 6 3" xfId="10082" xr:uid="{00000000-0005-0000-0000-000068A50000}"/>
    <cellStyle name="Normal 2 3 6 3 2" xfId="12510" xr:uid="{00000000-0005-0000-0000-000069A50000}"/>
    <cellStyle name="Normal 2 3 6 3 2 2" xfId="27781" xr:uid="{00000000-0005-0000-0000-00006AA50000}"/>
    <cellStyle name="Normal 2 3 6 3 2 3" xfId="36179" xr:uid="{00000000-0005-0000-0000-00006BA50000}"/>
    <cellStyle name="Normal 2 3 6 3 2 4" xfId="45232" xr:uid="{00000000-0005-0000-0000-00006CA50000}"/>
    <cellStyle name="Normal 2 3 6 3 2 5" xfId="23114" xr:uid="{00000000-0005-0000-0000-00006DA50000}"/>
    <cellStyle name="Normal 2 3 6 3 3" xfId="14729" xr:uid="{00000000-0005-0000-0000-00006EA50000}"/>
    <cellStyle name="Normal 2 3 6 3 3 2" xfId="38398" xr:uid="{00000000-0005-0000-0000-00006FA50000}"/>
    <cellStyle name="Normal 2 3 6 3 3 3" xfId="47451" xr:uid="{00000000-0005-0000-0000-000070A50000}"/>
    <cellStyle name="Normal 2 3 6 3 3 4" xfId="25333" xr:uid="{00000000-0005-0000-0000-000071A50000}"/>
    <cellStyle name="Normal 2 3 6 3 4" xfId="17173" xr:uid="{00000000-0005-0000-0000-000072A50000}"/>
    <cellStyle name="Normal 2 3 6 3 4 2" xfId="40617" xr:uid="{00000000-0005-0000-0000-000073A50000}"/>
    <cellStyle name="Normal 2 3 6 3 4 3" xfId="49670" xr:uid="{00000000-0005-0000-0000-000074A50000}"/>
    <cellStyle name="Normal 2 3 6 3 4 4" xfId="30651" xr:uid="{00000000-0005-0000-0000-000075A50000}"/>
    <cellStyle name="Normal 2 3 6 3 5" xfId="33960" xr:uid="{00000000-0005-0000-0000-000076A50000}"/>
    <cellStyle name="Normal 2 3 6 3 6" xfId="43013" xr:uid="{00000000-0005-0000-0000-000077A50000}"/>
    <cellStyle name="Normal 2 3 6 3 7" xfId="20895" xr:uid="{00000000-0005-0000-0000-000078A50000}"/>
    <cellStyle name="Normal 2 3 6 4" xfId="11695" xr:uid="{00000000-0005-0000-0000-000079A50000}"/>
    <cellStyle name="Normal 2 3 6 4 2" xfId="26959" xr:uid="{00000000-0005-0000-0000-00007AA50000}"/>
    <cellStyle name="Normal 2 3 6 4 3" xfId="29510" xr:uid="{00000000-0005-0000-0000-00007BA50000}"/>
    <cellStyle name="Normal 2 3 6 4 4" xfId="35436" xr:uid="{00000000-0005-0000-0000-00007CA50000}"/>
    <cellStyle name="Normal 2 3 6 4 5" xfId="44489" xr:uid="{00000000-0005-0000-0000-00007DA50000}"/>
    <cellStyle name="Normal 2 3 6 4 6" xfId="20152" xr:uid="{00000000-0005-0000-0000-00007EA50000}"/>
    <cellStyle name="Normal 2 3 6 5" xfId="13986" xr:uid="{00000000-0005-0000-0000-00007FA50000}"/>
    <cellStyle name="Normal 2 3 6 5 2" xfId="37655" xr:uid="{00000000-0005-0000-0000-000080A50000}"/>
    <cellStyle name="Normal 2 3 6 5 3" xfId="46708" xr:uid="{00000000-0005-0000-0000-000081A50000}"/>
    <cellStyle name="Normal 2 3 6 5 4" xfId="22371" xr:uid="{00000000-0005-0000-0000-000082A50000}"/>
    <cellStyle name="Normal 2 3 6 6" xfId="16349" xr:uid="{00000000-0005-0000-0000-000083A50000}"/>
    <cellStyle name="Normal 2 3 6 6 2" xfId="39874" xr:uid="{00000000-0005-0000-0000-000084A50000}"/>
    <cellStyle name="Normal 2 3 6 6 3" xfId="48927" xr:uid="{00000000-0005-0000-0000-000085A50000}"/>
    <cellStyle name="Normal 2 3 6 6 4" xfId="24590" xr:uid="{00000000-0005-0000-0000-000086A50000}"/>
    <cellStyle name="Normal 2 3 6 7" xfId="29407" xr:uid="{00000000-0005-0000-0000-000087A50000}"/>
    <cellStyle name="Normal 2 3 6 8" xfId="33204" xr:uid="{00000000-0005-0000-0000-000088A50000}"/>
    <cellStyle name="Normal 2 3 6 9" xfId="42252" xr:uid="{00000000-0005-0000-0000-000089A50000}"/>
    <cellStyle name="Normal 2 3 7" xfId="7651" xr:uid="{00000000-0005-0000-0000-00008AA50000}"/>
    <cellStyle name="Normal 2 3 7 10" xfId="18668" xr:uid="{00000000-0005-0000-0000-00008BA50000}"/>
    <cellStyle name="Normal 2 3 7 2" xfId="10816" xr:uid="{00000000-0005-0000-0000-00008CA50000}"/>
    <cellStyle name="Normal 2 3 7 2 2" xfId="13244" xr:uid="{00000000-0005-0000-0000-00008DA50000}"/>
    <cellStyle name="Normal 2 3 7 2 2 2" xfId="28515" xr:uid="{00000000-0005-0000-0000-00008EA50000}"/>
    <cellStyle name="Normal 2 3 7 2 2 3" xfId="32454" xr:uid="{00000000-0005-0000-0000-00008FA50000}"/>
    <cellStyle name="Normal 2 3 7 2 2 4" xfId="36913" xr:uid="{00000000-0005-0000-0000-000090A50000}"/>
    <cellStyle name="Normal 2 3 7 2 2 5" xfId="45966" xr:uid="{00000000-0005-0000-0000-000091A50000}"/>
    <cellStyle name="Normal 2 3 7 2 2 6" xfId="21629" xr:uid="{00000000-0005-0000-0000-000092A50000}"/>
    <cellStyle name="Normal 2 3 7 2 3" xfId="15463" xr:uid="{00000000-0005-0000-0000-000093A50000}"/>
    <cellStyle name="Normal 2 3 7 2 3 2" xfId="39132" xr:uid="{00000000-0005-0000-0000-000094A50000}"/>
    <cellStyle name="Normal 2 3 7 2 3 3" xfId="48185" xr:uid="{00000000-0005-0000-0000-000095A50000}"/>
    <cellStyle name="Normal 2 3 7 2 3 4" xfId="23848" xr:uid="{00000000-0005-0000-0000-000096A50000}"/>
    <cellStyle name="Normal 2 3 7 2 4" xfId="17907" xr:uid="{00000000-0005-0000-0000-000097A50000}"/>
    <cellStyle name="Normal 2 3 7 2 4 2" xfId="41351" xr:uid="{00000000-0005-0000-0000-000098A50000}"/>
    <cellStyle name="Normal 2 3 7 2 4 3" xfId="50404" xr:uid="{00000000-0005-0000-0000-000099A50000}"/>
    <cellStyle name="Normal 2 3 7 2 4 4" xfId="26067" xr:uid="{00000000-0005-0000-0000-00009AA50000}"/>
    <cellStyle name="Normal 2 3 7 2 5" xfId="31385" xr:uid="{00000000-0005-0000-0000-00009BA50000}"/>
    <cellStyle name="Normal 2 3 7 2 6" xfId="34694" xr:uid="{00000000-0005-0000-0000-00009CA50000}"/>
    <cellStyle name="Normal 2 3 7 2 7" xfId="43747" xr:uid="{00000000-0005-0000-0000-00009DA50000}"/>
    <cellStyle name="Normal 2 3 7 2 8" xfId="19402" xr:uid="{00000000-0005-0000-0000-00009EA50000}"/>
    <cellStyle name="Normal 2 3 7 3" xfId="10083" xr:uid="{00000000-0005-0000-0000-00009FA50000}"/>
    <cellStyle name="Normal 2 3 7 3 2" xfId="12511" xr:uid="{00000000-0005-0000-0000-0000A0A50000}"/>
    <cellStyle name="Normal 2 3 7 3 2 2" xfId="27782" xr:uid="{00000000-0005-0000-0000-0000A1A50000}"/>
    <cellStyle name="Normal 2 3 7 3 2 3" xfId="36180" xr:uid="{00000000-0005-0000-0000-0000A2A50000}"/>
    <cellStyle name="Normal 2 3 7 3 2 4" xfId="45233" xr:uid="{00000000-0005-0000-0000-0000A3A50000}"/>
    <cellStyle name="Normal 2 3 7 3 2 5" xfId="23115" xr:uid="{00000000-0005-0000-0000-0000A4A50000}"/>
    <cellStyle name="Normal 2 3 7 3 3" xfId="14730" xr:uid="{00000000-0005-0000-0000-0000A5A50000}"/>
    <cellStyle name="Normal 2 3 7 3 3 2" xfId="38399" xr:uid="{00000000-0005-0000-0000-0000A6A50000}"/>
    <cellStyle name="Normal 2 3 7 3 3 3" xfId="47452" xr:uid="{00000000-0005-0000-0000-0000A7A50000}"/>
    <cellStyle name="Normal 2 3 7 3 3 4" xfId="25334" xr:uid="{00000000-0005-0000-0000-0000A8A50000}"/>
    <cellStyle name="Normal 2 3 7 3 4" xfId="17174" xr:uid="{00000000-0005-0000-0000-0000A9A50000}"/>
    <cellStyle name="Normal 2 3 7 3 4 2" xfId="40618" xr:uid="{00000000-0005-0000-0000-0000AAA50000}"/>
    <cellStyle name="Normal 2 3 7 3 4 3" xfId="49671" xr:uid="{00000000-0005-0000-0000-0000ABA50000}"/>
    <cellStyle name="Normal 2 3 7 3 4 4" xfId="30652" xr:uid="{00000000-0005-0000-0000-0000ACA50000}"/>
    <cellStyle name="Normal 2 3 7 3 5" xfId="33961" xr:uid="{00000000-0005-0000-0000-0000ADA50000}"/>
    <cellStyle name="Normal 2 3 7 3 6" xfId="43014" xr:uid="{00000000-0005-0000-0000-0000AEA50000}"/>
    <cellStyle name="Normal 2 3 7 3 7" xfId="20896" xr:uid="{00000000-0005-0000-0000-0000AFA50000}"/>
    <cellStyle name="Normal 2 3 7 4" xfId="11696" xr:uid="{00000000-0005-0000-0000-0000B0A50000}"/>
    <cellStyle name="Normal 2 3 7 4 2" xfId="26960" xr:uid="{00000000-0005-0000-0000-0000B1A50000}"/>
    <cellStyle name="Normal 2 3 7 4 3" xfId="31441" xr:uid="{00000000-0005-0000-0000-0000B2A50000}"/>
    <cellStyle name="Normal 2 3 7 4 4" xfId="35437" xr:uid="{00000000-0005-0000-0000-0000B3A50000}"/>
    <cellStyle name="Normal 2 3 7 4 5" xfId="44490" xr:uid="{00000000-0005-0000-0000-0000B4A50000}"/>
    <cellStyle name="Normal 2 3 7 4 6" xfId="20153" xr:uid="{00000000-0005-0000-0000-0000B5A50000}"/>
    <cellStyle name="Normal 2 3 7 5" xfId="13987" xr:uid="{00000000-0005-0000-0000-0000B6A50000}"/>
    <cellStyle name="Normal 2 3 7 5 2" xfId="37656" xr:uid="{00000000-0005-0000-0000-0000B7A50000}"/>
    <cellStyle name="Normal 2 3 7 5 3" xfId="46709" xr:uid="{00000000-0005-0000-0000-0000B8A50000}"/>
    <cellStyle name="Normal 2 3 7 5 4" xfId="22372" xr:uid="{00000000-0005-0000-0000-0000B9A50000}"/>
    <cellStyle name="Normal 2 3 7 6" xfId="16350" xr:uid="{00000000-0005-0000-0000-0000BAA50000}"/>
    <cellStyle name="Normal 2 3 7 6 2" xfId="39875" xr:uid="{00000000-0005-0000-0000-0000BBA50000}"/>
    <cellStyle name="Normal 2 3 7 6 3" xfId="48928" xr:uid="{00000000-0005-0000-0000-0000BCA50000}"/>
    <cellStyle name="Normal 2 3 7 6 4" xfId="24591" xr:uid="{00000000-0005-0000-0000-0000BDA50000}"/>
    <cellStyle name="Normal 2 3 7 7" xfId="29408" xr:uid="{00000000-0005-0000-0000-0000BEA50000}"/>
    <cellStyle name="Normal 2 3 7 8" xfId="33205" xr:uid="{00000000-0005-0000-0000-0000BFA50000}"/>
    <cellStyle name="Normal 2 3 7 9" xfId="42253" xr:uid="{00000000-0005-0000-0000-0000C0A50000}"/>
    <cellStyle name="Normal 2 3 8" xfId="7652" xr:uid="{00000000-0005-0000-0000-0000C1A50000}"/>
    <cellStyle name="Normal 2 3 8 10" xfId="18669" xr:uid="{00000000-0005-0000-0000-0000C2A50000}"/>
    <cellStyle name="Normal 2 3 8 2" xfId="10817" xr:uid="{00000000-0005-0000-0000-0000C3A50000}"/>
    <cellStyle name="Normal 2 3 8 2 2" xfId="13245" xr:uid="{00000000-0005-0000-0000-0000C4A50000}"/>
    <cellStyle name="Normal 2 3 8 2 2 2" xfId="28516" xr:uid="{00000000-0005-0000-0000-0000C5A50000}"/>
    <cellStyle name="Normal 2 3 8 2 2 3" xfId="32455" xr:uid="{00000000-0005-0000-0000-0000C6A50000}"/>
    <cellStyle name="Normal 2 3 8 2 2 4" xfId="36914" xr:uid="{00000000-0005-0000-0000-0000C7A50000}"/>
    <cellStyle name="Normal 2 3 8 2 2 5" xfId="45967" xr:uid="{00000000-0005-0000-0000-0000C8A50000}"/>
    <cellStyle name="Normal 2 3 8 2 2 6" xfId="21630" xr:uid="{00000000-0005-0000-0000-0000C9A50000}"/>
    <cellStyle name="Normal 2 3 8 2 3" xfId="15464" xr:uid="{00000000-0005-0000-0000-0000CAA50000}"/>
    <cellStyle name="Normal 2 3 8 2 3 2" xfId="39133" xr:uid="{00000000-0005-0000-0000-0000CBA50000}"/>
    <cellStyle name="Normal 2 3 8 2 3 3" xfId="48186" xr:uid="{00000000-0005-0000-0000-0000CCA50000}"/>
    <cellStyle name="Normal 2 3 8 2 3 4" xfId="23849" xr:uid="{00000000-0005-0000-0000-0000CDA50000}"/>
    <cellStyle name="Normal 2 3 8 2 4" xfId="17908" xr:uid="{00000000-0005-0000-0000-0000CEA50000}"/>
    <cellStyle name="Normal 2 3 8 2 4 2" xfId="41352" xr:uid="{00000000-0005-0000-0000-0000CFA50000}"/>
    <cellStyle name="Normal 2 3 8 2 4 3" xfId="50405" xr:uid="{00000000-0005-0000-0000-0000D0A50000}"/>
    <cellStyle name="Normal 2 3 8 2 4 4" xfId="26068" xr:uid="{00000000-0005-0000-0000-0000D1A50000}"/>
    <cellStyle name="Normal 2 3 8 2 5" xfId="31386" xr:uid="{00000000-0005-0000-0000-0000D2A50000}"/>
    <cellStyle name="Normal 2 3 8 2 6" xfId="34695" xr:uid="{00000000-0005-0000-0000-0000D3A50000}"/>
    <cellStyle name="Normal 2 3 8 2 7" xfId="43748" xr:uid="{00000000-0005-0000-0000-0000D4A50000}"/>
    <cellStyle name="Normal 2 3 8 2 8" xfId="19403" xr:uid="{00000000-0005-0000-0000-0000D5A50000}"/>
    <cellStyle name="Normal 2 3 8 3" xfId="10084" xr:uid="{00000000-0005-0000-0000-0000D6A50000}"/>
    <cellStyle name="Normal 2 3 8 3 2" xfId="12512" xr:uid="{00000000-0005-0000-0000-0000D7A50000}"/>
    <cellStyle name="Normal 2 3 8 3 2 2" xfId="27783" xr:uid="{00000000-0005-0000-0000-0000D8A50000}"/>
    <cellStyle name="Normal 2 3 8 3 2 3" xfId="36181" xr:uid="{00000000-0005-0000-0000-0000D9A50000}"/>
    <cellStyle name="Normal 2 3 8 3 2 4" xfId="45234" xr:uid="{00000000-0005-0000-0000-0000DAA50000}"/>
    <cellStyle name="Normal 2 3 8 3 2 5" xfId="23116" xr:uid="{00000000-0005-0000-0000-0000DBA50000}"/>
    <cellStyle name="Normal 2 3 8 3 3" xfId="14731" xr:uid="{00000000-0005-0000-0000-0000DCA50000}"/>
    <cellStyle name="Normal 2 3 8 3 3 2" xfId="38400" xr:uid="{00000000-0005-0000-0000-0000DDA50000}"/>
    <cellStyle name="Normal 2 3 8 3 3 3" xfId="47453" xr:uid="{00000000-0005-0000-0000-0000DEA50000}"/>
    <cellStyle name="Normal 2 3 8 3 3 4" xfId="25335" xr:uid="{00000000-0005-0000-0000-0000DFA50000}"/>
    <cellStyle name="Normal 2 3 8 3 4" xfId="17175" xr:uid="{00000000-0005-0000-0000-0000E0A50000}"/>
    <cellStyle name="Normal 2 3 8 3 4 2" xfId="40619" xr:uid="{00000000-0005-0000-0000-0000E1A50000}"/>
    <cellStyle name="Normal 2 3 8 3 4 3" xfId="49672" xr:uid="{00000000-0005-0000-0000-0000E2A50000}"/>
    <cellStyle name="Normal 2 3 8 3 4 4" xfId="30653" xr:uid="{00000000-0005-0000-0000-0000E3A50000}"/>
    <cellStyle name="Normal 2 3 8 3 5" xfId="33962" xr:uid="{00000000-0005-0000-0000-0000E4A50000}"/>
    <cellStyle name="Normal 2 3 8 3 6" xfId="43015" xr:uid="{00000000-0005-0000-0000-0000E5A50000}"/>
    <cellStyle name="Normal 2 3 8 3 7" xfId="20897" xr:uid="{00000000-0005-0000-0000-0000E6A50000}"/>
    <cellStyle name="Normal 2 3 8 4" xfId="11697" xr:uid="{00000000-0005-0000-0000-0000E7A50000}"/>
    <cellStyle name="Normal 2 3 8 4 2" xfId="26961" xr:uid="{00000000-0005-0000-0000-0000E8A50000}"/>
    <cellStyle name="Normal 2 3 8 4 3" xfId="31603" xr:uid="{00000000-0005-0000-0000-0000E9A50000}"/>
    <cellStyle name="Normal 2 3 8 4 4" xfId="35438" xr:uid="{00000000-0005-0000-0000-0000EAA50000}"/>
    <cellStyle name="Normal 2 3 8 4 5" xfId="44491" xr:uid="{00000000-0005-0000-0000-0000EBA50000}"/>
    <cellStyle name="Normal 2 3 8 4 6" xfId="20154" xr:uid="{00000000-0005-0000-0000-0000ECA50000}"/>
    <cellStyle name="Normal 2 3 8 5" xfId="13988" xr:uid="{00000000-0005-0000-0000-0000EDA50000}"/>
    <cellStyle name="Normal 2 3 8 5 2" xfId="37657" xr:uid="{00000000-0005-0000-0000-0000EEA50000}"/>
    <cellStyle name="Normal 2 3 8 5 3" xfId="46710" xr:uid="{00000000-0005-0000-0000-0000EFA50000}"/>
    <cellStyle name="Normal 2 3 8 5 4" xfId="22373" xr:uid="{00000000-0005-0000-0000-0000F0A50000}"/>
    <cellStyle name="Normal 2 3 8 6" xfId="16351" xr:uid="{00000000-0005-0000-0000-0000F1A50000}"/>
    <cellStyle name="Normal 2 3 8 6 2" xfId="39876" xr:uid="{00000000-0005-0000-0000-0000F2A50000}"/>
    <cellStyle name="Normal 2 3 8 6 3" xfId="48929" xr:uid="{00000000-0005-0000-0000-0000F3A50000}"/>
    <cellStyle name="Normal 2 3 8 6 4" xfId="24592" xr:uid="{00000000-0005-0000-0000-0000F4A50000}"/>
    <cellStyle name="Normal 2 3 8 7" xfId="29409" xr:uid="{00000000-0005-0000-0000-0000F5A50000}"/>
    <cellStyle name="Normal 2 3 8 8" xfId="33206" xr:uid="{00000000-0005-0000-0000-0000F6A50000}"/>
    <cellStyle name="Normal 2 3 8 9" xfId="42254" xr:uid="{00000000-0005-0000-0000-0000F7A50000}"/>
    <cellStyle name="Normal 2 3 9" xfId="7653" xr:uid="{00000000-0005-0000-0000-0000F8A50000}"/>
    <cellStyle name="Normal 2 3 9 10" xfId="18670" xr:uid="{00000000-0005-0000-0000-0000F9A50000}"/>
    <cellStyle name="Normal 2 3 9 2" xfId="10818" xr:uid="{00000000-0005-0000-0000-0000FAA50000}"/>
    <cellStyle name="Normal 2 3 9 2 2" xfId="13246" xr:uid="{00000000-0005-0000-0000-0000FBA50000}"/>
    <cellStyle name="Normal 2 3 9 2 2 2" xfId="28517" xr:uid="{00000000-0005-0000-0000-0000FCA50000}"/>
    <cellStyle name="Normal 2 3 9 2 2 3" xfId="32456" xr:uid="{00000000-0005-0000-0000-0000FDA50000}"/>
    <cellStyle name="Normal 2 3 9 2 2 4" xfId="36915" xr:uid="{00000000-0005-0000-0000-0000FEA50000}"/>
    <cellStyle name="Normal 2 3 9 2 2 5" xfId="45968" xr:uid="{00000000-0005-0000-0000-0000FFA50000}"/>
    <cellStyle name="Normal 2 3 9 2 2 6" xfId="21631" xr:uid="{00000000-0005-0000-0000-000000A60000}"/>
    <cellStyle name="Normal 2 3 9 2 3" xfId="15465" xr:uid="{00000000-0005-0000-0000-000001A60000}"/>
    <cellStyle name="Normal 2 3 9 2 3 2" xfId="39134" xr:uid="{00000000-0005-0000-0000-000002A60000}"/>
    <cellStyle name="Normal 2 3 9 2 3 3" xfId="48187" xr:uid="{00000000-0005-0000-0000-000003A60000}"/>
    <cellStyle name="Normal 2 3 9 2 3 4" xfId="23850" xr:uid="{00000000-0005-0000-0000-000004A60000}"/>
    <cellStyle name="Normal 2 3 9 2 4" xfId="17909" xr:uid="{00000000-0005-0000-0000-000005A60000}"/>
    <cellStyle name="Normal 2 3 9 2 4 2" xfId="41353" xr:uid="{00000000-0005-0000-0000-000006A60000}"/>
    <cellStyle name="Normal 2 3 9 2 4 3" xfId="50406" xr:uid="{00000000-0005-0000-0000-000007A60000}"/>
    <cellStyle name="Normal 2 3 9 2 4 4" xfId="26069" xr:uid="{00000000-0005-0000-0000-000008A60000}"/>
    <cellStyle name="Normal 2 3 9 2 5" xfId="31387" xr:uid="{00000000-0005-0000-0000-000009A60000}"/>
    <cellStyle name="Normal 2 3 9 2 6" xfId="34696" xr:uid="{00000000-0005-0000-0000-00000AA60000}"/>
    <cellStyle name="Normal 2 3 9 2 7" xfId="43749" xr:uid="{00000000-0005-0000-0000-00000BA60000}"/>
    <cellStyle name="Normal 2 3 9 2 8" xfId="19404" xr:uid="{00000000-0005-0000-0000-00000CA60000}"/>
    <cellStyle name="Normal 2 3 9 3" xfId="10085" xr:uid="{00000000-0005-0000-0000-00000DA60000}"/>
    <cellStyle name="Normal 2 3 9 3 2" xfId="12513" xr:uid="{00000000-0005-0000-0000-00000EA60000}"/>
    <cellStyle name="Normal 2 3 9 3 2 2" xfId="27784" xr:uid="{00000000-0005-0000-0000-00000FA60000}"/>
    <cellStyle name="Normal 2 3 9 3 2 3" xfId="36182" xr:uid="{00000000-0005-0000-0000-000010A60000}"/>
    <cellStyle name="Normal 2 3 9 3 2 4" xfId="45235" xr:uid="{00000000-0005-0000-0000-000011A60000}"/>
    <cellStyle name="Normal 2 3 9 3 2 5" xfId="23117" xr:uid="{00000000-0005-0000-0000-000012A60000}"/>
    <cellStyle name="Normal 2 3 9 3 3" xfId="14732" xr:uid="{00000000-0005-0000-0000-000013A60000}"/>
    <cellStyle name="Normal 2 3 9 3 3 2" xfId="38401" xr:uid="{00000000-0005-0000-0000-000014A60000}"/>
    <cellStyle name="Normal 2 3 9 3 3 3" xfId="47454" xr:uid="{00000000-0005-0000-0000-000015A60000}"/>
    <cellStyle name="Normal 2 3 9 3 3 4" xfId="25336" xr:uid="{00000000-0005-0000-0000-000016A60000}"/>
    <cellStyle name="Normal 2 3 9 3 4" xfId="17176" xr:uid="{00000000-0005-0000-0000-000017A60000}"/>
    <cellStyle name="Normal 2 3 9 3 4 2" xfId="40620" xr:uid="{00000000-0005-0000-0000-000018A60000}"/>
    <cellStyle name="Normal 2 3 9 3 4 3" xfId="49673" xr:uid="{00000000-0005-0000-0000-000019A60000}"/>
    <cellStyle name="Normal 2 3 9 3 4 4" xfId="30654" xr:uid="{00000000-0005-0000-0000-00001AA60000}"/>
    <cellStyle name="Normal 2 3 9 3 5" xfId="33963" xr:uid="{00000000-0005-0000-0000-00001BA60000}"/>
    <cellStyle name="Normal 2 3 9 3 6" xfId="43016" xr:uid="{00000000-0005-0000-0000-00001CA60000}"/>
    <cellStyle name="Normal 2 3 9 3 7" xfId="20898" xr:uid="{00000000-0005-0000-0000-00001DA60000}"/>
    <cellStyle name="Normal 2 3 9 4" xfId="11698" xr:uid="{00000000-0005-0000-0000-00001EA60000}"/>
    <cellStyle name="Normal 2 3 9 4 2" xfId="26962" xr:uid="{00000000-0005-0000-0000-00001FA60000}"/>
    <cellStyle name="Normal 2 3 9 4 3" xfId="29511" xr:uid="{00000000-0005-0000-0000-000020A60000}"/>
    <cellStyle name="Normal 2 3 9 4 4" xfId="35439" xr:uid="{00000000-0005-0000-0000-000021A60000}"/>
    <cellStyle name="Normal 2 3 9 4 5" xfId="44492" xr:uid="{00000000-0005-0000-0000-000022A60000}"/>
    <cellStyle name="Normal 2 3 9 4 6" xfId="20155" xr:uid="{00000000-0005-0000-0000-000023A60000}"/>
    <cellStyle name="Normal 2 3 9 5" xfId="13989" xr:uid="{00000000-0005-0000-0000-000024A60000}"/>
    <cellStyle name="Normal 2 3 9 5 2" xfId="37658" xr:uid="{00000000-0005-0000-0000-000025A60000}"/>
    <cellStyle name="Normal 2 3 9 5 3" xfId="46711" xr:uid="{00000000-0005-0000-0000-000026A60000}"/>
    <cellStyle name="Normal 2 3 9 5 4" xfId="22374" xr:uid="{00000000-0005-0000-0000-000027A60000}"/>
    <cellStyle name="Normal 2 3 9 6" xfId="16352" xr:uid="{00000000-0005-0000-0000-000028A60000}"/>
    <cellStyle name="Normal 2 3 9 6 2" xfId="39877" xr:uid="{00000000-0005-0000-0000-000029A60000}"/>
    <cellStyle name="Normal 2 3 9 6 3" xfId="48930" xr:uid="{00000000-0005-0000-0000-00002AA60000}"/>
    <cellStyle name="Normal 2 3 9 6 4" xfId="24593" xr:uid="{00000000-0005-0000-0000-00002BA60000}"/>
    <cellStyle name="Normal 2 3 9 7" xfId="29410" xr:uid="{00000000-0005-0000-0000-00002CA60000}"/>
    <cellStyle name="Normal 2 3 9 8" xfId="33207" xr:uid="{00000000-0005-0000-0000-00002DA60000}"/>
    <cellStyle name="Normal 2 3 9 9" xfId="42255" xr:uid="{00000000-0005-0000-0000-00002EA60000}"/>
    <cellStyle name="Normal 2 4" xfId="531" xr:uid="{00000000-0005-0000-0000-00002FA60000}"/>
    <cellStyle name="Normal 2 4 2" xfId="532" xr:uid="{00000000-0005-0000-0000-000030A60000}"/>
    <cellStyle name="Normal 2 4 2 10" xfId="18671" xr:uid="{00000000-0005-0000-0000-000031A60000}"/>
    <cellStyle name="Normal 2 4 2 11" xfId="50513" xr:uid="{00000000-0005-0000-0000-000032A60000}"/>
    <cellStyle name="Normal 2 4 2 12" xfId="7654" xr:uid="{00000000-0005-0000-0000-000033A60000}"/>
    <cellStyle name="Normal 2 4 2 2" xfId="533" xr:uid="{00000000-0005-0000-0000-000034A60000}"/>
    <cellStyle name="Normal 2 4 2 2 10" xfId="10819" xr:uid="{00000000-0005-0000-0000-000035A60000}"/>
    <cellStyle name="Normal 2 4 2 2 2" xfId="13247" xr:uid="{00000000-0005-0000-0000-000036A60000}"/>
    <cellStyle name="Normal 2 4 2 2 2 2" xfId="28518" xr:uid="{00000000-0005-0000-0000-000037A60000}"/>
    <cellStyle name="Normal 2 4 2 2 2 3" xfId="32457" xr:uid="{00000000-0005-0000-0000-000038A60000}"/>
    <cellStyle name="Normal 2 4 2 2 2 4" xfId="36916" xr:uid="{00000000-0005-0000-0000-000039A60000}"/>
    <cellStyle name="Normal 2 4 2 2 2 5" xfId="45969" xr:uid="{00000000-0005-0000-0000-00003AA60000}"/>
    <cellStyle name="Normal 2 4 2 2 2 6" xfId="21632" xr:uid="{00000000-0005-0000-0000-00003BA60000}"/>
    <cellStyle name="Normal 2 4 2 2 3" xfId="15466" xr:uid="{00000000-0005-0000-0000-00003CA60000}"/>
    <cellStyle name="Normal 2 4 2 2 3 2" xfId="39135" xr:uid="{00000000-0005-0000-0000-00003DA60000}"/>
    <cellStyle name="Normal 2 4 2 2 3 3" xfId="48188" xr:uid="{00000000-0005-0000-0000-00003EA60000}"/>
    <cellStyle name="Normal 2 4 2 2 3 4" xfId="23851" xr:uid="{00000000-0005-0000-0000-00003FA60000}"/>
    <cellStyle name="Normal 2 4 2 2 4" xfId="17910" xr:uid="{00000000-0005-0000-0000-000040A60000}"/>
    <cellStyle name="Normal 2 4 2 2 4 2" xfId="41354" xr:uid="{00000000-0005-0000-0000-000041A60000}"/>
    <cellStyle name="Normal 2 4 2 2 4 3" xfId="50407" xr:uid="{00000000-0005-0000-0000-000042A60000}"/>
    <cellStyle name="Normal 2 4 2 2 4 4" xfId="26070" xr:uid="{00000000-0005-0000-0000-000043A60000}"/>
    <cellStyle name="Normal 2 4 2 2 5" xfId="31388" xr:uid="{00000000-0005-0000-0000-000044A60000}"/>
    <cellStyle name="Normal 2 4 2 2 6" xfId="34697" xr:uid="{00000000-0005-0000-0000-000045A60000}"/>
    <cellStyle name="Normal 2 4 2 2 7" xfId="43750" xr:uid="{00000000-0005-0000-0000-000046A60000}"/>
    <cellStyle name="Normal 2 4 2 2 8" xfId="19405" xr:uid="{00000000-0005-0000-0000-000047A60000}"/>
    <cellStyle name="Normal 2 4 2 2 9" xfId="50514" xr:uid="{00000000-0005-0000-0000-000048A60000}"/>
    <cellStyle name="Normal 2 4 2 3" xfId="10086" xr:uid="{00000000-0005-0000-0000-000049A60000}"/>
    <cellStyle name="Normal 2 4 2 3 2" xfId="12514" xr:uid="{00000000-0005-0000-0000-00004AA60000}"/>
    <cellStyle name="Normal 2 4 2 3 2 2" xfId="27785" xr:uid="{00000000-0005-0000-0000-00004BA60000}"/>
    <cellStyle name="Normal 2 4 2 3 2 3" xfId="36183" xr:uid="{00000000-0005-0000-0000-00004CA60000}"/>
    <cellStyle name="Normal 2 4 2 3 2 4" xfId="45236" xr:uid="{00000000-0005-0000-0000-00004DA60000}"/>
    <cellStyle name="Normal 2 4 2 3 2 5" xfId="23118" xr:uid="{00000000-0005-0000-0000-00004EA60000}"/>
    <cellStyle name="Normal 2 4 2 3 3" xfId="14733" xr:uid="{00000000-0005-0000-0000-00004FA60000}"/>
    <cellStyle name="Normal 2 4 2 3 3 2" xfId="38402" xr:uid="{00000000-0005-0000-0000-000050A60000}"/>
    <cellStyle name="Normal 2 4 2 3 3 3" xfId="47455" xr:uid="{00000000-0005-0000-0000-000051A60000}"/>
    <cellStyle name="Normal 2 4 2 3 3 4" xfId="25337" xr:uid="{00000000-0005-0000-0000-000052A60000}"/>
    <cellStyle name="Normal 2 4 2 3 4" xfId="17177" xr:uid="{00000000-0005-0000-0000-000053A60000}"/>
    <cellStyle name="Normal 2 4 2 3 4 2" xfId="40621" xr:uid="{00000000-0005-0000-0000-000054A60000}"/>
    <cellStyle name="Normal 2 4 2 3 4 3" xfId="49674" xr:uid="{00000000-0005-0000-0000-000055A60000}"/>
    <cellStyle name="Normal 2 4 2 3 4 4" xfId="30655" xr:uid="{00000000-0005-0000-0000-000056A60000}"/>
    <cellStyle name="Normal 2 4 2 3 5" xfId="33964" xr:uid="{00000000-0005-0000-0000-000057A60000}"/>
    <cellStyle name="Normal 2 4 2 3 6" xfId="43017" xr:uid="{00000000-0005-0000-0000-000058A60000}"/>
    <cellStyle name="Normal 2 4 2 3 7" xfId="20899" xr:uid="{00000000-0005-0000-0000-000059A60000}"/>
    <cellStyle name="Normal 2 4 2 4" xfId="11699" xr:uid="{00000000-0005-0000-0000-00005AA60000}"/>
    <cellStyle name="Normal 2 4 2 4 2" xfId="26963" xr:uid="{00000000-0005-0000-0000-00005BA60000}"/>
    <cellStyle name="Normal 2 4 2 4 3" xfId="31440" xr:uid="{00000000-0005-0000-0000-00005CA60000}"/>
    <cellStyle name="Normal 2 4 2 4 4" xfId="35440" xr:uid="{00000000-0005-0000-0000-00005DA60000}"/>
    <cellStyle name="Normal 2 4 2 4 5" xfId="44493" xr:uid="{00000000-0005-0000-0000-00005EA60000}"/>
    <cellStyle name="Normal 2 4 2 4 6" xfId="20156" xr:uid="{00000000-0005-0000-0000-00005FA60000}"/>
    <cellStyle name="Normal 2 4 2 5" xfId="13990" xr:uid="{00000000-0005-0000-0000-000060A60000}"/>
    <cellStyle name="Normal 2 4 2 5 2" xfId="37659" xr:uid="{00000000-0005-0000-0000-000061A60000}"/>
    <cellStyle name="Normal 2 4 2 5 3" xfId="46712" xr:uid="{00000000-0005-0000-0000-000062A60000}"/>
    <cellStyle name="Normal 2 4 2 5 4" xfId="22375" xr:uid="{00000000-0005-0000-0000-000063A60000}"/>
    <cellStyle name="Normal 2 4 2 6" xfId="16353" xr:uid="{00000000-0005-0000-0000-000064A60000}"/>
    <cellStyle name="Normal 2 4 2 6 2" xfId="39878" xr:uid="{00000000-0005-0000-0000-000065A60000}"/>
    <cellStyle name="Normal 2 4 2 6 3" xfId="48931" xr:uid="{00000000-0005-0000-0000-000066A60000}"/>
    <cellStyle name="Normal 2 4 2 6 4" xfId="24594" xr:uid="{00000000-0005-0000-0000-000067A60000}"/>
    <cellStyle name="Normal 2 4 2 7" xfId="29411" xr:uid="{00000000-0005-0000-0000-000068A60000}"/>
    <cellStyle name="Normal 2 4 2 8" xfId="33208" xr:uid="{00000000-0005-0000-0000-000069A60000}"/>
    <cellStyle name="Normal 2 4 2 9" xfId="42256" xr:uid="{00000000-0005-0000-0000-00006AA60000}"/>
    <cellStyle name="Normal 2 4 3" xfId="7655" xr:uid="{00000000-0005-0000-0000-00006BA60000}"/>
    <cellStyle name="Normal 2 4 3 10" xfId="18672" xr:uid="{00000000-0005-0000-0000-00006CA60000}"/>
    <cellStyle name="Normal 2 4 3 2" xfId="10820" xr:uid="{00000000-0005-0000-0000-00006DA60000}"/>
    <cellStyle name="Normal 2 4 3 2 2" xfId="13248" xr:uid="{00000000-0005-0000-0000-00006EA60000}"/>
    <cellStyle name="Normal 2 4 3 2 2 2" xfId="28519" xr:uid="{00000000-0005-0000-0000-00006FA60000}"/>
    <cellStyle name="Normal 2 4 3 2 2 3" xfId="32458" xr:uid="{00000000-0005-0000-0000-000070A60000}"/>
    <cellStyle name="Normal 2 4 3 2 2 4" xfId="36917" xr:uid="{00000000-0005-0000-0000-000071A60000}"/>
    <cellStyle name="Normal 2 4 3 2 2 5" xfId="45970" xr:uid="{00000000-0005-0000-0000-000072A60000}"/>
    <cellStyle name="Normal 2 4 3 2 2 6" xfId="21633" xr:uid="{00000000-0005-0000-0000-000073A60000}"/>
    <cellStyle name="Normal 2 4 3 2 3" xfId="15467" xr:uid="{00000000-0005-0000-0000-000074A60000}"/>
    <cellStyle name="Normal 2 4 3 2 3 2" xfId="39136" xr:uid="{00000000-0005-0000-0000-000075A60000}"/>
    <cellStyle name="Normal 2 4 3 2 3 3" xfId="48189" xr:uid="{00000000-0005-0000-0000-000076A60000}"/>
    <cellStyle name="Normal 2 4 3 2 3 4" xfId="23852" xr:uid="{00000000-0005-0000-0000-000077A60000}"/>
    <cellStyle name="Normal 2 4 3 2 4" xfId="17911" xr:uid="{00000000-0005-0000-0000-000078A60000}"/>
    <cellStyle name="Normal 2 4 3 2 4 2" xfId="41355" xr:uid="{00000000-0005-0000-0000-000079A60000}"/>
    <cellStyle name="Normal 2 4 3 2 4 3" xfId="50408" xr:uid="{00000000-0005-0000-0000-00007AA60000}"/>
    <cellStyle name="Normal 2 4 3 2 4 4" xfId="26071" xr:uid="{00000000-0005-0000-0000-00007BA60000}"/>
    <cellStyle name="Normal 2 4 3 2 5" xfId="31389" xr:uid="{00000000-0005-0000-0000-00007CA60000}"/>
    <cellStyle name="Normal 2 4 3 2 6" xfId="34698" xr:uid="{00000000-0005-0000-0000-00007DA60000}"/>
    <cellStyle name="Normal 2 4 3 2 7" xfId="43751" xr:uid="{00000000-0005-0000-0000-00007EA60000}"/>
    <cellStyle name="Normal 2 4 3 2 8" xfId="19406" xr:uid="{00000000-0005-0000-0000-00007FA60000}"/>
    <cellStyle name="Normal 2 4 3 3" xfId="10087" xr:uid="{00000000-0005-0000-0000-000080A60000}"/>
    <cellStyle name="Normal 2 4 3 3 2" xfId="12515" xr:uid="{00000000-0005-0000-0000-000081A60000}"/>
    <cellStyle name="Normal 2 4 3 3 2 2" xfId="27786" xr:uid="{00000000-0005-0000-0000-000082A60000}"/>
    <cellStyle name="Normal 2 4 3 3 2 3" xfId="36184" xr:uid="{00000000-0005-0000-0000-000083A60000}"/>
    <cellStyle name="Normal 2 4 3 3 2 4" xfId="45237" xr:uid="{00000000-0005-0000-0000-000084A60000}"/>
    <cellStyle name="Normal 2 4 3 3 2 5" xfId="23119" xr:uid="{00000000-0005-0000-0000-000085A60000}"/>
    <cellStyle name="Normal 2 4 3 3 3" xfId="14734" xr:uid="{00000000-0005-0000-0000-000086A60000}"/>
    <cellStyle name="Normal 2 4 3 3 3 2" xfId="38403" xr:uid="{00000000-0005-0000-0000-000087A60000}"/>
    <cellStyle name="Normal 2 4 3 3 3 3" xfId="47456" xr:uid="{00000000-0005-0000-0000-000088A60000}"/>
    <cellStyle name="Normal 2 4 3 3 3 4" xfId="25338" xr:uid="{00000000-0005-0000-0000-000089A60000}"/>
    <cellStyle name="Normal 2 4 3 3 4" xfId="17178" xr:uid="{00000000-0005-0000-0000-00008AA60000}"/>
    <cellStyle name="Normal 2 4 3 3 4 2" xfId="40622" xr:uid="{00000000-0005-0000-0000-00008BA60000}"/>
    <cellStyle name="Normal 2 4 3 3 4 3" xfId="49675" xr:uid="{00000000-0005-0000-0000-00008CA60000}"/>
    <cellStyle name="Normal 2 4 3 3 4 4" xfId="30656" xr:uid="{00000000-0005-0000-0000-00008DA60000}"/>
    <cellStyle name="Normal 2 4 3 3 5" xfId="33965" xr:uid="{00000000-0005-0000-0000-00008EA60000}"/>
    <cellStyle name="Normal 2 4 3 3 6" xfId="43018" xr:uid="{00000000-0005-0000-0000-00008FA60000}"/>
    <cellStyle name="Normal 2 4 3 3 7" xfId="20900" xr:uid="{00000000-0005-0000-0000-000090A60000}"/>
    <cellStyle name="Normal 2 4 3 4" xfId="11700" xr:uid="{00000000-0005-0000-0000-000091A60000}"/>
    <cellStyle name="Normal 2 4 3 4 2" xfId="26964" xr:uid="{00000000-0005-0000-0000-000092A60000}"/>
    <cellStyle name="Normal 2 4 3 4 3" xfId="31602" xr:uid="{00000000-0005-0000-0000-000093A60000}"/>
    <cellStyle name="Normal 2 4 3 4 4" xfId="35441" xr:uid="{00000000-0005-0000-0000-000094A60000}"/>
    <cellStyle name="Normal 2 4 3 4 5" xfId="44494" xr:uid="{00000000-0005-0000-0000-000095A60000}"/>
    <cellStyle name="Normal 2 4 3 4 6" xfId="20157" xr:uid="{00000000-0005-0000-0000-000096A60000}"/>
    <cellStyle name="Normal 2 4 3 5" xfId="13991" xr:uid="{00000000-0005-0000-0000-000097A60000}"/>
    <cellStyle name="Normal 2 4 3 5 2" xfId="37660" xr:uid="{00000000-0005-0000-0000-000098A60000}"/>
    <cellStyle name="Normal 2 4 3 5 3" xfId="46713" xr:uid="{00000000-0005-0000-0000-000099A60000}"/>
    <cellStyle name="Normal 2 4 3 5 4" xfId="22376" xr:uid="{00000000-0005-0000-0000-00009AA60000}"/>
    <cellStyle name="Normal 2 4 3 6" xfId="16354" xr:uid="{00000000-0005-0000-0000-00009BA60000}"/>
    <cellStyle name="Normal 2 4 3 6 2" xfId="39879" xr:uid="{00000000-0005-0000-0000-00009CA60000}"/>
    <cellStyle name="Normal 2 4 3 6 3" xfId="48932" xr:uid="{00000000-0005-0000-0000-00009DA60000}"/>
    <cellStyle name="Normal 2 4 3 6 4" xfId="24595" xr:uid="{00000000-0005-0000-0000-00009EA60000}"/>
    <cellStyle name="Normal 2 4 3 7" xfId="29412" xr:uid="{00000000-0005-0000-0000-00009FA60000}"/>
    <cellStyle name="Normal 2 4 3 8" xfId="33209" xr:uid="{00000000-0005-0000-0000-0000A0A60000}"/>
    <cellStyle name="Normal 2 4 3 9" xfId="42257" xr:uid="{00000000-0005-0000-0000-0000A1A60000}"/>
    <cellStyle name="Normal 2 4 4" xfId="7656" xr:uid="{00000000-0005-0000-0000-0000A2A60000}"/>
    <cellStyle name="Normal 2 4 4 10" xfId="18673" xr:uid="{00000000-0005-0000-0000-0000A3A60000}"/>
    <cellStyle name="Normal 2 4 4 2" xfId="10821" xr:uid="{00000000-0005-0000-0000-0000A4A60000}"/>
    <cellStyle name="Normal 2 4 4 2 2" xfId="13249" xr:uid="{00000000-0005-0000-0000-0000A5A60000}"/>
    <cellStyle name="Normal 2 4 4 2 2 2" xfId="28520" xr:uid="{00000000-0005-0000-0000-0000A6A60000}"/>
    <cellStyle name="Normal 2 4 4 2 2 3" xfId="32459" xr:uid="{00000000-0005-0000-0000-0000A7A60000}"/>
    <cellStyle name="Normal 2 4 4 2 2 4" xfId="36918" xr:uid="{00000000-0005-0000-0000-0000A8A60000}"/>
    <cellStyle name="Normal 2 4 4 2 2 5" xfId="45971" xr:uid="{00000000-0005-0000-0000-0000A9A60000}"/>
    <cellStyle name="Normal 2 4 4 2 2 6" xfId="21634" xr:uid="{00000000-0005-0000-0000-0000AAA60000}"/>
    <cellStyle name="Normal 2 4 4 2 3" xfId="15468" xr:uid="{00000000-0005-0000-0000-0000ABA60000}"/>
    <cellStyle name="Normal 2 4 4 2 3 2" xfId="39137" xr:uid="{00000000-0005-0000-0000-0000ACA60000}"/>
    <cellStyle name="Normal 2 4 4 2 3 3" xfId="48190" xr:uid="{00000000-0005-0000-0000-0000ADA60000}"/>
    <cellStyle name="Normal 2 4 4 2 3 4" xfId="23853" xr:uid="{00000000-0005-0000-0000-0000AEA60000}"/>
    <cellStyle name="Normal 2 4 4 2 4" xfId="17912" xr:uid="{00000000-0005-0000-0000-0000AFA60000}"/>
    <cellStyle name="Normal 2 4 4 2 4 2" xfId="41356" xr:uid="{00000000-0005-0000-0000-0000B0A60000}"/>
    <cellStyle name="Normal 2 4 4 2 4 3" xfId="50409" xr:uid="{00000000-0005-0000-0000-0000B1A60000}"/>
    <cellStyle name="Normal 2 4 4 2 4 4" xfId="26072" xr:uid="{00000000-0005-0000-0000-0000B2A60000}"/>
    <cellStyle name="Normal 2 4 4 2 5" xfId="31390" xr:uid="{00000000-0005-0000-0000-0000B3A60000}"/>
    <cellStyle name="Normal 2 4 4 2 6" xfId="34699" xr:uid="{00000000-0005-0000-0000-0000B4A60000}"/>
    <cellStyle name="Normal 2 4 4 2 7" xfId="43752" xr:uid="{00000000-0005-0000-0000-0000B5A60000}"/>
    <cellStyle name="Normal 2 4 4 2 8" xfId="19407" xr:uid="{00000000-0005-0000-0000-0000B6A60000}"/>
    <cellStyle name="Normal 2 4 4 3" xfId="10088" xr:uid="{00000000-0005-0000-0000-0000B7A60000}"/>
    <cellStyle name="Normal 2 4 4 3 2" xfId="12516" xr:uid="{00000000-0005-0000-0000-0000B8A60000}"/>
    <cellStyle name="Normal 2 4 4 3 2 2" xfId="27787" xr:uid="{00000000-0005-0000-0000-0000B9A60000}"/>
    <cellStyle name="Normal 2 4 4 3 2 3" xfId="36185" xr:uid="{00000000-0005-0000-0000-0000BAA60000}"/>
    <cellStyle name="Normal 2 4 4 3 2 4" xfId="45238" xr:uid="{00000000-0005-0000-0000-0000BBA60000}"/>
    <cellStyle name="Normal 2 4 4 3 2 5" xfId="23120" xr:uid="{00000000-0005-0000-0000-0000BCA60000}"/>
    <cellStyle name="Normal 2 4 4 3 3" xfId="14735" xr:uid="{00000000-0005-0000-0000-0000BDA60000}"/>
    <cellStyle name="Normal 2 4 4 3 3 2" xfId="38404" xr:uid="{00000000-0005-0000-0000-0000BEA60000}"/>
    <cellStyle name="Normal 2 4 4 3 3 3" xfId="47457" xr:uid="{00000000-0005-0000-0000-0000BFA60000}"/>
    <cellStyle name="Normal 2 4 4 3 3 4" xfId="25339" xr:uid="{00000000-0005-0000-0000-0000C0A60000}"/>
    <cellStyle name="Normal 2 4 4 3 4" xfId="17179" xr:uid="{00000000-0005-0000-0000-0000C1A60000}"/>
    <cellStyle name="Normal 2 4 4 3 4 2" xfId="40623" xr:uid="{00000000-0005-0000-0000-0000C2A60000}"/>
    <cellStyle name="Normal 2 4 4 3 4 3" xfId="49676" xr:uid="{00000000-0005-0000-0000-0000C3A60000}"/>
    <cellStyle name="Normal 2 4 4 3 4 4" xfId="30657" xr:uid="{00000000-0005-0000-0000-0000C4A60000}"/>
    <cellStyle name="Normal 2 4 4 3 5" xfId="33966" xr:uid="{00000000-0005-0000-0000-0000C5A60000}"/>
    <cellStyle name="Normal 2 4 4 3 6" xfId="43019" xr:uid="{00000000-0005-0000-0000-0000C6A60000}"/>
    <cellStyle name="Normal 2 4 4 3 7" xfId="20901" xr:uid="{00000000-0005-0000-0000-0000C7A60000}"/>
    <cellStyle name="Normal 2 4 4 4" xfId="11701" xr:uid="{00000000-0005-0000-0000-0000C8A60000}"/>
    <cellStyle name="Normal 2 4 4 4 2" xfId="26965" xr:uid="{00000000-0005-0000-0000-0000C9A60000}"/>
    <cellStyle name="Normal 2 4 4 4 3" xfId="29512" xr:uid="{00000000-0005-0000-0000-0000CAA60000}"/>
    <cellStyle name="Normal 2 4 4 4 4" xfId="35442" xr:uid="{00000000-0005-0000-0000-0000CBA60000}"/>
    <cellStyle name="Normal 2 4 4 4 5" xfId="44495" xr:uid="{00000000-0005-0000-0000-0000CCA60000}"/>
    <cellStyle name="Normal 2 4 4 4 6" xfId="20158" xr:uid="{00000000-0005-0000-0000-0000CDA60000}"/>
    <cellStyle name="Normal 2 4 4 5" xfId="13992" xr:uid="{00000000-0005-0000-0000-0000CEA60000}"/>
    <cellStyle name="Normal 2 4 4 5 2" xfId="37661" xr:uid="{00000000-0005-0000-0000-0000CFA60000}"/>
    <cellStyle name="Normal 2 4 4 5 3" xfId="46714" xr:uid="{00000000-0005-0000-0000-0000D0A60000}"/>
    <cellStyle name="Normal 2 4 4 5 4" xfId="22377" xr:uid="{00000000-0005-0000-0000-0000D1A60000}"/>
    <cellStyle name="Normal 2 4 4 6" xfId="16355" xr:uid="{00000000-0005-0000-0000-0000D2A60000}"/>
    <cellStyle name="Normal 2 4 4 6 2" xfId="39880" xr:uid="{00000000-0005-0000-0000-0000D3A60000}"/>
    <cellStyle name="Normal 2 4 4 6 3" xfId="48933" xr:uid="{00000000-0005-0000-0000-0000D4A60000}"/>
    <cellStyle name="Normal 2 4 4 6 4" xfId="24596" xr:uid="{00000000-0005-0000-0000-0000D5A60000}"/>
    <cellStyle name="Normal 2 4 4 7" xfId="29413" xr:uid="{00000000-0005-0000-0000-0000D6A60000}"/>
    <cellStyle name="Normal 2 4 4 8" xfId="33210" xr:uid="{00000000-0005-0000-0000-0000D7A60000}"/>
    <cellStyle name="Normal 2 4 4 9" xfId="42258" xr:uid="{00000000-0005-0000-0000-0000D8A60000}"/>
    <cellStyle name="Normal 2 4 5" xfId="7657" xr:uid="{00000000-0005-0000-0000-0000D9A60000}"/>
    <cellStyle name="Normal 2 4 5 10" xfId="18674" xr:uid="{00000000-0005-0000-0000-0000DAA60000}"/>
    <cellStyle name="Normal 2 4 5 2" xfId="10822" xr:uid="{00000000-0005-0000-0000-0000DBA60000}"/>
    <cellStyle name="Normal 2 4 5 2 2" xfId="13250" xr:uid="{00000000-0005-0000-0000-0000DCA60000}"/>
    <cellStyle name="Normal 2 4 5 2 2 2" xfId="28521" xr:uid="{00000000-0005-0000-0000-0000DDA60000}"/>
    <cellStyle name="Normal 2 4 5 2 2 3" xfId="32460" xr:uid="{00000000-0005-0000-0000-0000DEA60000}"/>
    <cellStyle name="Normal 2 4 5 2 2 4" xfId="36919" xr:uid="{00000000-0005-0000-0000-0000DFA60000}"/>
    <cellStyle name="Normal 2 4 5 2 2 5" xfId="45972" xr:uid="{00000000-0005-0000-0000-0000E0A60000}"/>
    <cellStyle name="Normal 2 4 5 2 2 6" xfId="21635" xr:uid="{00000000-0005-0000-0000-0000E1A60000}"/>
    <cellStyle name="Normal 2 4 5 2 3" xfId="15469" xr:uid="{00000000-0005-0000-0000-0000E2A60000}"/>
    <cellStyle name="Normal 2 4 5 2 3 2" xfId="39138" xr:uid="{00000000-0005-0000-0000-0000E3A60000}"/>
    <cellStyle name="Normal 2 4 5 2 3 3" xfId="48191" xr:uid="{00000000-0005-0000-0000-0000E4A60000}"/>
    <cellStyle name="Normal 2 4 5 2 3 4" xfId="23854" xr:uid="{00000000-0005-0000-0000-0000E5A60000}"/>
    <cellStyle name="Normal 2 4 5 2 4" xfId="17913" xr:uid="{00000000-0005-0000-0000-0000E6A60000}"/>
    <cellStyle name="Normal 2 4 5 2 4 2" xfId="41357" xr:uid="{00000000-0005-0000-0000-0000E7A60000}"/>
    <cellStyle name="Normal 2 4 5 2 4 3" xfId="50410" xr:uid="{00000000-0005-0000-0000-0000E8A60000}"/>
    <cellStyle name="Normal 2 4 5 2 4 4" xfId="26073" xr:uid="{00000000-0005-0000-0000-0000E9A60000}"/>
    <cellStyle name="Normal 2 4 5 2 5" xfId="31391" xr:uid="{00000000-0005-0000-0000-0000EAA60000}"/>
    <cellStyle name="Normal 2 4 5 2 6" xfId="34700" xr:uid="{00000000-0005-0000-0000-0000EBA60000}"/>
    <cellStyle name="Normal 2 4 5 2 7" xfId="43753" xr:uid="{00000000-0005-0000-0000-0000ECA60000}"/>
    <cellStyle name="Normal 2 4 5 2 8" xfId="19408" xr:uid="{00000000-0005-0000-0000-0000EDA60000}"/>
    <cellStyle name="Normal 2 4 5 3" xfId="10089" xr:uid="{00000000-0005-0000-0000-0000EEA60000}"/>
    <cellStyle name="Normal 2 4 5 3 2" xfId="12517" xr:uid="{00000000-0005-0000-0000-0000EFA60000}"/>
    <cellStyle name="Normal 2 4 5 3 2 2" xfId="27788" xr:uid="{00000000-0005-0000-0000-0000F0A60000}"/>
    <cellStyle name="Normal 2 4 5 3 2 3" xfId="36186" xr:uid="{00000000-0005-0000-0000-0000F1A60000}"/>
    <cellStyle name="Normal 2 4 5 3 2 4" xfId="45239" xr:uid="{00000000-0005-0000-0000-0000F2A60000}"/>
    <cellStyle name="Normal 2 4 5 3 2 5" xfId="23121" xr:uid="{00000000-0005-0000-0000-0000F3A60000}"/>
    <cellStyle name="Normal 2 4 5 3 3" xfId="14736" xr:uid="{00000000-0005-0000-0000-0000F4A60000}"/>
    <cellStyle name="Normal 2 4 5 3 3 2" xfId="38405" xr:uid="{00000000-0005-0000-0000-0000F5A60000}"/>
    <cellStyle name="Normal 2 4 5 3 3 3" xfId="47458" xr:uid="{00000000-0005-0000-0000-0000F6A60000}"/>
    <cellStyle name="Normal 2 4 5 3 3 4" xfId="25340" xr:uid="{00000000-0005-0000-0000-0000F7A60000}"/>
    <cellStyle name="Normal 2 4 5 3 4" xfId="17180" xr:uid="{00000000-0005-0000-0000-0000F8A60000}"/>
    <cellStyle name="Normal 2 4 5 3 4 2" xfId="40624" xr:uid="{00000000-0005-0000-0000-0000F9A60000}"/>
    <cellStyle name="Normal 2 4 5 3 4 3" xfId="49677" xr:uid="{00000000-0005-0000-0000-0000FAA60000}"/>
    <cellStyle name="Normal 2 4 5 3 4 4" xfId="30658" xr:uid="{00000000-0005-0000-0000-0000FBA60000}"/>
    <cellStyle name="Normal 2 4 5 3 5" xfId="33967" xr:uid="{00000000-0005-0000-0000-0000FCA60000}"/>
    <cellStyle name="Normal 2 4 5 3 6" xfId="43020" xr:uid="{00000000-0005-0000-0000-0000FDA60000}"/>
    <cellStyle name="Normal 2 4 5 3 7" xfId="20902" xr:uid="{00000000-0005-0000-0000-0000FEA60000}"/>
    <cellStyle name="Normal 2 4 5 4" xfId="11702" xr:uid="{00000000-0005-0000-0000-0000FFA60000}"/>
    <cellStyle name="Normal 2 4 5 4 2" xfId="26966" xr:uid="{00000000-0005-0000-0000-000000A70000}"/>
    <cellStyle name="Normal 2 4 5 4 3" xfId="31439" xr:uid="{00000000-0005-0000-0000-000001A70000}"/>
    <cellStyle name="Normal 2 4 5 4 4" xfId="35443" xr:uid="{00000000-0005-0000-0000-000002A70000}"/>
    <cellStyle name="Normal 2 4 5 4 5" xfId="44496" xr:uid="{00000000-0005-0000-0000-000003A70000}"/>
    <cellStyle name="Normal 2 4 5 4 6" xfId="20159" xr:uid="{00000000-0005-0000-0000-000004A70000}"/>
    <cellStyle name="Normal 2 4 5 5" xfId="13993" xr:uid="{00000000-0005-0000-0000-000005A70000}"/>
    <cellStyle name="Normal 2 4 5 5 2" xfId="37662" xr:uid="{00000000-0005-0000-0000-000006A70000}"/>
    <cellStyle name="Normal 2 4 5 5 3" xfId="46715" xr:uid="{00000000-0005-0000-0000-000007A70000}"/>
    <cellStyle name="Normal 2 4 5 5 4" xfId="22378" xr:uid="{00000000-0005-0000-0000-000008A70000}"/>
    <cellStyle name="Normal 2 4 5 6" xfId="16356" xr:uid="{00000000-0005-0000-0000-000009A70000}"/>
    <cellStyle name="Normal 2 4 5 6 2" xfId="39881" xr:uid="{00000000-0005-0000-0000-00000AA70000}"/>
    <cellStyle name="Normal 2 4 5 6 3" xfId="48934" xr:uid="{00000000-0005-0000-0000-00000BA70000}"/>
    <cellStyle name="Normal 2 4 5 6 4" xfId="24597" xr:uid="{00000000-0005-0000-0000-00000CA70000}"/>
    <cellStyle name="Normal 2 4 5 7" xfId="29414" xr:uid="{00000000-0005-0000-0000-00000DA70000}"/>
    <cellStyle name="Normal 2 4 5 8" xfId="33211" xr:uid="{00000000-0005-0000-0000-00000EA70000}"/>
    <cellStyle name="Normal 2 4 5 9" xfId="42259" xr:uid="{00000000-0005-0000-0000-00000FA70000}"/>
    <cellStyle name="Normal 2 4 6" xfId="7658" xr:uid="{00000000-0005-0000-0000-000010A70000}"/>
    <cellStyle name="Normal 2 4 6 10" xfId="18675" xr:uid="{00000000-0005-0000-0000-000011A70000}"/>
    <cellStyle name="Normal 2 4 6 2" xfId="10823" xr:uid="{00000000-0005-0000-0000-000012A70000}"/>
    <cellStyle name="Normal 2 4 6 2 2" xfId="13251" xr:uid="{00000000-0005-0000-0000-000013A70000}"/>
    <cellStyle name="Normal 2 4 6 2 2 2" xfId="28522" xr:uid="{00000000-0005-0000-0000-000014A70000}"/>
    <cellStyle name="Normal 2 4 6 2 2 3" xfId="32461" xr:uid="{00000000-0005-0000-0000-000015A70000}"/>
    <cellStyle name="Normal 2 4 6 2 2 4" xfId="36920" xr:uid="{00000000-0005-0000-0000-000016A70000}"/>
    <cellStyle name="Normal 2 4 6 2 2 5" xfId="45973" xr:uid="{00000000-0005-0000-0000-000017A70000}"/>
    <cellStyle name="Normal 2 4 6 2 2 6" xfId="21636" xr:uid="{00000000-0005-0000-0000-000018A70000}"/>
    <cellStyle name="Normal 2 4 6 2 3" xfId="15470" xr:uid="{00000000-0005-0000-0000-000019A70000}"/>
    <cellStyle name="Normal 2 4 6 2 3 2" xfId="39139" xr:uid="{00000000-0005-0000-0000-00001AA70000}"/>
    <cellStyle name="Normal 2 4 6 2 3 3" xfId="48192" xr:uid="{00000000-0005-0000-0000-00001BA70000}"/>
    <cellStyle name="Normal 2 4 6 2 3 4" xfId="23855" xr:uid="{00000000-0005-0000-0000-00001CA70000}"/>
    <cellStyle name="Normal 2 4 6 2 4" xfId="17914" xr:uid="{00000000-0005-0000-0000-00001DA70000}"/>
    <cellStyle name="Normal 2 4 6 2 4 2" xfId="41358" xr:uid="{00000000-0005-0000-0000-00001EA70000}"/>
    <cellStyle name="Normal 2 4 6 2 4 3" xfId="50411" xr:uid="{00000000-0005-0000-0000-00001FA70000}"/>
    <cellStyle name="Normal 2 4 6 2 4 4" xfId="26074" xr:uid="{00000000-0005-0000-0000-000020A70000}"/>
    <cellStyle name="Normal 2 4 6 2 5" xfId="31392" xr:uid="{00000000-0005-0000-0000-000021A70000}"/>
    <cellStyle name="Normal 2 4 6 2 6" xfId="34701" xr:uid="{00000000-0005-0000-0000-000022A70000}"/>
    <cellStyle name="Normal 2 4 6 2 7" xfId="43754" xr:uid="{00000000-0005-0000-0000-000023A70000}"/>
    <cellStyle name="Normal 2 4 6 2 8" xfId="19409" xr:uid="{00000000-0005-0000-0000-000024A70000}"/>
    <cellStyle name="Normal 2 4 6 3" xfId="10090" xr:uid="{00000000-0005-0000-0000-000025A70000}"/>
    <cellStyle name="Normal 2 4 6 3 2" xfId="12518" xr:uid="{00000000-0005-0000-0000-000026A70000}"/>
    <cellStyle name="Normal 2 4 6 3 2 2" xfId="27789" xr:uid="{00000000-0005-0000-0000-000027A70000}"/>
    <cellStyle name="Normal 2 4 6 3 2 3" xfId="36187" xr:uid="{00000000-0005-0000-0000-000028A70000}"/>
    <cellStyle name="Normal 2 4 6 3 2 4" xfId="45240" xr:uid="{00000000-0005-0000-0000-000029A70000}"/>
    <cellStyle name="Normal 2 4 6 3 2 5" xfId="23122" xr:uid="{00000000-0005-0000-0000-00002AA70000}"/>
    <cellStyle name="Normal 2 4 6 3 3" xfId="14737" xr:uid="{00000000-0005-0000-0000-00002BA70000}"/>
    <cellStyle name="Normal 2 4 6 3 3 2" xfId="38406" xr:uid="{00000000-0005-0000-0000-00002CA70000}"/>
    <cellStyle name="Normal 2 4 6 3 3 3" xfId="47459" xr:uid="{00000000-0005-0000-0000-00002DA70000}"/>
    <cellStyle name="Normal 2 4 6 3 3 4" xfId="25341" xr:uid="{00000000-0005-0000-0000-00002EA70000}"/>
    <cellStyle name="Normal 2 4 6 3 4" xfId="17181" xr:uid="{00000000-0005-0000-0000-00002FA70000}"/>
    <cellStyle name="Normal 2 4 6 3 4 2" xfId="40625" xr:uid="{00000000-0005-0000-0000-000030A70000}"/>
    <cellStyle name="Normal 2 4 6 3 4 3" xfId="49678" xr:uid="{00000000-0005-0000-0000-000031A70000}"/>
    <cellStyle name="Normal 2 4 6 3 4 4" xfId="30659" xr:uid="{00000000-0005-0000-0000-000032A70000}"/>
    <cellStyle name="Normal 2 4 6 3 5" xfId="33968" xr:uid="{00000000-0005-0000-0000-000033A70000}"/>
    <cellStyle name="Normal 2 4 6 3 6" xfId="43021" xr:uid="{00000000-0005-0000-0000-000034A70000}"/>
    <cellStyle name="Normal 2 4 6 3 7" xfId="20903" xr:uid="{00000000-0005-0000-0000-000035A70000}"/>
    <cellStyle name="Normal 2 4 6 4" xfId="11703" xr:uid="{00000000-0005-0000-0000-000036A70000}"/>
    <cellStyle name="Normal 2 4 6 4 2" xfId="26967" xr:uid="{00000000-0005-0000-0000-000037A70000}"/>
    <cellStyle name="Normal 2 4 6 4 3" xfId="31601" xr:uid="{00000000-0005-0000-0000-000038A70000}"/>
    <cellStyle name="Normal 2 4 6 4 4" xfId="35444" xr:uid="{00000000-0005-0000-0000-000039A70000}"/>
    <cellStyle name="Normal 2 4 6 4 5" xfId="44497" xr:uid="{00000000-0005-0000-0000-00003AA70000}"/>
    <cellStyle name="Normal 2 4 6 4 6" xfId="20160" xr:uid="{00000000-0005-0000-0000-00003BA70000}"/>
    <cellStyle name="Normal 2 4 6 5" xfId="13994" xr:uid="{00000000-0005-0000-0000-00003CA70000}"/>
    <cellStyle name="Normal 2 4 6 5 2" xfId="37663" xr:uid="{00000000-0005-0000-0000-00003DA70000}"/>
    <cellStyle name="Normal 2 4 6 5 3" xfId="46716" xr:uid="{00000000-0005-0000-0000-00003EA70000}"/>
    <cellStyle name="Normal 2 4 6 5 4" xfId="22379" xr:uid="{00000000-0005-0000-0000-00003FA70000}"/>
    <cellStyle name="Normal 2 4 6 6" xfId="16357" xr:uid="{00000000-0005-0000-0000-000040A70000}"/>
    <cellStyle name="Normal 2 4 6 6 2" xfId="39882" xr:uid="{00000000-0005-0000-0000-000041A70000}"/>
    <cellStyle name="Normal 2 4 6 6 3" xfId="48935" xr:uid="{00000000-0005-0000-0000-000042A70000}"/>
    <cellStyle name="Normal 2 4 6 6 4" xfId="24598" xr:uid="{00000000-0005-0000-0000-000043A70000}"/>
    <cellStyle name="Normal 2 4 6 7" xfId="29415" xr:uid="{00000000-0005-0000-0000-000044A70000}"/>
    <cellStyle name="Normal 2 4 6 8" xfId="33212" xr:uid="{00000000-0005-0000-0000-000045A70000}"/>
    <cellStyle name="Normal 2 4 6 9" xfId="42260" xr:uid="{00000000-0005-0000-0000-000046A70000}"/>
    <cellStyle name="Normal 2 4 7" xfId="7659" xr:uid="{00000000-0005-0000-0000-000047A70000}"/>
    <cellStyle name="Normal 2 4 7 10" xfId="18676" xr:uid="{00000000-0005-0000-0000-000048A70000}"/>
    <cellStyle name="Normal 2 4 7 2" xfId="10824" xr:uid="{00000000-0005-0000-0000-000049A70000}"/>
    <cellStyle name="Normal 2 4 7 2 2" xfId="13252" xr:uid="{00000000-0005-0000-0000-00004AA70000}"/>
    <cellStyle name="Normal 2 4 7 2 2 2" xfId="28523" xr:uid="{00000000-0005-0000-0000-00004BA70000}"/>
    <cellStyle name="Normal 2 4 7 2 2 3" xfId="32462" xr:uid="{00000000-0005-0000-0000-00004CA70000}"/>
    <cellStyle name="Normal 2 4 7 2 2 4" xfId="36921" xr:uid="{00000000-0005-0000-0000-00004DA70000}"/>
    <cellStyle name="Normal 2 4 7 2 2 5" xfId="45974" xr:uid="{00000000-0005-0000-0000-00004EA70000}"/>
    <cellStyle name="Normal 2 4 7 2 2 6" xfId="21637" xr:uid="{00000000-0005-0000-0000-00004FA70000}"/>
    <cellStyle name="Normal 2 4 7 2 3" xfId="15471" xr:uid="{00000000-0005-0000-0000-000050A70000}"/>
    <cellStyle name="Normal 2 4 7 2 3 2" xfId="39140" xr:uid="{00000000-0005-0000-0000-000051A70000}"/>
    <cellStyle name="Normal 2 4 7 2 3 3" xfId="48193" xr:uid="{00000000-0005-0000-0000-000052A70000}"/>
    <cellStyle name="Normal 2 4 7 2 3 4" xfId="23856" xr:uid="{00000000-0005-0000-0000-000053A70000}"/>
    <cellStyle name="Normal 2 4 7 2 4" xfId="17915" xr:uid="{00000000-0005-0000-0000-000054A70000}"/>
    <cellStyle name="Normal 2 4 7 2 4 2" xfId="41359" xr:uid="{00000000-0005-0000-0000-000055A70000}"/>
    <cellStyle name="Normal 2 4 7 2 4 3" xfId="50412" xr:uid="{00000000-0005-0000-0000-000056A70000}"/>
    <cellStyle name="Normal 2 4 7 2 4 4" xfId="26075" xr:uid="{00000000-0005-0000-0000-000057A70000}"/>
    <cellStyle name="Normal 2 4 7 2 5" xfId="31393" xr:uid="{00000000-0005-0000-0000-000058A70000}"/>
    <cellStyle name="Normal 2 4 7 2 6" xfId="34702" xr:uid="{00000000-0005-0000-0000-000059A70000}"/>
    <cellStyle name="Normal 2 4 7 2 7" xfId="43755" xr:uid="{00000000-0005-0000-0000-00005AA70000}"/>
    <cellStyle name="Normal 2 4 7 2 8" xfId="19410" xr:uid="{00000000-0005-0000-0000-00005BA70000}"/>
    <cellStyle name="Normal 2 4 7 3" xfId="10091" xr:uid="{00000000-0005-0000-0000-00005CA70000}"/>
    <cellStyle name="Normal 2 4 7 3 2" xfId="12519" xr:uid="{00000000-0005-0000-0000-00005DA70000}"/>
    <cellStyle name="Normal 2 4 7 3 2 2" xfId="27790" xr:uid="{00000000-0005-0000-0000-00005EA70000}"/>
    <cellStyle name="Normal 2 4 7 3 2 3" xfId="36188" xr:uid="{00000000-0005-0000-0000-00005FA70000}"/>
    <cellStyle name="Normal 2 4 7 3 2 4" xfId="45241" xr:uid="{00000000-0005-0000-0000-000060A70000}"/>
    <cellStyle name="Normal 2 4 7 3 2 5" xfId="23123" xr:uid="{00000000-0005-0000-0000-000061A70000}"/>
    <cellStyle name="Normal 2 4 7 3 3" xfId="14738" xr:uid="{00000000-0005-0000-0000-000062A70000}"/>
    <cellStyle name="Normal 2 4 7 3 3 2" xfId="38407" xr:uid="{00000000-0005-0000-0000-000063A70000}"/>
    <cellStyle name="Normal 2 4 7 3 3 3" xfId="47460" xr:uid="{00000000-0005-0000-0000-000064A70000}"/>
    <cellStyle name="Normal 2 4 7 3 3 4" xfId="25342" xr:uid="{00000000-0005-0000-0000-000065A70000}"/>
    <cellStyle name="Normal 2 4 7 3 4" xfId="17182" xr:uid="{00000000-0005-0000-0000-000066A70000}"/>
    <cellStyle name="Normal 2 4 7 3 4 2" xfId="40626" xr:uid="{00000000-0005-0000-0000-000067A70000}"/>
    <cellStyle name="Normal 2 4 7 3 4 3" xfId="49679" xr:uid="{00000000-0005-0000-0000-000068A70000}"/>
    <cellStyle name="Normal 2 4 7 3 4 4" xfId="30660" xr:uid="{00000000-0005-0000-0000-000069A70000}"/>
    <cellStyle name="Normal 2 4 7 3 5" xfId="33969" xr:uid="{00000000-0005-0000-0000-00006AA70000}"/>
    <cellStyle name="Normal 2 4 7 3 6" xfId="43022" xr:uid="{00000000-0005-0000-0000-00006BA70000}"/>
    <cellStyle name="Normal 2 4 7 3 7" xfId="20904" xr:uid="{00000000-0005-0000-0000-00006CA70000}"/>
    <cellStyle name="Normal 2 4 7 4" xfId="11704" xr:uid="{00000000-0005-0000-0000-00006DA70000}"/>
    <cellStyle name="Normal 2 4 7 4 2" xfId="26968" xr:uid="{00000000-0005-0000-0000-00006EA70000}"/>
    <cellStyle name="Normal 2 4 7 4 3" xfId="29513" xr:uid="{00000000-0005-0000-0000-00006FA70000}"/>
    <cellStyle name="Normal 2 4 7 4 4" xfId="35445" xr:uid="{00000000-0005-0000-0000-000070A70000}"/>
    <cellStyle name="Normal 2 4 7 4 5" xfId="44498" xr:uid="{00000000-0005-0000-0000-000071A70000}"/>
    <cellStyle name="Normal 2 4 7 4 6" xfId="20161" xr:uid="{00000000-0005-0000-0000-000072A70000}"/>
    <cellStyle name="Normal 2 4 7 5" xfId="13995" xr:uid="{00000000-0005-0000-0000-000073A70000}"/>
    <cellStyle name="Normal 2 4 7 5 2" xfId="37664" xr:uid="{00000000-0005-0000-0000-000074A70000}"/>
    <cellStyle name="Normal 2 4 7 5 3" xfId="46717" xr:uid="{00000000-0005-0000-0000-000075A70000}"/>
    <cellStyle name="Normal 2 4 7 5 4" xfId="22380" xr:uid="{00000000-0005-0000-0000-000076A70000}"/>
    <cellStyle name="Normal 2 4 7 6" xfId="16358" xr:uid="{00000000-0005-0000-0000-000077A70000}"/>
    <cellStyle name="Normal 2 4 7 6 2" xfId="39883" xr:uid="{00000000-0005-0000-0000-000078A70000}"/>
    <cellStyle name="Normal 2 4 7 6 3" xfId="48936" xr:uid="{00000000-0005-0000-0000-000079A70000}"/>
    <cellStyle name="Normal 2 4 7 6 4" xfId="24599" xr:uid="{00000000-0005-0000-0000-00007AA70000}"/>
    <cellStyle name="Normal 2 4 7 7" xfId="29416" xr:uid="{00000000-0005-0000-0000-00007BA70000}"/>
    <cellStyle name="Normal 2 4 7 8" xfId="33213" xr:uid="{00000000-0005-0000-0000-00007CA70000}"/>
    <cellStyle name="Normal 2 4 7 9" xfId="42261" xr:uid="{00000000-0005-0000-0000-00007DA70000}"/>
    <cellStyle name="Normal 2 4 8" xfId="7660" xr:uid="{00000000-0005-0000-0000-00007EA70000}"/>
    <cellStyle name="Normal 2 4 8 10" xfId="18677" xr:uid="{00000000-0005-0000-0000-00007FA70000}"/>
    <cellStyle name="Normal 2 4 8 2" xfId="10825" xr:uid="{00000000-0005-0000-0000-000080A70000}"/>
    <cellStyle name="Normal 2 4 8 2 2" xfId="13253" xr:uid="{00000000-0005-0000-0000-000081A70000}"/>
    <cellStyle name="Normal 2 4 8 2 2 2" xfId="28524" xr:uid="{00000000-0005-0000-0000-000082A70000}"/>
    <cellStyle name="Normal 2 4 8 2 2 3" xfId="32463" xr:uid="{00000000-0005-0000-0000-000083A70000}"/>
    <cellStyle name="Normal 2 4 8 2 2 4" xfId="36922" xr:uid="{00000000-0005-0000-0000-000084A70000}"/>
    <cellStyle name="Normal 2 4 8 2 2 5" xfId="45975" xr:uid="{00000000-0005-0000-0000-000085A70000}"/>
    <cellStyle name="Normal 2 4 8 2 2 6" xfId="21638" xr:uid="{00000000-0005-0000-0000-000086A70000}"/>
    <cellStyle name="Normal 2 4 8 2 3" xfId="15472" xr:uid="{00000000-0005-0000-0000-000087A70000}"/>
    <cellStyle name="Normal 2 4 8 2 3 2" xfId="39141" xr:uid="{00000000-0005-0000-0000-000088A70000}"/>
    <cellStyle name="Normal 2 4 8 2 3 3" xfId="48194" xr:uid="{00000000-0005-0000-0000-000089A70000}"/>
    <cellStyle name="Normal 2 4 8 2 3 4" xfId="23857" xr:uid="{00000000-0005-0000-0000-00008AA70000}"/>
    <cellStyle name="Normal 2 4 8 2 4" xfId="17916" xr:uid="{00000000-0005-0000-0000-00008BA70000}"/>
    <cellStyle name="Normal 2 4 8 2 4 2" xfId="41360" xr:uid="{00000000-0005-0000-0000-00008CA70000}"/>
    <cellStyle name="Normal 2 4 8 2 4 3" xfId="50413" xr:uid="{00000000-0005-0000-0000-00008DA70000}"/>
    <cellStyle name="Normal 2 4 8 2 4 4" xfId="26076" xr:uid="{00000000-0005-0000-0000-00008EA70000}"/>
    <cellStyle name="Normal 2 4 8 2 5" xfId="31394" xr:uid="{00000000-0005-0000-0000-00008FA70000}"/>
    <cellStyle name="Normal 2 4 8 2 6" xfId="34703" xr:uid="{00000000-0005-0000-0000-000090A70000}"/>
    <cellStyle name="Normal 2 4 8 2 7" xfId="43756" xr:uid="{00000000-0005-0000-0000-000091A70000}"/>
    <cellStyle name="Normal 2 4 8 2 8" xfId="19411" xr:uid="{00000000-0005-0000-0000-000092A70000}"/>
    <cellStyle name="Normal 2 4 8 3" xfId="10092" xr:uid="{00000000-0005-0000-0000-000093A70000}"/>
    <cellStyle name="Normal 2 4 8 3 2" xfId="12520" xr:uid="{00000000-0005-0000-0000-000094A70000}"/>
    <cellStyle name="Normal 2 4 8 3 2 2" xfId="27791" xr:uid="{00000000-0005-0000-0000-000095A70000}"/>
    <cellStyle name="Normal 2 4 8 3 2 3" xfId="36189" xr:uid="{00000000-0005-0000-0000-000096A70000}"/>
    <cellStyle name="Normal 2 4 8 3 2 4" xfId="45242" xr:uid="{00000000-0005-0000-0000-000097A70000}"/>
    <cellStyle name="Normal 2 4 8 3 2 5" xfId="23124" xr:uid="{00000000-0005-0000-0000-000098A70000}"/>
    <cellStyle name="Normal 2 4 8 3 3" xfId="14739" xr:uid="{00000000-0005-0000-0000-000099A70000}"/>
    <cellStyle name="Normal 2 4 8 3 3 2" xfId="38408" xr:uid="{00000000-0005-0000-0000-00009AA70000}"/>
    <cellStyle name="Normal 2 4 8 3 3 3" xfId="47461" xr:uid="{00000000-0005-0000-0000-00009BA70000}"/>
    <cellStyle name="Normal 2 4 8 3 3 4" xfId="25343" xr:uid="{00000000-0005-0000-0000-00009CA70000}"/>
    <cellStyle name="Normal 2 4 8 3 4" xfId="17183" xr:uid="{00000000-0005-0000-0000-00009DA70000}"/>
    <cellStyle name="Normal 2 4 8 3 4 2" xfId="40627" xr:uid="{00000000-0005-0000-0000-00009EA70000}"/>
    <cellStyle name="Normal 2 4 8 3 4 3" xfId="49680" xr:uid="{00000000-0005-0000-0000-00009FA70000}"/>
    <cellStyle name="Normal 2 4 8 3 4 4" xfId="30661" xr:uid="{00000000-0005-0000-0000-0000A0A70000}"/>
    <cellStyle name="Normal 2 4 8 3 5" xfId="33970" xr:uid="{00000000-0005-0000-0000-0000A1A70000}"/>
    <cellStyle name="Normal 2 4 8 3 6" xfId="43023" xr:uid="{00000000-0005-0000-0000-0000A2A70000}"/>
    <cellStyle name="Normal 2 4 8 3 7" xfId="20905" xr:uid="{00000000-0005-0000-0000-0000A3A70000}"/>
    <cellStyle name="Normal 2 4 8 4" xfId="11705" xr:uid="{00000000-0005-0000-0000-0000A4A70000}"/>
    <cellStyle name="Normal 2 4 8 4 2" xfId="26969" xr:uid="{00000000-0005-0000-0000-0000A5A70000}"/>
    <cellStyle name="Normal 2 4 8 4 3" xfId="31438" xr:uid="{00000000-0005-0000-0000-0000A6A70000}"/>
    <cellStyle name="Normal 2 4 8 4 4" xfId="35446" xr:uid="{00000000-0005-0000-0000-0000A7A70000}"/>
    <cellStyle name="Normal 2 4 8 4 5" xfId="44499" xr:uid="{00000000-0005-0000-0000-0000A8A70000}"/>
    <cellStyle name="Normal 2 4 8 4 6" xfId="20162" xr:uid="{00000000-0005-0000-0000-0000A9A70000}"/>
    <cellStyle name="Normal 2 4 8 5" xfId="13996" xr:uid="{00000000-0005-0000-0000-0000AAA70000}"/>
    <cellStyle name="Normal 2 4 8 5 2" xfId="37665" xr:uid="{00000000-0005-0000-0000-0000ABA70000}"/>
    <cellStyle name="Normal 2 4 8 5 3" xfId="46718" xr:uid="{00000000-0005-0000-0000-0000ACA70000}"/>
    <cellStyle name="Normal 2 4 8 5 4" xfId="22381" xr:uid="{00000000-0005-0000-0000-0000ADA70000}"/>
    <cellStyle name="Normal 2 4 8 6" xfId="16359" xr:uid="{00000000-0005-0000-0000-0000AEA70000}"/>
    <cellStyle name="Normal 2 4 8 6 2" xfId="39884" xr:uid="{00000000-0005-0000-0000-0000AFA70000}"/>
    <cellStyle name="Normal 2 4 8 6 3" xfId="48937" xr:uid="{00000000-0005-0000-0000-0000B0A70000}"/>
    <cellStyle name="Normal 2 4 8 6 4" xfId="24600" xr:uid="{00000000-0005-0000-0000-0000B1A70000}"/>
    <cellStyle name="Normal 2 4 8 7" xfId="29417" xr:uid="{00000000-0005-0000-0000-0000B2A70000}"/>
    <cellStyle name="Normal 2 4 8 8" xfId="33214" xr:uid="{00000000-0005-0000-0000-0000B3A70000}"/>
    <cellStyle name="Normal 2 4 8 9" xfId="42262" xr:uid="{00000000-0005-0000-0000-0000B4A70000}"/>
    <cellStyle name="Normal 2 4 9" xfId="7661" xr:uid="{00000000-0005-0000-0000-0000B5A70000}"/>
    <cellStyle name="Normal 2 4 9 10" xfId="18678" xr:uid="{00000000-0005-0000-0000-0000B6A70000}"/>
    <cellStyle name="Normal 2 4 9 2" xfId="10826" xr:uid="{00000000-0005-0000-0000-0000B7A70000}"/>
    <cellStyle name="Normal 2 4 9 2 2" xfId="13254" xr:uid="{00000000-0005-0000-0000-0000B8A70000}"/>
    <cellStyle name="Normal 2 4 9 2 2 2" xfId="28525" xr:uid="{00000000-0005-0000-0000-0000B9A70000}"/>
    <cellStyle name="Normal 2 4 9 2 2 3" xfId="32464" xr:uid="{00000000-0005-0000-0000-0000BAA70000}"/>
    <cellStyle name="Normal 2 4 9 2 2 4" xfId="36923" xr:uid="{00000000-0005-0000-0000-0000BBA70000}"/>
    <cellStyle name="Normal 2 4 9 2 2 5" xfId="45976" xr:uid="{00000000-0005-0000-0000-0000BCA70000}"/>
    <cellStyle name="Normal 2 4 9 2 2 6" xfId="21639" xr:uid="{00000000-0005-0000-0000-0000BDA70000}"/>
    <cellStyle name="Normal 2 4 9 2 3" xfId="15473" xr:uid="{00000000-0005-0000-0000-0000BEA70000}"/>
    <cellStyle name="Normal 2 4 9 2 3 2" xfId="39142" xr:uid="{00000000-0005-0000-0000-0000BFA70000}"/>
    <cellStyle name="Normal 2 4 9 2 3 3" xfId="48195" xr:uid="{00000000-0005-0000-0000-0000C0A70000}"/>
    <cellStyle name="Normal 2 4 9 2 3 4" xfId="23858" xr:uid="{00000000-0005-0000-0000-0000C1A70000}"/>
    <cellStyle name="Normal 2 4 9 2 4" xfId="17917" xr:uid="{00000000-0005-0000-0000-0000C2A70000}"/>
    <cellStyle name="Normal 2 4 9 2 4 2" xfId="41361" xr:uid="{00000000-0005-0000-0000-0000C3A70000}"/>
    <cellStyle name="Normal 2 4 9 2 4 3" xfId="50414" xr:uid="{00000000-0005-0000-0000-0000C4A70000}"/>
    <cellStyle name="Normal 2 4 9 2 4 4" xfId="26077" xr:uid="{00000000-0005-0000-0000-0000C5A70000}"/>
    <cellStyle name="Normal 2 4 9 2 5" xfId="31395" xr:uid="{00000000-0005-0000-0000-0000C6A70000}"/>
    <cellStyle name="Normal 2 4 9 2 6" xfId="34704" xr:uid="{00000000-0005-0000-0000-0000C7A70000}"/>
    <cellStyle name="Normal 2 4 9 2 7" xfId="43757" xr:uid="{00000000-0005-0000-0000-0000C8A70000}"/>
    <cellStyle name="Normal 2 4 9 2 8" xfId="19412" xr:uid="{00000000-0005-0000-0000-0000C9A70000}"/>
    <cellStyle name="Normal 2 4 9 3" xfId="10093" xr:uid="{00000000-0005-0000-0000-0000CAA70000}"/>
    <cellStyle name="Normal 2 4 9 3 2" xfId="12521" xr:uid="{00000000-0005-0000-0000-0000CBA70000}"/>
    <cellStyle name="Normal 2 4 9 3 2 2" xfId="27792" xr:uid="{00000000-0005-0000-0000-0000CCA70000}"/>
    <cellStyle name="Normal 2 4 9 3 2 3" xfId="36190" xr:uid="{00000000-0005-0000-0000-0000CDA70000}"/>
    <cellStyle name="Normal 2 4 9 3 2 4" xfId="45243" xr:uid="{00000000-0005-0000-0000-0000CEA70000}"/>
    <cellStyle name="Normal 2 4 9 3 2 5" xfId="23125" xr:uid="{00000000-0005-0000-0000-0000CFA70000}"/>
    <cellStyle name="Normal 2 4 9 3 3" xfId="14740" xr:uid="{00000000-0005-0000-0000-0000D0A70000}"/>
    <cellStyle name="Normal 2 4 9 3 3 2" xfId="38409" xr:uid="{00000000-0005-0000-0000-0000D1A70000}"/>
    <cellStyle name="Normal 2 4 9 3 3 3" xfId="47462" xr:uid="{00000000-0005-0000-0000-0000D2A70000}"/>
    <cellStyle name="Normal 2 4 9 3 3 4" xfId="25344" xr:uid="{00000000-0005-0000-0000-0000D3A70000}"/>
    <cellStyle name="Normal 2 4 9 3 4" xfId="17184" xr:uid="{00000000-0005-0000-0000-0000D4A70000}"/>
    <cellStyle name="Normal 2 4 9 3 4 2" xfId="40628" xr:uid="{00000000-0005-0000-0000-0000D5A70000}"/>
    <cellStyle name="Normal 2 4 9 3 4 3" xfId="49681" xr:uid="{00000000-0005-0000-0000-0000D6A70000}"/>
    <cellStyle name="Normal 2 4 9 3 4 4" xfId="30662" xr:uid="{00000000-0005-0000-0000-0000D7A70000}"/>
    <cellStyle name="Normal 2 4 9 3 5" xfId="33971" xr:uid="{00000000-0005-0000-0000-0000D8A70000}"/>
    <cellStyle name="Normal 2 4 9 3 6" xfId="43024" xr:uid="{00000000-0005-0000-0000-0000D9A70000}"/>
    <cellStyle name="Normal 2 4 9 3 7" xfId="20906" xr:uid="{00000000-0005-0000-0000-0000DAA70000}"/>
    <cellStyle name="Normal 2 4 9 4" xfId="11706" xr:uid="{00000000-0005-0000-0000-0000DBA70000}"/>
    <cellStyle name="Normal 2 4 9 4 2" xfId="26970" xr:uid="{00000000-0005-0000-0000-0000DCA70000}"/>
    <cellStyle name="Normal 2 4 9 4 3" xfId="31600" xr:uid="{00000000-0005-0000-0000-0000DDA70000}"/>
    <cellStyle name="Normal 2 4 9 4 4" xfId="35447" xr:uid="{00000000-0005-0000-0000-0000DEA70000}"/>
    <cellStyle name="Normal 2 4 9 4 5" xfId="44500" xr:uid="{00000000-0005-0000-0000-0000DFA70000}"/>
    <cellStyle name="Normal 2 4 9 4 6" xfId="20163" xr:uid="{00000000-0005-0000-0000-0000E0A70000}"/>
    <cellStyle name="Normal 2 4 9 5" xfId="13997" xr:uid="{00000000-0005-0000-0000-0000E1A70000}"/>
    <cellStyle name="Normal 2 4 9 5 2" xfId="37666" xr:uid="{00000000-0005-0000-0000-0000E2A70000}"/>
    <cellStyle name="Normal 2 4 9 5 3" xfId="46719" xr:uid="{00000000-0005-0000-0000-0000E3A70000}"/>
    <cellStyle name="Normal 2 4 9 5 4" xfId="22382" xr:uid="{00000000-0005-0000-0000-0000E4A70000}"/>
    <cellStyle name="Normal 2 4 9 6" xfId="16360" xr:uid="{00000000-0005-0000-0000-0000E5A70000}"/>
    <cellStyle name="Normal 2 4 9 6 2" xfId="39885" xr:uid="{00000000-0005-0000-0000-0000E6A70000}"/>
    <cellStyle name="Normal 2 4 9 6 3" xfId="48938" xr:uid="{00000000-0005-0000-0000-0000E7A70000}"/>
    <cellStyle name="Normal 2 4 9 6 4" xfId="24601" xr:uid="{00000000-0005-0000-0000-0000E8A70000}"/>
    <cellStyle name="Normal 2 4 9 7" xfId="29418" xr:uid="{00000000-0005-0000-0000-0000E9A70000}"/>
    <cellStyle name="Normal 2 4 9 8" xfId="33215" xr:uid="{00000000-0005-0000-0000-0000EAA70000}"/>
    <cellStyle name="Normal 2 4 9 9" xfId="42263" xr:uid="{00000000-0005-0000-0000-0000EBA70000}"/>
    <cellStyle name="Normal 2 5" xfId="534" xr:uid="{00000000-0005-0000-0000-0000ECA70000}"/>
    <cellStyle name="Normal 2 5 2" xfId="535" xr:uid="{00000000-0005-0000-0000-0000EDA70000}"/>
    <cellStyle name="Normal 2 5 2 10" xfId="18679" xr:uid="{00000000-0005-0000-0000-0000EEA70000}"/>
    <cellStyle name="Normal 2 5 2 11" xfId="50515" xr:uid="{00000000-0005-0000-0000-0000EFA70000}"/>
    <cellStyle name="Normal 2 5 2 12" xfId="7662" xr:uid="{00000000-0005-0000-0000-0000F0A70000}"/>
    <cellStyle name="Normal 2 5 2 2" xfId="10827" xr:uid="{00000000-0005-0000-0000-0000F1A70000}"/>
    <cellStyle name="Normal 2 5 2 2 2" xfId="13255" xr:uid="{00000000-0005-0000-0000-0000F2A70000}"/>
    <cellStyle name="Normal 2 5 2 2 2 2" xfId="28526" xr:uid="{00000000-0005-0000-0000-0000F3A70000}"/>
    <cellStyle name="Normal 2 5 2 2 2 3" xfId="32465" xr:uid="{00000000-0005-0000-0000-0000F4A70000}"/>
    <cellStyle name="Normal 2 5 2 2 2 4" xfId="36924" xr:uid="{00000000-0005-0000-0000-0000F5A70000}"/>
    <cellStyle name="Normal 2 5 2 2 2 5" xfId="45977" xr:uid="{00000000-0005-0000-0000-0000F6A70000}"/>
    <cellStyle name="Normal 2 5 2 2 2 6" xfId="21640" xr:uid="{00000000-0005-0000-0000-0000F7A70000}"/>
    <cellStyle name="Normal 2 5 2 2 3" xfId="15474" xr:uid="{00000000-0005-0000-0000-0000F8A70000}"/>
    <cellStyle name="Normal 2 5 2 2 3 2" xfId="39143" xr:uid="{00000000-0005-0000-0000-0000F9A70000}"/>
    <cellStyle name="Normal 2 5 2 2 3 3" xfId="48196" xr:uid="{00000000-0005-0000-0000-0000FAA70000}"/>
    <cellStyle name="Normal 2 5 2 2 3 4" xfId="23859" xr:uid="{00000000-0005-0000-0000-0000FBA70000}"/>
    <cellStyle name="Normal 2 5 2 2 4" xfId="17918" xr:uid="{00000000-0005-0000-0000-0000FCA70000}"/>
    <cellStyle name="Normal 2 5 2 2 4 2" xfId="41362" xr:uid="{00000000-0005-0000-0000-0000FDA70000}"/>
    <cellStyle name="Normal 2 5 2 2 4 3" xfId="50415" xr:uid="{00000000-0005-0000-0000-0000FEA70000}"/>
    <cellStyle name="Normal 2 5 2 2 4 4" xfId="26078" xr:uid="{00000000-0005-0000-0000-0000FFA70000}"/>
    <cellStyle name="Normal 2 5 2 2 5" xfId="31396" xr:uid="{00000000-0005-0000-0000-000000A80000}"/>
    <cellStyle name="Normal 2 5 2 2 6" xfId="34705" xr:uid="{00000000-0005-0000-0000-000001A80000}"/>
    <cellStyle name="Normal 2 5 2 2 7" xfId="43758" xr:uid="{00000000-0005-0000-0000-000002A80000}"/>
    <cellStyle name="Normal 2 5 2 2 8" xfId="19413" xr:uid="{00000000-0005-0000-0000-000003A80000}"/>
    <cellStyle name="Normal 2 5 2 3" xfId="10094" xr:uid="{00000000-0005-0000-0000-000004A80000}"/>
    <cellStyle name="Normal 2 5 2 3 2" xfId="12522" xr:uid="{00000000-0005-0000-0000-000005A80000}"/>
    <cellStyle name="Normal 2 5 2 3 2 2" xfId="27793" xr:uid="{00000000-0005-0000-0000-000006A80000}"/>
    <cellStyle name="Normal 2 5 2 3 2 3" xfId="36191" xr:uid="{00000000-0005-0000-0000-000007A80000}"/>
    <cellStyle name="Normal 2 5 2 3 2 4" xfId="45244" xr:uid="{00000000-0005-0000-0000-000008A80000}"/>
    <cellStyle name="Normal 2 5 2 3 2 5" xfId="23126" xr:uid="{00000000-0005-0000-0000-000009A80000}"/>
    <cellStyle name="Normal 2 5 2 3 3" xfId="14741" xr:uid="{00000000-0005-0000-0000-00000AA80000}"/>
    <cellStyle name="Normal 2 5 2 3 3 2" xfId="38410" xr:uid="{00000000-0005-0000-0000-00000BA80000}"/>
    <cellStyle name="Normal 2 5 2 3 3 3" xfId="47463" xr:uid="{00000000-0005-0000-0000-00000CA80000}"/>
    <cellStyle name="Normal 2 5 2 3 3 4" xfId="25345" xr:uid="{00000000-0005-0000-0000-00000DA80000}"/>
    <cellStyle name="Normal 2 5 2 3 4" xfId="17185" xr:uid="{00000000-0005-0000-0000-00000EA80000}"/>
    <cellStyle name="Normal 2 5 2 3 4 2" xfId="40629" xr:uid="{00000000-0005-0000-0000-00000FA80000}"/>
    <cellStyle name="Normal 2 5 2 3 4 3" xfId="49682" xr:uid="{00000000-0005-0000-0000-000010A80000}"/>
    <cellStyle name="Normal 2 5 2 3 4 4" xfId="30663" xr:uid="{00000000-0005-0000-0000-000011A80000}"/>
    <cellStyle name="Normal 2 5 2 3 5" xfId="33972" xr:uid="{00000000-0005-0000-0000-000012A80000}"/>
    <cellStyle name="Normal 2 5 2 3 6" xfId="43025" xr:uid="{00000000-0005-0000-0000-000013A80000}"/>
    <cellStyle name="Normal 2 5 2 3 7" xfId="20907" xr:uid="{00000000-0005-0000-0000-000014A80000}"/>
    <cellStyle name="Normal 2 5 2 4" xfId="11707" xr:uid="{00000000-0005-0000-0000-000015A80000}"/>
    <cellStyle name="Normal 2 5 2 4 2" xfId="26971" xr:uid="{00000000-0005-0000-0000-000016A80000}"/>
    <cellStyle name="Normal 2 5 2 4 3" xfId="29514" xr:uid="{00000000-0005-0000-0000-000017A80000}"/>
    <cellStyle name="Normal 2 5 2 4 4" xfId="35448" xr:uid="{00000000-0005-0000-0000-000018A80000}"/>
    <cellStyle name="Normal 2 5 2 4 5" xfId="44501" xr:uid="{00000000-0005-0000-0000-000019A80000}"/>
    <cellStyle name="Normal 2 5 2 4 6" xfId="20164" xr:uid="{00000000-0005-0000-0000-00001AA80000}"/>
    <cellStyle name="Normal 2 5 2 5" xfId="13998" xr:uid="{00000000-0005-0000-0000-00001BA80000}"/>
    <cellStyle name="Normal 2 5 2 5 2" xfId="37667" xr:uid="{00000000-0005-0000-0000-00001CA80000}"/>
    <cellStyle name="Normal 2 5 2 5 3" xfId="46720" xr:uid="{00000000-0005-0000-0000-00001DA80000}"/>
    <cellStyle name="Normal 2 5 2 5 4" xfId="22383" xr:uid="{00000000-0005-0000-0000-00001EA80000}"/>
    <cellStyle name="Normal 2 5 2 6" xfId="16361" xr:uid="{00000000-0005-0000-0000-00001FA80000}"/>
    <cellStyle name="Normal 2 5 2 6 2" xfId="39886" xr:uid="{00000000-0005-0000-0000-000020A80000}"/>
    <cellStyle name="Normal 2 5 2 6 3" xfId="48939" xr:uid="{00000000-0005-0000-0000-000021A80000}"/>
    <cellStyle name="Normal 2 5 2 6 4" xfId="24602" xr:uid="{00000000-0005-0000-0000-000022A80000}"/>
    <cellStyle name="Normal 2 5 2 7" xfId="29419" xr:uid="{00000000-0005-0000-0000-000023A80000}"/>
    <cellStyle name="Normal 2 5 2 8" xfId="33216" xr:uid="{00000000-0005-0000-0000-000024A80000}"/>
    <cellStyle name="Normal 2 5 2 9" xfId="42264" xr:uid="{00000000-0005-0000-0000-000025A80000}"/>
    <cellStyle name="Normal 2 5 3" xfId="7663" xr:uid="{00000000-0005-0000-0000-000026A80000}"/>
    <cellStyle name="Normal 2 5 3 10" xfId="18680" xr:uid="{00000000-0005-0000-0000-000027A80000}"/>
    <cellStyle name="Normal 2 5 3 2" xfId="10828" xr:uid="{00000000-0005-0000-0000-000028A80000}"/>
    <cellStyle name="Normal 2 5 3 2 2" xfId="13256" xr:uid="{00000000-0005-0000-0000-000029A80000}"/>
    <cellStyle name="Normal 2 5 3 2 2 2" xfId="28527" xr:uid="{00000000-0005-0000-0000-00002AA80000}"/>
    <cellStyle name="Normal 2 5 3 2 2 3" xfId="32466" xr:uid="{00000000-0005-0000-0000-00002BA80000}"/>
    <cellStyle name="Normal 2 5 3 2 2 4" xfId="36925" xr:uid="{00000000-0005-0000-0000-00002CA80000}"/>
    <cellStyle name="Normal 2 5 3 2 2 5" xfId="45978" xr:uid="{00000000-0005-0000-0000-00002DA80000}"/>
    <cellStyle name="Normal 2 5 3 2 2 6" xfId="21641" xr:uid="{00000000-0005-0000-0000-00002EA80000}"/>
    <cellStyle name="Normal 2 5 3 2 3" xfId="15475" xr:uid="{00000000-0005-0000-0000-00002FA80000}"/>
    <cellStyle name="Normal 2 5 3 2 3 2" xfId="39144" xr:uid="{00000000-0005-0000-0000-000030A80000}"/>
    <cellStyle name="Normal 2 5 3 2 3 3" xfId="48197" xr:uid="{00000000-0005-0000-0000-000031A80000}"/>
    <cellStyle name="Normal 2 5 3 2 3 4" xfId="23860" xr:uid="{00000000-0005-0000-0000-000032A80000}"/>
    <cellStyle name="Normal 2 5 3 2 4" xfId="17919" xr:uid="{00000000-0005-0000-0000-000033A80000}"/>
    <cellStyle name="Normal 2 5 3 2 4 2" xfId="41363" xr:uid="{00000000-0005-0000-0000-000034A80000}"/>
    <cellStyle name="Normal 2 5 3 2 4 3" xfId="50416" xr:uid="{00000000-0005-0000-0000-000035A80000}"/>
    <cellStyle name="Normal 2 5 3 2 4 4" xfId="26079" xr:uid="{00000000-0005-0000-0000-000036A80000}"/>
    <cellStyle name="Normal 2 5 3 2 5" xfId="31397" xr:uid="{00000000-0005-0000-0000-000037A80000}"/>
    <cellStyle name="Normal 2 5 3 2 6" xfId="34706" xr:uid="{00000000-0005-0000-0000-000038A80000}"/>
    <cellStyle name="Normal 2 5 3 2 7" xfId="43759" xr:uid="{00000000-0005-0000-0000-000039A80000}"/>
    <cellStyle name="Normal 2 5 3 2 8" xfId="19414" xr:uid="{00000000-0005-0000-0000-00003AA80000}"/>
    <cellStyle name="Normal 2 5 3 3" xfId="10095" xr:uid="{00000000-0005-0000-0000-00003BA80000}"/>
    <cellStyle name="Normal 2 5 3 3 2" xfId="12523" xr:uid="{00000000-0005-0000-0000-00003CA80000}"/>
    <cellStyle name="Normal 2 5 3 3 2 2" xfId="27794" xr:uid="{00000000-0005-0000-0000-00003DA80000}"/>
    <cellStyle name="Normal 2 5 3 3 2 3" xfId="36192" xr:uid="{00000000-0005-0000-0000-00003EA80000}"/>
    <cellStyle name="Normal 2 5 3 3 2 4" xfId="45245" xr:uid="{00000000-0005-0000-0000-00003FA80000}"/>
    <cellStyle name="Normal 2 5 3 3 2 5" xfId="23127" xr:uid="{00000000-0005-0000-0000-000040A80000}"/>
    <cellStyle name="Normal 2 5 3 3 3" xfId="14742" xr:uid="{00000000-0005-0000-0000-000041A80000}"/>
    <cellStyle name="Normal 2 5 3 3 3 2" xfId="38411" xr:uid="{00000000-0005-0000-0000-000042A80000}"/>
    <cellStyle name="Normal 2 5 3 3 3 3" xfId="47464" xr:uid="{00000000-0005-0000-0000-000043A80000}"/>
    <cellStyle name="Normal 2 5 3 3 3 4" xfId="25346" xr:uid="{00000000-0005-0000-0000-000044A80000}"/>
    <cellStyle name="Normal 2 5 3 3 4" xfId="17186" xr:uid="{00000000-0005-0000-0000-000045A80000}"/>
    <cellStyle name="Normal 2 5 3 3 4 2" xfId="40630" xr:uid="{00000000-0005-0000-0000-000046A80000}"/>
    <cellStyle name="Normal 2 5 3 3 4 3" xfId="49683" xr:uid="{00000000-0005-0000-0000-000047A80000}"/>
    <cellStyle name="Normal 2 5 3 3 4 4" xfId="30664" xr:uid="{00000000-0005-0000-0000-000048A80000}"/>
    <cellStyle name="Normal 2 5 3 3 5" xfId="33973" xr:uid="{00000000-0005-0000-0000-000049A80000}"/>
    <cellStyle name="Normal 2 5 3 3 6" xfId="43026" xr:uid="{00000000-0005-0000-0000-00004AA80000}"/>
    <cellStyle name="Normal 2 5 3 3 7" xfId="20908" xr:uid="{00000000-0005-0000-0000-00004BA80000}"/>
    <cellStyle name="Normal 2 5 3 4" xfId="11708" xr:uid="{00000000-0005-0000-0000-00004CA80000}"/>
    <cellStyle name="Normal 2 5 3 4 2" xfId="26972" xr:uid="{00000000-0005-0000-0000-00004DA80000}"/>
    <cellStyle name="Normal 2 5 3 4 3" xfId="31437" xr:uid="{00000000-0005-0000-0000-00004EA80000}"/>
    <cellStyle name="Normal 2 5 3 4 4" xfId="35449" xr:uid="{00000000-0005-0000-0000-00004FA80000}"/>
    <cellStyle name="Normal 2 5 3 4 5" xfId="44502" xr:uid="{00000000-0005-0000-0000-000050A80000}"/>
    <cellStyle name="Normal 2 5 3 4 6" xfId="20165" xr:uid="{00000000-0005-0000-0000-000051A80000}"/>
    <cellStyle name="Normal 2 5 3 5" xfId="13999" xr:uid="{00000000-0005-0000-0000-000052A80000}"/>
    <cellStyle name="Normal 2 5 3 5 2" xfId="37668" xr:uid="{00000000-0005-0000-0000-000053A80000}"/>
    <cellStyle name="Normal 2 5 3 5 3" xfId="46721" xr:uid="{00000000-0005-0000-0000-000054A80000}"/>
    <cellStyle name="Normal 2 5 3 5 4" xfId="22384" xr:uid="{00000000-0005-0000-0000-000055A80000}"/>
    <cellStyle name="Normal 2 5 3 6" xfId="16362" xr:uid="{00000000-0005-0000-0000-000056A80000}"/>
    <cellStyle name="Normal 2 5 3 6 2" xfId="39887" xr:uid="{00000000-0005-0000-0000-000057A80000}"/>
    <cellStyle name="Normal 2 5 3 6 3" xfId="48940" xr:uid="{00000000-0005-0000-0000-000058A80000}"/>
    <cellStyle name="Normal 2 5 3 6 4" xfId="24603" xr:uid="{00000000-0005-0000-0000-000059A80000}"/>
    <cellStyle name="Normal 2 5 3 7" xfId="29420" xr:uid="{00000000-0005-0000-0000-00005AA80000}"/>
    <cellStyle name="Normal 2 5 3 8" xfId="33217" xr:uid="{00000000-0005-0000-0000-00005BA80000}"/>
    <cellStyle name="Normal 2 5 3 9" xfId="42265" xr:uid="{00000000-0005-0000-0000-00005CA80000}"/>
    <cellStyle name="Normal 2 5 4" xfId="7664" xr:uid="{00000000-0005-0000-0000-00005DA80000}"/>
    <cellStyle name="Normal 2 5 4 10" xfId="18681" xr:uid="{00000000-0005-0000-0000-00005EA80000}"/>
    <cellStyle name="Normal 2 5 4 2" xfId="10829" xr:uid="{00000000-0005-0000-0000-00005FA80000}"/>
    <cellStyle name="Normal 2 5 4 2 2" xfId="13257" xr:uid="{00000000-0005-0000-0000-000060A80000}"/>
    <cellStyle name="Normal 2 5 4 2 2 2" xfId="28528" xr:uid="{00000000-0005-0000-0000-000061A80000}"/>
    <cellStyle name="Normal 2 5 4 2 2 3" xfId="32467" xr:uid="{00000000-0005-0000-0000-000062A80000}"/>
    <cellStyle name="Normal 2 5 4 2 2 4" xfId="36926" xr:uid="{00000000-0005-0000-0000-000063A80000}"/>
    <cellStyle name="Normal 2 5 4 2 2 5" xfId="45979" xr:uid="{00000000-0005-0000-0000-000064A80000}"/>
    <cellStyle name="Normal 2 5 4 2 2 6" xfId="21642" xr:uid="{00000000-0005-0000-0000-000065A80000}"/>
    <cellStyle name="Normal 2 5 4 2 3" xfId="15476" xr:uid="{00000000-0005-0000-0000-000066A80000}"/>
    <cellStyle name="Normal 2 5 4 2 3 2" xfId="39145" xr:uid="{00000000-0005-0000-0000-000067A80000}"/>
    <cellStyle name="Normal 2 5 4 2 3 3" xfId="48198" xr:uid="{00000000-0005-0000-0000-000068A80000}"/>
    <cellStyle name="Normal 2 5 4 2 3 4" xfId="23861" xr:uid="{00000000-0005-0000-0000-000069A80000}"/>
    <cellStyle name="Normal 2 5 4 2 4" xfId="17920" xr:uid="{00000000-0005-0000-0000-00006AA80000}"/>
    <cellStyle name="Normal 2 5 4 2 4 2" xfId="41364" xr:uid="{00000000-0005-0000-0000-00006BA80000}"/>
    <cellStyle name="Normal 2 5 4 2 4 3" xfId="50417" xr:uid="{00000000-0005-0000-0000-00006CA80000}"/>
    <cellStyle name="Normal 2 5 4 2 4 4" xfId="26080" xr:uid="{00000000-0005-0000-0000-00006DA80000}"/>
    <cellStyle name="Normal 2 5 4 2 5" xfId="31398" xr:uid="{00000000-0005-0000-0000-00006EA80000}"/>
    <cellStyle name="Normal 2 5 4 2 6" xfId="34707" xr:uid="{00000000-0005-0000-0000-00006FA80000}"/>
    <cellStyle name="Normal 2 5 4 2 7" xfId="43760" xr:uid="{00000000-0005-0000-0000-000070A80000}"/>
    <cellStyle name="Normal 2 5 4 2 8" xfId="19415" xr:uid="{00000000-0005-0000-0000-000071A80000}"/>
    <cellStyle name="Normal 2 5 4 3" xfId="10096" xr:uid="{00000000-0005-0000-0000-000072A80000}"/>
    <cellStyle name="Normal 2 5 4 3 2" xfId="12524" xr:uid="{00000000-0005-0000-0000-000073A80000}"/>
    <cellStyle name="Normal 2 5 4 3 2 2" xfId="27795" xr:uid="{00000000-0005-0000-0000-000074A80000}"/>
    <cellStyle name="Normal 2 5 4 3 2 3" xfId="36193" xr:uid="{00000000-0005-0000-0000-000075A80000}"/>
    <cellStyle name="Normal 2 5 4 3 2 4" xfId="45246" xr:uid="{00000000-0005-0000-0000-000076A80000}"/>
    <cellStyle name="Normal 2 5 4 3 2 5" xfId="23128" xr:uid="{00000000-0005-0000-0000-000077A80000}"/>
    <cellStyle name="Normal 2 5 4 3 3" xfId="14743" xr:uid="{00000000-0005-0000-0000-000078A80000}"/>
    <cellStyle name="Normal 2 5 4 3 3 2" xfId="38412" xr:uid="{00000000-0005-0000-0000-000079A80000}"/>
    <cellStyle name="Normal 2 5 4 3 3 3" xfId="47465" xr:uid="{00000000-0005-0000-0000-00007AA80000}"/>
    <cellStyle name="Normal 2 5 4 3 3 4" xfId="25347" xr:uid="{00000000-0005-0000-0000-00007BA80000}"/>
    <cellStyle name="Normal 2 5 4 3 4" xfId="17187" xr:uid="{00000000-0005-0000-0000-00007CA80000}"/>
    <cellStyle name="Normal 2 5 4 3 4 2" xfId="40631" xr:uid="{00000000-0005-0000-0000-00007DA80000}"/>
    <cellStyle name="Normal 2 5 4 3 4 3" xfId="49684" xr:uid="{00000000-0005-0000-0000-00007EA80000}"/>
    <cellStyle name="Normal 2 5 4 3 4 4" xfId="30665" xr:uid="{00000000-0005-0000-0000-00007FA80000}"/>
    <cellStyle name="Normal 2 5 4 3 5" xfId="33974" xr:uid="{00000000-0005-0000-0000-000080A80000}"/>
    <cellStyle name="Normal 2 5 4 3 6" xfId="43027" xr:uid="{00000000-0005-0000-0000-000081A80000}"/>
    <cellStyle name="Normal 2 5 4 3 7" xfId="20909" xr:uid="{00000000-0005-0000-0000-000082A80000}"/>
    <cellStyle name="Normal 2 5 4 4" xfId="11709" xr:uid="{00000000-0005-0000-0000-000083A80000}"/>
    <cellStyle name="Normal 2 5 4 4 2" xfId="26973" xr:uid="{00000000-0005-0000-0000-000084A80000}"/>
    <cellStyle name="Normal 2 5 4 4 3" xfId="31599" xr:uid="{00000000-0005-0000-0000-000085A80000}"/>
    <cellStyle name="Normal 2 5 4 4 4" xfId="35450" xr:uid="{00000000-0005-0000-0000-000086A80000}"/>
    <cellStyle name="Normal 2 5 4 4 5" xfId="44503" xr:uid="{00000000-0005-0000-0000-000087A80000}"/>
    <cellStyle name="Normal 2 5 4 4 6" xfId="20166" xr:uid="{00000000-0005-0000-0000-000088A80000}"/>
    <cellStyle name="Normal 2 5 4 5" xfId="14000" xr:uid="{00000000-0005-0000-0000-000089A80000}"/>
    <cellStyle name="Normal 2 5 4 5 2" xfId="37669" xr:uid="{00000000-0005-0000-0000-00008AA80000}"/>
    <cellStyle name="Normal 2 5 4 5 3" xfId="46722" xr:uid="{00000000-0005-0000-0000-00008BA80000}"/>
    <cellStyle name="Normal 2 5 4 5 4" xfId="22385" xr:uid="{00000000-0005-0000-0000-00008CA80000}"/>
    <cellStyle name="Normal 2 5 4 6" xfId="16363" xr:uid="{00000000-0005-0000-0000-00008DA80000}"/>
    <cellStyle name="Normal 2 5 4 6 2" xfId="39888" xr:uid="{00000000-0005-0000-0000-00008EA80000}"/>
    <cellStyle name="Normal 2 5 4 6 3" xfId="48941" xr:uid="{00000000-0005-0000-0000-00008FA80000}"/>
    <cellStyle name="Normal 2 5 4 6 4" xfId="24604" xr:uid="{00000000-0005-0000-0000-000090A80000}"/>
    <cellStyle name="Normal 2 5 4 7" xfId="29421" xr:uid="{00000000-0005-0000-0000-000091A80000}"/>
    <cellStyle name="Normal 2 5 4 8" xfId="33218" xr:uid="{00000000-0005-0000-0000-000092A80000}"/>
    <cellStyle name="Normal 2 5 4 9" xfId="42266" xr:uid="{00000000-0005-0000-0000-000093A80000}"/>
    <cellStyle name="Normal 2 5 5" xfId="7665" xr:uid="{00000000-0005-0000-0000-000094A80000}"/>
    <cellStyle name="Normal 2 5 5 10" xfId="18682" xr:uid="{00000000-0005-0000-0000-000095A80000}"/>
    <cellStyle name="Normal 2 5 5 2" xfId="10830" xr:uid="{00000000-0005-0000-0000-000096A80000}"/>
    <cellStyle name="Normal 2 5 5 2 2" xfId="13258" xr:uid="{00000000-0005-0000-0000-000097A80000}"/>
    <cellStyle name="Normal 2 5 5 2 2 2" xfId="28529" xr:uid="{00000000-0005-0000-0000-000098A80000}"/>
    <cellStyle name="Normal 2 5 5 2 2 3" xfId="32468" xr:uid="{00000000-0005-0000-0000-000099A80000}"/>
    <cellStyle name="Normal 2 5 5 2 2 4" xfId="36927" xr:uid="{00000000-0005-0000-0000-00009AA80000}"/>
    <cellStyle name="Normal 2 5 5 2 2 5" xfId="45980" xr:uid="{00000000-0005-0000-0000-00009BA80000}"/>
    <cellStyle name="Normal 2 5 5 2 2 6" xfId="21643" xr:uid="{00000000-0005-0000-0000-00009CA80000}"/>
    <cellStyle name="Normal 2 5 5 2 3" xfId="15477" xr:uid="{00000000-0005-0000-0000-00009DA80000}"/>
    <cellStyle name="Normal 2 5 5 2 3 2" xfId="39146" xr:uid="{00000000-0005-0000-0000-00009EA80000}"/>
    <cellStyle name="Normal 2 5 5 2 3 3" xfId="48199" xr:uid="{00000000-0005-0000-0000-00009FA80000}"/>
    <cellStyle name="Normal 2 5 5 2 3 4" xfId="23862" xr:uid="{00000000-0005-0000-0000-0000A0A80000}"/>
    <cellStyle name="Normal 2 5 5 2 4" xfId="17921" xr:uid="{00000000-0005-0000-0000-0000A1A80000}"/>
    <cellStyle name="Normal 2 5 5 2 4 2" xfId="41365" xr:uid="{00000000-0005-0000-0000-0000A2A80000}"/>
    <cellStyle name="Normal 2 5 5 2 4 3" xfId="50418" xr:uid="{00000000-0005-0000-0000-0000A3A80000}"/>
    <cellStyle name="Normal 2 5 5 2 4 4" xfId="26081" xr:uid="{00000000-0005-0000-0000-0000A4A80000}"/>
    <cellStyle name="Normal 2 5 5 2 5" xfId="31399" xr:uid="{00000000-0005-0000-0000-0000A5A80000}"/>
    <cellStyle name="Normal 2 5 5 2 6" xfId="34708" xr:uid="{00000000-0005-0000-0000-0000A6A80000}"/>
    <cellStyle name="Normal 2 5 5 2 7" xfId="43761" xr:uid="{00000000-0005-0000-0000-0000A7A80000}"/>
    <cellStyle name="Normal 2 5 5 2 8" xfId="19416" xr:uid="{00000000-0005-0000-0000-0000A8A80000}"/>
    <cellStyle name="Normal 2 5 5 3" xfId="10097" xr:uid="{00000000-0005-0000-0000-0000A9A80000}"/>
    <cellStyle name="Normal 2 5 5 3 2" xfId="12525" xr:uid="{00000000-0005-0000-0000-0000AAA80000}"/>
    <cellStyle name="Normal 2 5 5 3 2 2" xfId="27796" xr:uid="{00000000-0005-0000-0000-0000ABA80000}"/>
    <cellStyle name="Normal 2 5 5 3 2 3" xfId="36194" xr:uid="{00000000-0005-0000-0000-0000ACA80000}"/>
    <cellStyle name="Normal 2 5 5 3 2 4" xfId="45247" xr:uid="{00000000-0005-0000-0000-0000ADA80000}"/>
    <cellStyle name="Normal 2 5 5 3 2 5" xfId="23129" xr:uid="{00000000-0005-0000-0000-0000AEA80000}"/>
    <cellStyle name="Normal 2 5 5 3 3" xfId="14744" xr:uid="{00000000-0005-0000-0000-0000AFA80000}"/>
    <cellStyle name="Normal 2 5 5 3 3 2" xfId="38413" xr:uid="{00000000-0005-0000-0000-0000B0A80000}"/>
    <cellStyle name="Normal 2 5 5 3 3 3" xfId="47466" xr:uid="{00000000-0005-0000-0000-0000B1A80000}"/>
    <cellStyle name="Normal 2 5 5 3 3 4" xfId="25348" xr:uid="{00000000-0005-0000-0000-0000B2A80000}"/>
    <cellStyle name="Normal 2 5 5 3 4" xfId="17188" xr:uid="{00000000-0005-0000-0000-0000B3A80000}"/>
    <cellStyle name="Normal 2 5 5 3 4 2" xfId="40632" xr:uid="{00000000-0005-0000-0000-0000B4A80000}"/>
    <cellStyle name="Normal 2 5 5 3 4 3" xfId="49685" xr:uid="{00000000-0005-0000-0000-0000B5A80000}"/>
    <cellStyle name="Normal 2 5 5 3 4 4" xfId="30666" xr:uid="{00000000-0005-0000-0000-0000B6A80000}"/>
    <cellStyle name="Normal 2 5 5 3 5" xfId="33975" xr:uid="{00000000-0005-0000-0000-0000B7A80000}"/>
    <cellStyle name="Normal 2 5 5 3 6" xfId="43028" xr:uid="{00000000-0005-0000-0000-0000B8A80000}"/>
    <cellStyle name="Normal 2 5 5 3 7" xfId="20910" xr:uid="{00000000-0005-0000-0000-0000B9A80000}"/>
    <cellStyle name="Normal 2 5 5 4" xfId="11710" xr:uid="{00000000-0005-0000-0000-0000BAA80000}"/>
    <cellStyle name="Normal 2 5 5 4 2" xfId="26974" xr:uid="{00000000-0005-0000-0000-0000BBA80000}"/>
    <cellStyle name="Normal 2 5 5 4 3" xfId="29515" xr:uid="{00000000-0005-0000-0000-0000BCA80000}"/>
    <cellStyle name="Normal 2 5 5 4 4" xfId="35451" xr:uid="{00000000-0005-0000-0000-0000BDA80000}"/>
    <cellStyle name="Normal 2 5 5 4 5" xfId="44504" xr:uid="{00000000-0005-0000-0000-0000BEA80000}"/>
    <cellStyle name="Normal 2 5 5 4 6" xfId="20167" xr:uid="{00000000-0005-0000-0000-0000BFA80000}"/>
    <cellStyle name="Normal 2 5 5 5" xfId="14001" xr:uid="{00000000-0005-0000-0000-0000C0A80000}"/>
    <cellStyle name="Normal 2 5 5 5 2" xfId="37670" xr:uid="{00000000-0005-0000-0000-0000C1A80000}"/>
    <cellStyle name="Normal 2 5 5 5 3" xfId="46723" xr:uid="{00000000-0005-0000-0000-0000C2A80000}"/>
    <cellStyle name="Normal 2 5 5 5 4" xfId="22386" xr:uid="{00000000-0005-0000-0000-0000C3A80000}"/>
    <cellStyle name="Normal 2 5 5 6" xfId="16364" xr:uid="{00000000-0005-0000-0000-0000C4A80000}"/>
    <cellStyle name="Normal 2 5 5 6 2" xfId="39889" xr:uid="{00000000-0005-0000-0000-0000C5A80000}"/>
    <cellStyle name="Normal 2 5 5 6 3" xfId="48942" xr:uid="{00000000-0005-0000-0000-0000C6A80000}"/>
    <cellStyle name="Normal 2 5 5 6 4" xfId="24605" xr:uid="{00000000-0005-0000-0000-0000C7A80000}"/>
    <cellStyle name="Normal 2 5 5 7" xfId="29422" xr:uid="{00000000-0005-0000-0000-0000C8A80000}"/>
    <cellStyle name="Normal 2 5 5 8" xfId="33219" xr:uid="{00000000-0005-0000-0000-0000C9A80000}"/>
    <cellStyle name="Normal 2 5 5 9" xfId="42267" xr:uid="{00000000-0005-0000-0000-0000CAA80000}"/>
    <cellStyle name="Normal 2 6" xfId="4783" xr:uid="{00000000-0005-0000-0000-0000CBA80000}"/>
    <cellStyle name="Normal 2 6 2" xfId="7666" xr:uid="{00000000-0005-0000-0000-0000CCA80000}"/>
    <cellStyle name="Normal 2 6 2 10" xfId="18683" xr:uid="{00000000-0005-0000-0000-0000CDA80000}"/>
    <cellStyle name="Normal 2 6 2 2" xfId="10831" xr:uid="{00000000-0005-0000-0000-0000CEA80000}"/>
    <cellStyle name="Normal 2 6 2 2 2" xfId="13259" xr:uid="{00000000-0005-0000-0000-0000CFA80000}"/>
    <cellStyle name="Normal 2 6 2 2 2 2" xfId="28530" xr:uid="{00000000-0005-0000-0000-0000D0A80000}"/>
    <cellStyle name="Normal 2 6 2 2 2 3" xfId="32469" xr:uid="{00000000-0005-0000-0000-0000D1A80000}"/>
    <cellStyle name="Normal 2 6 2 2 2 4" xfId="36928" xr:uid="{00000000-0005-0000-0000-0000D2A80000}"/>
    <cellStyle name="Normal 2 6 2 2 2 5" xfId="45981" xr:uid="{00000000-0005-0000-0000-0000D3A80000}"/>
    <cellStyle name="Normal 2 6 2 2 2 6" xfId="21644" xr:uid="{00000000-0005-0000-0000-0000D4A80000}"/>
    <cellStyle name="Normal 2 6 2 2 3" xfId="15478" xr:uid="{00000000-0005-0000-0000-0000D5A80000}"/>
    <cellStyle name="Normal 2 6 2 2 3 2" xfId="39147" xr:uid="{00000000-0005-0000-0000-0000D6A80000}"/>
    <cellStyle name="Normal 2 6 2 2 3 3" xfId="48200" xr:uid="{00000000-0005-0000-0000-0000D7A80000}"/>
    <cellStyle name="Normal 2 6 2 2 3 4" xfId="23863" xr:uid="{00000000-0005-0000-0000-0000D8A80000}"/>
    <cellStyle name="Normal 2 6 2 2 4" xfId="17922" xr:uid="{00000000-0005-0000-0000-0000D9A80000}"/>
    <cellStyle name="Normal 2 6 2 2 4 2" xfId="41366" xr:uid="{00000000-0005-0000-0000-0000DAA80000}"/>
    <cellStyle name="Normal 2 6 2 2 4 3" xfId="50419" xr:uid="{00000000-0005-0000-0000-0000DBA80000}"/>
    <cellStyle name="Normal 2 6 2 2 4 4" xfId="26082" xr:uid="{00000000-0005-0000-0000-0000DCA80000}"/>
    <cellStyle name="Normal 2 6 2 2 5" xfId="31400" xr:uid="{00000000-0005-0000-0000-0000DDA80000}"/>
    <cellStyle name="Normal 2 6 2 2 6" xfId="34709" xr:uid="{00000000-0005-0000-0000-0000DEA80000}"/>
    <cellStyle name="Normal 2 6 2 2 7" xfId="43762" xr:uid="{00000000-0005-0000-0000-0000DFA80000}"/>
    <cellStyle name="Normal 2 6 2 2 8" xfId="19417" xr:uid="{00000000-0005-0000-0000-0000E0A80000}"/>
    <cellStyle name="Normal 2 6 2 3" xfId="10098" xr:uid="{00000000-0005-0000-0000-0000E1A80000}"/>
    <cellStyle name="Normal 2 6 2 3 2" xfId="12526" xr:uid="{00000000-0005-0000-0000-0000E2A80000}"/>
    <cellStyle name="Normal 2 6 2 3 2 2" xfId="27797" xr:uid="{00000000-0005-0000-0000-0000E3A80000}"/>
    <cellStyle name="Normal 2 6 2 3 2 3" xfId="36195" xr:uid="{00000000-0005-0000-0000-0000E4A80000}"/>
    <cellStyle name="Normal 2 6 2 3 2 4" xfId="45248" xr:uid="{00000000-0005-0000-0000-0000E5A80000}"/>
    <cellStyle name="Normal 2 6 2 3 2 5" xfId="23130" xr:uid="{00000000-0005-0000-0000-0000E6A80000}"/>
    <cellStyle name="Normal 2 6 2 3 3" xfId="14745" xr:uid="{00000000-0005-0000-0000-0000E7A80000}"/>
    <cellStyle name="Normal 2 6 2 3 3 2" xfId="38414" xr:uid="{00000000-0005-0000-0000-0000E8A80000}"/>
    <cellStyle name="Normal 2 6 2 3 3 3" xfId="47467" xr:uid="{00000000-0005-0000-0000-0000E9A80000}"/>
    <cellStyle name="Normal 2 6 2 3 3 4" xfId="25349" xr:uid="{00000000-0005-0000-0000-0000EAA80000}"/>
    <cellStyle name="Normal 2 6 2 3 4" xfId="17189" xr:uid="{00000000-0005-0000-0000-0000EBA80000}"/>
    <cellStyle name="Normal 2 6 2 3 4 2" xfId="40633" xr:uid="{00000000-0005-0000-0000-0000ECA80000}"/>
    <cellStyle name="Normal 2 6 2 3 4 3" xfId="49686" xr:uid="{00000000-0005-0000-0000-0000EDA80000}"/>
    <cellStyle name="Normal 2 6 2 3 4 4" xfId="30667" xr:uid="{00000000-0005-0000-0000-0000EEA80000}"/>
    <cellStyle name="Normal 2 6 2 3 5" xfId="33976" xr:uid="{00000000-0005-0000-0000-0000EFA80000}"/>
    <cellStyle name="Normal 2 6 2 3 6" xfId="43029" xr:uid="{00000000-0005-0000-0000-0000F0A80000}"/>
    <cellStyle name="Normal 2 6 2 3 7" xfId="20911" xr:uid="{00000000-0005-0000-0000-0000F1A80000}"/>
    <cellStyle name="Normal 2 6 2 4" xfId="11711" xr:uid="{00000000-0005-0000-0000-0000F2A80000}"/>
    <cellStyle name="Normal 2 6 2 4 2" xfId="26975" xr:uid="{00000000-0005-0000-0000-0000F3A80000}"/>
    <cellStyle name="Normal 2 6 2 4 3" xfId="29516" xr:uid="{00000000-0005-0000-0000-0000F4A80000}"/>
    <cellStyle name="Normal 2 6 2 4 4" xfId="35452" xr:uid="{00000000-0005-0000-0000-0000F5A80000}"/>
    <cellStyle name="Normal 2 6 2 4 5" xfId="44505" xr:uid="{00000000-0005-0000-0000-0000F6A80000}"/>
    <cellStyle name="Normal 2 6 2 4 6" xfId="20168" xr:uid="{00000000-0005-0000-0000-0000F7A80000}"/>
    <cellStyle name="Normal 2 6 2 5" xfId="14002" xr:uid="{00000000-0005-0000-0000-0000F8A80000}"/>
    <cellStyle name="Normal 2 6 2 5 2" xfId="37671" xr:uid="{00000000-0005-0000-0000-0000F9A80000}"/>
    <cellStyle name="Normal 2 6 2 5 3" xfId="46724" xr:uid="{00000000-0005-0000-0000-0000FAA80000}"/>
    <cellStyle name="Normal 2 6 2 5 4" xfId="22387" xr:uid="{00000000-0005-0000-0000-0000FBA80000}"/>
    <cellStyle name="Normal 2 6 2 6" xfId="16365" xr:uid="{00000000-0005-0000-0000-0000FCA80000}"/>
    <cellStyle name="Normal 2 6 2 6 2" xfId="39890" xr:uid="{00000000-0005-0000-0000-0000FDA80000}"/>
    <cellStyle name="Normal 2 6 2 6 3" xfId="48943" xr:uid="{00000000-0005-0000-0000-0000FEA80000}"/>
    <cellStyle name="Normal 2 6 2 6 4" xfId="24606" xr:uid="{00000000-0005-0000-0000-0000FFA80000}"/>
    <cellStyle name="Normal 2 6 2 7" xfId="29423" xr:uid="{00000000-0005-0000-0000-000000A90000}"/>
    <cellStyle name="Normal 2 6 2 8" xfId="33220" xr:uid="{00000000-0005-0000-0000-000001A90000}"/>
    <cellStyle name="Normal 2 6 2 9" xfId="42268" xr:uid="{00000000-0005-0000-0000-000002A90000}"/>
    <cellStyle name="Normal 2 6 3" xfId="7667" xr:uid="{00000000-0005-0000-0000-000003A90000}"/>
    <cellStyle name="Normal 2 6 3 10" xfId="18684" xr:uid="{00000000-0005-0000-0000-000004A90000}"/>
    <cellStyle name="Normal 2 6 3 2" xfId="10832" xr:uid="{00000000-0005-0000-0000-000005A90000}"/>
    <cellStyle name="Normal 2 6 3 2 2" xfId="13260" xr:uid="{00000000-0005-0000-0000-000006A90000}"/>
    <cellStyle name="Normal 2 6 3 2 2 2" xfId="28531" xr:uid="{00000000-0005-0000-0000-000007A90000}"/>
    <cellStyle name="Normal 2 6 3 2 2 3" xfId="32470" xr:uid="{00000000-0005-0000-0000-000008A90000}"/>
    <cellStyle name="Normal 2 6 3 2 2 4" xfId="36929" xr:uid="{00000000-0005-0000-0000-000009A90000}"/>
    <cellStyle name="Normal 2 6 3 2 2 5" xfId="45982" xr:uid="{00000000-0005-0000-0000-00000AA90000}"/>
    <cellStyle name="Normal 2 6 3 2 2 6" xfId="21645" xr:uid="{00000000-0005-0000-0000-00000BA90000}"/>
    <cellStyle name="Normal 2 6 3 2 3" xfId="15479" xr:uid="{00000000-0005-0000-0000-00000CA90000}"/>
    <cellStyle name="Normal 2 6 3 2 3 2" xfId="39148" xr:uid="{00000000-0005-0000-0000-00000DA90000}"/>
    <cellStyle name="Normal 2 6 3 2 3 3" xfId="48201" xr:uid="{00000000-0005-0000-0000-00000EA90000}"/>
    <cellStyle name="Normal 2 6 3 2 3 4" xfId="23864" xr:uid="{00000000-0005-0000-0000-00000FA90000}"/>
    <cellStyle name="Normal 2 6 3 2 4" xfId="17923" xr:uid="{00000000-0005-0000-0000-000010A90000}"/>
    <cellStyle name="Normal 2 6 3 2 4 2" xfId="41367" xr:uid="{00000000-0005-0000-0000-000011A90000}"/>
    <cellStyle name="Normal 2 6 3 2 4 3" xfId="50420" xr:uid="{00000000-0005-0000-0000-000012A90000}"/>
    <cellStyle name="Normal 2 6 3 2 4 4" xfId="26083" xr:uid="{00000000-0005-0000-0000-000013A90000}"/>
    <cellStyle name="Normal 2 6 3 2 5" xfId="31401" xr:uid="{00000000-0005-0000-0000-000014A90000}"/>
    <cellStyle name="Normal 2 6 3 2 6" xfId="34710" xr:uid="{00000000-0005-0000-0000-000015A90000}"/>
    <cellStyle name="Normal 2 6 3 2 7" xfId="43763" xr:uid="{00000000-0005-0000-0000-000016A90000}"/>
    <cellStyle name="Normal 2 6 3 2 8" xfId="19418" xr:uid="{00000000-0005-0000-0000-000017A90000}"/>
    <cellStyle name="Normal 2 6 3 3" xfId="10099" xr:uid="{00000000-0005-0000-0000-000018A90000}"/>
    <cellStyle name="Normal 2 6 3 3 2" xfId="12527" xr:uid="{00000000-0005-0000-0000-000019A90000}"/>
    <cellStyle name="Normal 2 6 3 3 2 2" xfId="27798" xr:uid="{00000000-0005-0000-0000-00001AA90000}"/>
    <cellStyle name="Normal 2 6 3 3 2 3" xfId="36196" xr:uid="{00000000-0005-0000-0000-00001BA90000}"/>
    <cellStyle name="Normal 2 6 3 3 2 4" xfId="45249" xr:uid="{00000000-0005-0000-0000-00001CA90000}"/>
    <cellStyle name="Normal 2 6 3 3 2 5" xfId="23131" xr:uid="{00000000-0005-0000-0000-00001DA90000}"/>
    <cellStyle name="Normal 2 6 3 3 3" xfId="14746" xr:uid="{00000000-0005-0000-0000-00001EA90000}"/>
    <cellStyle name="Normal 2 6 3 3 3 2" xfId="38415" xr:uid="{00000000-0005-0000-0000-00001FA90000}"/>
    <cellStyle name="Normal 2 6 3 3 3 3" xfId="47468" xr:uid="{00000000-0005-0000-0000-000020A90000}"/>
    <cellStyle name="Normal 2 6 3 3 3 4" xfId="25350" xr:uid="{00000000-0005-0000-0000-000021A90000}"/>
    <cellStyle name="Normal 2 6 3 3 4" xfId="17190" xr:uid="{00000000-0005-0000-0000-000022A90000}"/>
    <cellStyle name="Normal 2 6 3 3 4 2" xfId="40634" xr:uid="{00000000-0005-0000-0000-000023A90000}"/>
    <cellStyle name="Normal 2 6 3 3 4 3" xfId="49687" xr:uid="{00000000-0005-0000-0000-000024A90000}"/>
    <cellStyle name="Normal 2 6 3 3 4 4" xfId="30668" xr:uid="{00000000-0005-0000-0000-000025A90000}"/>
    <cellStyle name="Normal 2 6 3 3 5" xfId="33977" xr:uid="{00000000-0005-0000-0000-000026A90000}"/>
    <cellStyle name="Normal 2 6 3 3 6" xfId="43030" xr:uid="{00000000-0005-0000-0000-000027A90000}"/>
    <cellStyle name="Normal 2 6 3 3 7" xfId="20912" xr:uid="{00000000-0005-0000-0000-000028A90000}"/>
    <cellStyle name="Normal 2 6 3 4" xfId="11712" xr:uid="{00000000-0005-0000-0000-000029A90000}"/>
    <cellStyle name="Normal 2 6 3 4 2" xfId="26976" xr:uid="{00000000-0005-0000-0000-00002AA90000}"/>
    <cellStyle name="Normal 2 6 3 4 3" xfId="29517" xr:uid="{00000000-0005-0000-0000-00002BA90000}"/>
    <cellStyle name="Normal 2 6 3 4 4" xfId="35453" xr:uid="{00000000-0005-0000-0000-00002CA90000}"/>
    <cellStyle name="Normal 2 6 3 4 5" xfId="44506" xr:uid="{00000000-0005-0000-0000-00002DA90000}"/>
    <cellStyle name="Normal 2 6 3 4 6" xfId="20169" xr:uid="{00000000-0005-0000-0000-00002EA90000}"/>
    <cellStyle name="Normal 2 6 3 5" xfId="14003" xr:uid="{00000000-0005-0000-0000-00002FA90000}"/>
    <cellStyle name="Normal 2 6 3 5 2" xfId="37672" xr:uid="{00000000-0005-0000-0000-000030A90000}"/>
    <cellStyle name="Normal 2 6 3 5 3" xfId="46725" xr:uid="{00000000-0005-0000-0000-000031A90000}"/>
    <cellStyle name="Normal 2 6 3 5 4" xfId="22388" xr:uid="{00000000-0005-0000-0000-000032A90000}"/>
    <cellStyle name="Normal 2 6 3 6" xfId="16366" xr:uid="{00000000-0005-0000-0000-000033A90000}"/>
    <cellStyle name="Normal 2 6 3 6 2" xfId="39891" xr:uid="{00000000-0005-0000-0000-000034A90000}"/>
    <cellStyle name="Normal 2 6 3 6 3" xfId="48944" xr:uid="{00000000-0005-0000-0000-000035A90000}"/>
    <cellStyle name="Normal 2 6 3 6 4" xfId="24607" xr:uid="{00000000-0005-0000-0000-000036A90000}"/>
    <cellStyle name="Normal 2 6 3 7" xfId="29424" xr:uid="{00000000-0005-0000-0000-000037A90000}"/>
    <cellStyle name="Normal 2 6 3 8" xfId="33221" xr:uid="{00000000-0005-0000-0000-000038A90000}"/>
    <cellStyle name="Normal 2 6 3 9" xfId="42269" xr:uid="{00000000-0005-0000-0000-000039A90000}"/>
    <cellStyle name="Normal 2 6 4" xfId="7668" xr:uid="{00000000-0005-0000-0000-00003AA90000}"/>
    <cellStyle name="Normal 2 6 4 10" xfId="18685" xr:uid="{00000000-0005-0000-0000-00003BA90000}"/>
    <cellStyle name="Normal 2 6 4 2" xfId="10833" xr:uid="{00000000-0005-0000-0000-00003CA90000}"/>
    <cellStyle name="Normal 2 6 4 2 2" xfId="13261" xr:uid="{00000000-0005-0000-0000-00003DA90000}"/>
    <cellStyle name="Normal 2 6 4 2 2 2" xfId="28532" xr:uid="{00000000-0005-0000-0000-00003EA90000}"/>
    <cellStyle name="Normal 2 6 4 2 2 3" xfId="32471" xr:uid="{00000000-0005-0000-0000-00003FA90000}"/>
    <cellStyle name="Normal 2 6 4 2 2 4" xfId="36930" xr:uid="{00000000-0005-0000-0000-000040A90000}"/>
    <cellStyle name="Normal 2 6 4 2 2 5" xfId="45983" xr:uid="{00000000-0005-0000-0000-000041A90000}"/>
    <cellStyle name="Normal 2 6 4 2 2 6" xfId="21646" xr:uid="{00000000-0005-0000-0000-000042A90000}"/>
    <cellStyle name="Normal 2 6 4 2 3" xfId="15480" xr:uid="{00000000-0005-0000-0000-000043A90000}"/>
    <cellStyle name="Normal 2 6 4 2 3 2" xfId="39149" xr:uid="{00000000-0005-0000-0000-000044A90000}"/>
    <cellStyle name="Normal 2 6 4 2 3 3" xfId="48202" xr:uid="{00000000-0005-0000-0000-000045A90000}"/>
    <cellStyle name="Normal 2 6 4 2 3 4" xfId="23865" xr:uid="{00000000-0005-0000-0000-000046A90000}"/>
    <cellStyle name="Normal 2 6 4 2 4" xfId="17924" xr:uid="{00000000-0005-0000-0000-000047A90000}"/>
    <cellStyle name="Normal 2 6 4 2 4 2" xfId="41368" xr:uid="{00000000-0005-0000-0000-000048A90000}"/>
    <cellStyle name="Normal 2 6 4 2 4 3" xfId="50421" xr:uid="{00000000-0005-0000-0000-000049A90000}"/>
    <cellStyle name="Normal 2 6 4 2 4 4" xfId="26084" xr:uid="{00000000-0005-0000-0000-00004AA90000}"/>
    <cellStyle name="Normal 2 6 4 2 5" xfId="31402" xr:uid="{00000000-0005-0000-0000-00004BA90000}"/>
    <cellStyle name="Normal 2 6 4 2 6" xfId="34711" xr:uid="{00000000-0005-0000-0000-00004CA90000}"/>
    <cellStyle name="Normal 2 6 4 2 7" xfId="43764" xr:uid="{00000000-0005-0000-0000-00004DA90000}"/>
    <cellStyle name="Normal 2 6 4 2 8" xfId="19419" xr:uid="{00000000-0005-0000-0000-00004EA90000}"/>
    <cellStyle name="Normal 2 6 4 3" xfId="10100" xr:uid="{00000000-0005-0000-0000-00004FA90000}"/>
    <cellStyle name="Normal 2 6 4 3 2" xfId="12528" xr:uid="{00000000-0005-0000-0000-000050A90000}"/>
    <cellStyle name="Normal 2 6 4 3 2 2" xfId="27799" xr:uid="{00000000-0005-0000-0000-000051A90000}"/>
    <cellStyle name="Normal 2 6 4 3 2 3" xfId="36197" xr:uid="{00000000-0005-0000-0000-000052A90000}"/>
    <cellStyle name="Normal 2 6 4 3 2 4" xfId="45250" xr:uid="{00000000-0005-0000-0000-000053A90000}"/>
    <cellStyle name="Normal 2 6 4 3 2 5" xfId="23132" xr:uid="{00000000-0005-0000-0000-000054A90000}"/>
    <cellStyle name="Normal 2 6 4 3 3" xfId="14747" xr:uid="{00000000-0005-0000-0000-000055A90000}"/>
    <cellStyle name="Normal 2 6 4 3 3 2" xfId="38416" xr:uid="{00000000-0005-0000-0000-000056A90000}"/>
    <cellStyle name="Normal 2 6 4 3 3 3" xfId="47469" xr:uid="{00000000-0005-0000-0000-000057A90000}"/>
    <cellStyle name="Normal 2 6 4 3 3 4" xfId="25351" xr:uid="{00000000-0005-0000-0000-000058A90000}"/>
    <cellStyle name="Normal 2 6 4 3 4" xfId="17191" xr:uid="{00000000-0005-0000-0000-000059A90000}"/>
    <cellStyle name="Normal 2 6 4 3 4 2" xfId="40635" xr:uid="{00000000-0005-0000-0000-00005AA90000}"/>
    <cellStyle name="Normal 2 6 4 3 4 3" xfId="49688" xr:uid="{00000000-0005-0000-0000-00005BA90000}"/>
    <cellStyle name="Normal 2 6 4 3 4 4" xfId="30669" xr:uid="{00000000-0005-0000-0000-00005CA90000}"/>
    <cellStyle name="Normal 2 6 4 3 5" xfId="33978" xr:uid="{00000000-0005-0000-0000-00005DA90000}"/>
    <cellStyle name="Normal 2 6 4 3 6" xfId="43031" xr:uid="{00000000-0005-0000-0000-00005EA90000}"/>
    <cellStyle name="Normal 2 6 4 3 7" xfId="20913" xr:uid="{00000000-0005-0000-0000-00005FA90000}"/>
    <cellStyle name="Normal 2 6 4 4" xfId="11713" xr:uid="{00000000-0005-0000-0000-000060A90000}"/>
    <cellStyle name="Normal 2 6 4 4 2" xfId="26977" xr:uid="{00000000-0005-0000-0000-000061A90000}"/>
    <cellStyle name="Normal 2 6 4 4 3" xfId="29518" xr:uid="{00000000-0005-0000-0000-000062A90000}"/>
    <cellStyle name="Normal 2 6 4 4 4" xfId="35454" xr:uid="{00000000-0005-0000-0000-000063A90000}"/>
    <cellStyle name="Normal 2 6 4 4 5" xfId="44507" xr:uid="{00000000-0005-0000-0000-000064A90000}"/>
    <cellStyle name="Normal 2 6 4 4 6" xfId="20170" xr:uid="{00000000-0005-0000-0000-000065A90000}"/>
    <cellStyle name="Normal 2 6 4 5" xfId="14004" xr:uid="{00000000-0005-0000-0000-000066A90000}"/>
    <cellStyle name="Normal 2 6 4 5 2" xfId="37673" xr:uid="{00000000-0005-0000-0000-000067A90000}"/>
    <cellStyle name="Normal 2 6 4 5 3" xfId="46726" xr:uid="{00000000-0005-0000-0000-000068A90000}"/>
    <cellStyle name="Normal 2 6 4 5 4" xfId="22389" xr:uid="{00000000-0005-0000-0000-000069A90000}"/>
    <cellStyle name="Normal 2 6 4 6" xfId="16367" xr:uid="{00000000-0005-0000-0000-00006AA90000}"/>
    <cellStyle name="Normal 2 6 4 6 2" xfId="39892" xr:uid="{00000000-0005-0000-0000-00006BA90000}"/>
    <cellStyle name="Normal 2 6 4 6 3" xfId="48945" xr:uid="{00000000-0005-0000-0000-00006CA90000}"/>
    <cellStyle name="Normal 2 6 4 6 4" xfId="24608" xr:uid="{00000000-0005-0000-0000-00006DA90000}"/>
    <cellStyle name="Normal 2 6 4 7" xfId="29425" xr:uid="{00000000-0005-0000-0000-00006EA90000}"/>
    <cellStyle name="Normal 2 6 4 8" xfId="33222" xr:uid="{00000000-0005-0000-0000-00006FA90000}"/>
    <cellStyle name="Normal 2 6 4 9" xfId="42270" xr:uid="{00000000-0005-0000-0000-000070A90000}"/>
    <cellStyle name="Normal 2 6 5" xfId="7669" xr:uid="{00000000-0005-0000-0000-000071A90000}"/>
    <cellStyle name="Normal 2 6 5 10" xfId="18686" xr:uid="{00000000-0005-0000-0000-000072A90000}"/>
    <cellStyle name="Normal 2 6 5 2" xfId="10834" xr:uid="{00000000-0005-0000-0000-000073A90000}"/>
    <cellStyle name="Normal 2 6 5 2 2" xfId="13262" xr:uid="{00000000-0005-0000-0000-000074A90000}"/>
    <cellStyle name="Normal 2 6 5 2 2 2" xfId="28533" xr:uid="{00000000-0005-0000-0000-000075A90000}"/>
    <cellStyle name="Normal 2 6 5 2 2 3" xfId="32472" xr:uid="{00000000-0005-0000-0000-000076A90000}"/>
    <cellStyle name="Normal 2 6 5 2 2 4" xfId="36931" xr:uid="{00000000-0005-0000-0000-000077A90000}"/>
    <cellStyle name="Normal 2 6 5 2 2 5" xfId="45984" xr:uid="{00000000-0005-0000-0000-000078A90000}"/>
    <cellStyle name="Normal 2 6 5 2 2 6" xfId="21647" xr:uid="{00000000-0005-0000-0000-000079A90000}"/>
    <cellStyle name="Normal 2 6 5 2 3" xfId="15481" xr:uid="{00000000-0005-0000-0000-00007AA90000}"/>
    <cellStyle name="Normal 2 6 5 2 3 2" xfId="39150" xr:uid="{00000000-0005-0000-0000-00007BA90000}"/>
    <cellStyle name="Normal 2 6 5 2 3 3" xfId="48203" xr:uid="{00000000-0005-0000-0000-00007CA90000}"/>
    <cellStyle name="Normal 2 6 5 2 3 4" xfId="23866" xr:uid="{00000000-0005-0000-0000-00007DA90000}"/>
    <cellStyle name="Normal 2 6 5 2 4" xfId="17925" xr:uid="{00000000-0005-0000-0000-00007EA90000}"/>
    <cellStyle name="Normal 2 6 5 2 4 2" xfId="41369" xr:uid="{00000000-0005-0000-0000-00007FA90000}"/>
    <cellStyle name="Normal 2 6 5 2 4 3" xfId="50422" xr:uid="{00000000-0005-0000-0000-000080A90000}"/>
    <cellStyle name="Normal 2 6 5 2 4 4" xfId="26085" xr:uid="{00000000-0005-0000-0000-000081A90000}"/>
    <cellStyle name="Normal 2 6 5 2 5" xfId="31403" xr:uid="{00000000-0005-0000-0000-000082A90000}"/>
    <cellStyle name="Normal 2 6 5 2 6" xfId="34712" xr:uid="{00000000-0005-0000-0000-000083A90000}"/>
    <cellStyle name="Normal 2 6 5 2 7" xfId="43765" xr:uid="{00000000-0005-0000-0000-000084A90000}"/>
    <cellStyle name="Normal 2 6 5 2 8" xfId="19420" xr:uid="{00000000-0005-0000-0000-000085A90000}"/>
    <cellStyle name="Normal 2 6 5 3" xfId="10101" xr:uid="{00000000-0005-0000-0000-000086A90000}"/>
    <cellStyle name="Normal 2 6 5 3 2" xfId="12529" xr:uid="{00000000-0005-0000-0000-000087A90000}"/>
    <cellStyle name="Normal 2 6 5 3 2 2" xfId="27800" xr:uid="{00000000-0005-0000-0000-000088A90000}"/>
    <cellStyle name="Normal 2 6 5 3 2 3" xfId="36198" xr:uid="{00000000-0005-0000-0000-000089A90000}"/>
    <cellStyle name="Normal 2 6 5 3 2 4" xfId="45251" xr:uid="{00000000-0005-0000-0000-00008AA90000}"/>
    <cellStyle name="Normal 2 6 5 3 2 5" xfId="23133" xr:uid="{00000000-0005-0000-0000-00008BA90000}"/>
    <cellStyle name="Normal 2 6 5 3 3" xfId="14748" xr:uid="{00000000-0005-0000-0000-00008CA90000}"/>
    <cellStyle name="Normal 2 6 5 3 3 2" xfId="38417" xr:uid="{00000000-0005-0000-0000-00008DA90000}"/>
    <cellStyle name="Normal 2 6 5 3 3 3" xfId="47470" xr:uid="{00000000-0005-0000-0000-00008EA90000}"/>
    <cellStyle name="Normal 2 6 5 3 3 4" xfId="25352" xr:uid="{00000000-0005-0000-0000-00008FA90000}"/>
    <cellStyle name="Normal 2 6 5 3 4" xfId="17192" xr:uid="{00000000-0005-0000-0000-000090A90000}"/>
    <cellStyle name="Normal 2 6 5 3 4 2" xfId="40636" xr:uid="{00000000-0005-0000-0000-000091A90000}"/>
    <cellStyle name="Normal 2 6 5 3 4 3" xfId="49689" xr:uid="{00000000-0005-0000-0000-000092A90000}"/>
    <cellStyle name="Normal 2 6 5 3 4 4" xfId="30670" xr:uid="{00000000-0005-0000-0000-000093A90000}"/>
    <cellStyle name="Normal 2 6 5 3 5" xfId="33979" xr:uid="{00000000-0005-0000-0000-000094A90000}"/>
    <cellStyle name="Normal 2 6 5 3 6" xfId="43032" xr:uid="{00000000-0005-0000-0000-000095A90000}"/>
    <cellStyle name="Normal 2 6 5 3 7" xfId="20914" xr:uid="{00000000-0005-0000-0000-000096A90000}"/>
    <cellStyle name="Normal 2 6 5 4" xfId="11714" xr:uid="{00000000-0005-0000-0000-000097A90000}"/>
    <cellStyle name="Normal 2 6 5 4 2" xfId="26978" xr:uid="{00000000-0005-0000-0000-000098A90000}"/>
    <cellStyle name="Normal 2 6 5 4 3" xfId="29519" xr:uid="{00000000-0005-0000-0000-000099A90000}"/>
    <cellStyle name="Normal 2 6 5 4 4" xfId="35455" xr:uid="{00000000-0005-0000-0000-00009AA90000}"/>
    <cellStyle name="Normal 2 6 5 4 5" xfId="44508" xr:uid="{00000000-0005-0000-0000-00009BA90000}"/>
    <cellStyle name="Normal 2 6 5 4 6" xfId="20171" xr:uid="{00000000-0005-0000-0000-00009CA90000}"/>
    <cellStyle name="Normal 2 6 5 5" xfId="14005" xr:uid="{00000000-0005-0000-0000-00009DA90000}"/>
    <cellStyle name="Normal 2 6 5 5 2" xfId="37674" xr:uid="{00000000-0005-0000-0000-00009EA90000}"/>
    <cellStyle name="Normal 2 6 5 5 3" xfId="46727" xr:uid="{00000000-0005-0000-0000-00009FA90000}"/>
    <cellStyle name="Normal 2 6 5 5 4" xfId="22390" xr:uid="{00000000-0005-0000-0000-0000A0A90000}"/>
    <cellStyle name="Normal 2 6 5 6" xfId="16368" xr:uid="{00000000-0005-0000-0000-0000A1A90000}"/>
    <cellStyle name="Normal 2 6 5 6 2" xfId="39893" xr:uid="{00000000-0005-0000-0000-0000A2A90000}"/>
    <cellStyle name="Normal 2 6 5 6 3" xfId="48946" xr:uid="{00000000-0005-0000-0000-0000A3A90000}"/>
    <cellStyle name="Normal 2 6 5 6 4" xfId="24609" xr:uid="{00000000-0005-0000-0000-0000A4A90000}"/>
    <cellStyle name="Normal 2 6 5 7" xfId="29426" xr:uid="{00000000-0005-0000-0000-0000A5A90000}"/>
    <cellStyle name="Normal 2 6 5 8" xfId="33223" xr:uid="{00000000-0005-0000-0000-0000A6A90000}"/>
    <cellStyle name="Normal 2 6 5 9" xfId="42271" xr:uid="{00000000-0005-0000-0000-0000A7A90000}"/>
    <cellStyle name="Normal 2 7" xfId="7670" xr:uid="{00000000-0005-0000-0000-0000A8A90000}"/>
    <cellStyle name="Normal 2 7 10" xfId="18687" xr:uid="{00000000-0005-0000-0000-0000A9A90000}"/>
    <cellStyle name="Normal 2 7 2" xfId="10835" xr:uid="{00000000-0005-0000-0000-0000AAA90000}"/>
    <cellStyle name="Normal 2 7 2 2" xfId="13263" xr:uid="{00000000-0005-0000-0000-0000ABA90000}"/>
    <cellStyle name="Normal 2 7 2 2 2" xfId="28534" xr:uid="{00000000-0005-0000-0000-0000ACA90000}"/>
    <cellStyle name="Normal 2 7 2 2 3" xfId="32473" xr:uid="{00000000-0005-0000-0000-0000ADA90000}"/>
    <cellStyle name="Normal 2 7 2 2 4" xfId="36932" xr:uid="{00000000-0005-0000-0000-0000AEA90000}"/>
    <cellStyle name="Normal 2 7 2 2 5" xfId="45985" xr:uid="{00000000-0005-0000-0000-0000AFA90000}"/>
    <cellStyle name="Normal 2 7 2 2 6" xfId="21648" xr:uid="{00000000-0005-0000-0000-0000B0A90000}"/>
    <cellStyle name="Normal 2 7 2 3" xfId="15482" xr:uid="{00000000-0005-0000-0000-0000B1A90000}"/>
    <cellStyle name="Normal 2 7 2 3 2" xfId="39151" xr:uid="{00000000-0005-0000-0000-0000B2A90000}"/>
    <cellStyle name="Normal 2 7 2 3 3" xfId="48204" xr:uid="{00000000-0005-0000-0000-0000B3A90000}"/>
    <cellStyle name="Normal 2 7 2 3 4" xfId="23867" xr:uid="{00000000-0005-0000-0000-0000B4A90000}"/>
    <cellStyle name="Normal 2 7 2 4" xfId="17926" xr:uid="{00000000-0005-0000-0000-0000B5A90000}"/>
    <cellStyle name="Normal 2 7 2 4 2" xfId="41370" xr:uid="{00000000-0005-0000-0000-0000B6A90000}"/>
    <cellStyle name="Normal 2 7 2 4 3" xfId="50423" xr:uid="{00000000-0005-0000-0000-0000B7A90000}"/>
    <cellStyle name="Normal 2 7 2 4 4" xfId="26086" xr:uid="{00000000-0005-0000-0000-0000B8A90000}"/>
    <cellStyle name="Normal 2 7 2 5" xfId="31404" xr:uid="{00000000-0005-0000-0000-0000B9A90000}"/>
    <cellStyle name="Normal 2 7 2 6" xfId="34713" xr:uid="{00000000-0005-0000-0000-0000BAA90000}"/>
    <cellStyle name="Normal 2 7 2 7" xfId="43766" xr:uid="{00000000-0005-0000-0000-0000BBA90000}"/>
    <cellStyle name="Normal 2 7 2 8" xfId="19421" xr:uid="{00000000-0005-0000-0000-0000BCA90000}"/>
    <cellStyle name="Normal 2 7 3" xfId="10102" xr:uid="{00000000-0005-0000-0000-0000BDA90000}"/>
    <cellStyle name="Normal 2 7 3 2" xfId="12530" xr:uid="{00000000-0005-0000-0000-0000BEA90000}"/>
    <cellStyle name="Normal 2 7 3 2 2" xfId="27801" xr:uid="{00000000-0005-0000-0000-0000BFA90000}"/>
    <cellStyle name="Normal 2 7 3 2 3" xfId="36199" xr:uid="{00000000-0005-0000-0000-0000C0A90000}"/>
    <cellStyle name="Normal 2 7 3 2 4" xfId="45252" xr:uid="{00000000-0005-0000-0000-0000C1A90000}"/>
    <cellStyle name="Normal 2 7 3 2 5" xfId="23134" xr:uid="{00000000-0005-0000-0000-0000C2A90000}"/>
    <cellStyle name="Normal 2 7 3 3" xfId="14749" xr:uid="{00000000-0005-0000-0000-0000C3A90000}"/>
    <cellStyle name="Normal 2 7 3 3 2" xfId="38418" xr:uid="{00000000-0005-0000-0000-0000C4A90000}"/>
    <cellStyle name="Normal 2 7 3 3 3" xfId="47471" xr:uid="{00000000-0005-0000-0000-0000C5A90000}"/>
    <cellStyle name="Normal 2 7 3 3 4" xfId="25353" xr:uid="{00000000-0005-0000-0000-0000C6A90000}"/>
    <cellStyle name="Normal 2 7 3 4" xfId="17193" xr:uid="{00000000-0005-0000-0000-0000C7A90000}"/>
    <cellStyle name="Normal 2 7 3 4 2" xfId="40637" xr:uid="{00000000-0005-0000-0000-0000C8A90000}"/>
    <cellStyle name="Normal 2 7 3 4 3" xfId="49690" xr:uid="{00000000-0005-0000-0000-0000C9A90000}"/>
    <cellStyle name="Normal 2 7 3 4 4" xfId="30671" xr:uid="{00000000-0005-0000-0000-0000CAA90000}"/>
    <cellStyle name="Normal 2 7 3 5" xfId="33980" xr:uid="{00000000-0005-0000-0000-0000CBA90000}"/>
    <cellStyle name="Normal 2 7 3 6" xfId="43033" xr:uid="{00000000-0005-0000-0000-0000CCA90000}"/>
    <cellStyle name="Normal 2 7 3 7" xfId="20915" xr:uid="{00000000-0005-0000-0000-0000CDA90000}"/>
    <cellStyle name="Normal 2 7 4" xfId="11715" xr:uid="{00000000-0005-0000-0000-0000CEA90000}"/>
    <cellStyle name="Normal 2 7 4 2" xfId="26979" xr:uid="{00000000-0005-0000-0000-0000CFA90000}"/>
    <cellStyle name="Normal 2 7 4 3" xfId="29520" xr:uid="{00000000-0005-0000-0000-0000D0A90000}"/>
    <cellStyle name="Normal 2 7 4 4" xfId="35456" xr:uid="{00000000-0005-0000-0000-0000D1A90000}"/>
    <cellStyle name="Normal 2 7 4 5" xfId="44509" xr:uid="{00000000-0005-0000-0000-0000D2A90000}"/>
    <cellStyle name="Normal 2 7 4 6" xfId="20172" xr:uid="{00000000-0005-0000-0000-0000D3A90000}"/>
    <cellStyle name="Normal 2 7 5" xfId="14006" xr:uid="{00000000-0005-0000-0000-0000D4A90000}"/>
    <cellStyle name="Normal 2 7 5 2" xfId="37675" xr:uid="{00000000-0005-0000-0000-0000D5A90000}"/>
    <cellStyle name="Normal 2 7 5 3" xfId="46728" xr:uid="{00000000-0005-0000-0000-0000D6A90000}"/>
    <cellStyle name="Normal 2 7 5 4" xfId="22391" xr:uid="{00000000-0005-0000-0000-0000D7A90000}"/>
    <cellStyle name="Normal 2 7 6" xfId="16369" xr:uid="{00000000-0005-0000-0000-0000D8A90000}"/>
    <cellStyle name="Normal 2 7 6 2" xfId="39894" xr:uid="{00000000-0005-0000-0000-0000D9A90000}"/>
    <cellStyle name="Normal 2 7 6 3" xfId="48947" xr:uid="{00000000-0005-0000-0000-0000DAA90000}"/>
    <cellStyle name="Normal 2 7 6 4" xfId="24610" xr:uid="{00000000-0005-0000-0000-0000DBA90000}"/>
    <cellStyle name="Normal 2 7 7" xfId="29427" xr:uid="{00000000-0005-0000-0000-0000DCA90000}"/>
    <cellStyle name="Normal 2 7 8" xfId="33224" xr:uid="{00000000-0005-0000-0000-0000DDA90000}"/>
    <cellStyle name="Normal 2 7 9" xfId="42272" xr:uid="{00000000-0005-0000-0000-0000DEA90000}"/>
    <cellStyle name="Normal 2 8" xfId="7671" xr:uid="{00000000-0005-0000-0000-0000DFA90000}"/>
    <cellStyle name="Normal 2 8 10" xfId="18688" xr:uid="{00000000-0005-0000-0000-0000E0A90000}"/>
    <cellStyle name="Normal 2 8 2" xfId="10836" xr:uid="{00000000-0005-0000-0000-0000E1A90000}"/>
    <cellStyle name="Normal 2 8 2 2" xfId="13264" xr:uid="{00000000-0005-0000-0000-0000E2A90000}"/>
    <cellStyle name="Normal 2 8 2 2 2" xfId="28535" xr:uid="{00000000-0005-0000-0000-0000E3A90000}"/>
    <cellStyle name="Normal 2 8 2 2 3" xfId="32474" xr:uid="{00000000-0005-0000-0000-0000E4A90000}"/>
    <cellStyle name="Normal 2 8 2 2 4" xfId="36933" xr:uid="{00000000-0005-0000-0000-0000E5A90000}"/>
    <cellStyle name="Normal 2 8 2 2 5" xfId="45986" xr:uid="{00000000-0005-0000-0000-0000E6A90000}"/>
    <cellStyle name="Normal 2 8 2 2 6" xfId="21649" xr:uid="{00000000-0005-0000-0000-0000E7A90000}"/>
    <cellStyle name="Normal 2 8 2 3" xfId="15483" xr:uid="{00000000-0005-0000-0000-0000E8A90000}"/>
    <cellStyle name="Normal 2 8 2 3 2" xfId="39152" xr:uid="{00000000-0005-0000-0000-0000E9A90000}"/>
    <cellStyle name="Normal 2 8 2 3 3" xfId="48205" xr:uid="{00000000-0005-0000-0000-0000EAA90000}"/>
    <cellStyle name="Normal 2 8 2 3 4" xfId="23868" xr:uid="{00000000-0005-0000-0000-0000EBA90000}"/>
    <cellStyle name="Normal 2 8 2 4" xfId="17927" xr:uid="{00000000-0005-0000-0000-0000ECA90000}"/>
    <cellStyle name="Normal 2 8 2 4 2" xfId="41371" xr:uid="{00000000-0005-0000-0000-0000EDA90000}"/>
    <cellStyle name="Normal 2 8 2 4 3" xfId="50424" xr:uid="{00000000-0005-0000-0000-0000EEA90000}"/>
    <cellStyle name="Normal 2 8 2 4 4" xfId="26087" xr:uid="{00000000-0005-0000-0000-0000EFA90000}"/>
    <cellStyle name="Normal 2 8 2 5" xfId="31405" xr:uid="{00000000-0005-0000-0000-0000F0A90000}"/>
    <cellStyle name="Normal 2 8 2 6" xfId="34714" xr:uid="{00000000-0005-0000-0000-0000F1A90000}"/>
    <cellStyle name="Normal 2 8 2 7" xfId="43767" xr:uid="{00000000-0005-0000-0000-0000F2A90000}"/>
    <cellStyle name="Normal 2 8 2 8" xfId="19422" xr:uid="{00000000-0005-0000-0000-0000F3A90000}"/>
    <cellStyle name="Normal 2 8 3" xfId="10103" xr:uid="{00000000-0005-0000-0000-0000F4A90000}"/>
    <cellStyle name="Normal 2 8 3 2" xfId="12531" xr:uid="{00000000-0005-0000-0000-0000F5A90000}"/>
    <cellStyle name="Normal 2 8 3 2 2" xfId="27802" xr:uid="{00000000-0005-0000-0000-0000F6A90000}"/>
    <cellStyle name="Normal 2 8 3 2 3" xfId="36200" xr:uid="{00000000-0005-0000-0000-0000F7A90000}"/>
    <cellStyle name="Normal 2 8 3 2 4" xfId="45253" xr:uid="{00000000-0005-0000-0000-0000F8A90000}"/>
    <cellStyle name="Normal 2 8 3 2 5" xfId="23135" xr:uid="{00000000-0005-0000-0000-0000F9A90000}"/>
    <cellStyle name="Normal 2 8 3 3" xfId="14750" xr:uid="{00000000-0005-0000-0000-0000FAA90000}"/>
    <cellStyle name="Normal 2 8 3 3 2" xfId="38419" xr:uid="{00000000-0005-0000-0000-0000FBA90000}"/>
    <cellStyle name="Normal 2 8 3 3 3" xfId="47472" xr:uid="{00000000-0005-0000-0000-0000FCA90000}"/>
    <cellStyle name="Normal 2 8 3 3 4" xfId="25354" xr:uid="{00000000-0005-0000-0000-0000FDA90000}"/>
    <cellStyle name="Normal 2 8 3 4" xfId="17194" xr:uid="{00000000-0005-0000-0000-0000FEA90000}"/>
    <cellStyle name="Normal 2 8 3 4 2" xfId="40638" xr:uid="{00000000-0005-0000-0000-0000FFA90000}"/>
    <cellStyle name="Normal 2 8 3 4 3" xfId="49691" xr:uid="{00000000-0005-0000-0000-000000AA0000}"/>
    <cellStyle name="Normal 2 8 3 4 4" xfId="30672" xr:uid="{00000000-0005-0000-0000-000001AA0000}"/>
    <cellStyle name="Normal 2 8 3 5" xfId="33981" xr:uid="{00000000-0005-0000-0000-000002AA0000}"/>
    <cellStyle name="Normal 2 8 3 6" xfId="43034" xr:uid="{00000000-0005-0000-0000-000003AA0000}"/>
    <cellStyle name="Normal 2 8 3 7" xfId="20916" xr:uid="{00000000-0005-0000-0000-000004AA0000}"/>
    <cellStyle name="Normal 2 8 4" xfId="11716" xr:uid="{00000000-0005-0000-0000-000005AA0000}"/>
    <cellStyle name="Normal 2 8 4 2" xfId="26980" xr:uid="{00000000-0005-0000-0000-000006AA0000}"/>
    <cellStyle name="Normal 2 8 4 3" xfId="29521" xr:uid="{00000000-0005-0000-0000-000007AA0000}"/>
    <cellStyle name="Normal 2 8 4 4" xfId="35457" xr:uid="{00000000-0005-0000-0000-000008AA0000}"/>
    <cellStyle name="Normal 2 8 4 5" xfId="44510" xr:uid="{00000000-0005-0000-0000-000009AA0000}"/>
    <cellStyle name="Normal 2 8 4 6" xfId="20173" xr:uid="{00000000-0005-0000-0000-00000AAA0000}"/>
    <cellStyle name="Normal 2 8 5" xfId="14007" xr:uid="{00000000-0005-0000-0000-00000BAA0000}"/>
    <cellStyle name="Normal 2 8 5 2" xfId="37676" xr:uid="{00000000-0005-0000-0000-00000CAA0000}"/>
    <cellStyle name="Normal 2 8 5 3" xfId="46729" xr:uid="{00000000-0005-0000-0000-00000DAA0000}"/>
    <cellStyle name="Normal 2 8 5 4" xfId="22392" xr:uid="{00000000-0005-0000-0000-00000EAA0000}"/>
    <cellStyle name="Normal 2 8 6" xfId="16370" xr:uid="{00000000-0005-0000-0000-00000FAA0000}"/>
    <cellStyle name="Normal 2 8 6 2" xfId="39895" xr:uid="{00000000-0005-0000-0000-000010AA0000}"/>
    <cellStyle name="Normal 2 8 6 3" xfId="48948" xr:uid="{00000000-0005-0000-0000-000011AA0000}"/>
    <cellStyle name="Normal 2 8 6 4" xfId="24611" xr:uid="{00000000-0005-0000-0000-000012AA0000}"/>
    <cellStyle name="Normal 2 8 7" xfId="29428" xr:uid="{00000000-0005-0000-0000-000013AA0000}"/>
    <cellStyle name="Normal 2 8 8" xfId="33225" xr:uid="{00000000-0005-0000-0000-000014AA0000}"/>
    <cellStyle name="Normal 2 8 9" xfId="42273" xr:uid="{00000000-0005-0000-0000-000015AA0000}"/>
    <cellStyle name="Normal 2 9" xfId="7672" xr:uid="{00000000-0005-0000-0000-000016AA0000}"/>
    <cellStyle name="Normal 2 9 10" xfId="18689" xr:uid="{00000000-0005-0000-0000-000017AA0000}"/>
    <cellStyle name="Normal 2 9 2" xfId="10837" xr:uid="{00000000-0005-0000-0000-000018AA0000}"/>
    <cellStyle name="Normal 2 9 2 2" xfId="13265" xr:uid="{00000000-0005-0000-0000-000019AA0000}"/>
    <cellStyle name="Normal 2 9 2 2 2" xfId="28536" xr:uid="{00000000-0005-0000-0000-00001AAA0000}"/>
    <cellStyle name="Normal 2 9 2 2 3" xfId="32475" xr:uid="{00000000-0005-0000-0000-00001BAA0000}"/>
    <cellStyle name="Normal 2 9 2 2 4" xfId="36934" xr:uid="{00000000-0005-0000-0000-00001CAA0000}"/>
    <cellStyle name="Normal 2 9 2 2 5" xfId="45987" xr:uid="{00000000-0005-0000-0000-00001DAA0000}"/>
    <cellStyle name="Normal 2 9 2 2 6" xfId="21650" xr:uid="{00000000-0005-0000-0000-00001EAA0000}"/>
    <cellStyle name="Normal 2 9 2 3" xfId="15484" xr:uid="{00000000-0005-0000-0000-00001FAA0000}"/>
    <cellStyle name="Normal 2 9 2 3 2" xfId="39153" xr:uid="{00000000-0005-0000-0000-000020AA0000}"/>
    <cellStyle name="Normal 2 9 2 3 3" xfId="48206" xr:uid="{00000000-0005-0000-0000-000021AA0000}"/>
    <cellStyle name="Normal 2 9 2 3 4" xfId="23869" xr:uid="{00000000-0005-0000-0000-000022AA0000}"/>
    <cellStyle name="Normal 2 9 2 4" xfId="17928" xr:uid="{00000000-0005-0000-0000-000023AA0000}"/>
    <cellStyle name="Normal 2 9 2 4 2" xfId="41372" xr:uid="{00000000-0005-0000-0000-000024AA0000}"/>
    <cellStyle name="Normal 2 9 2 4 3" xfId="50425" xr:uid="{00000000-0005-0000-0000-000025AA0000}"/>
    <cellStyle name="Normal 2 9 2 4 4" xfId="26088" xr:uid="{00000000-0005-0000-0000-000026AA0000}"/>
    <cellStyle name="Normal 2 9 2 5" xfId="31406" xr:uid="{00000000-0005-0000-0000-000027AA0000}"/>
    <cellStyle name="Normal 2 9 2 6" xfId="34715" xr:uid="{00000000-0005-0000-0000-000028AA0000}"/>
    <cellStyle name="Normal 2 9 2 7" xfId="43768" xr:uid="{00000000-0005-0000-0000-000029AA0000}"/>
    <cellStyle name="Normal 2 9 2 8" xfId="19423" xr:uid="{00000000-0005-0000-0000-00002AAA0000}"/>
    <cellStyle name="Normal 2 9 3" xfId="10104" xr:uid="{00000000-0005-0000-0000-00002BAA0000}"/>
    <cellStyle name="Normal 2 9 3 2" xfId="12532" xr:uid="{00000000-0005-0000-0000-00002CAA0000}"/>
    <cellStyle name="Normal 2 9 3 2 2" xfId="27803" xr:uid="{00000000-0005-0000-0000-00002DAA0000}"/>
    <cellStyle name="Normal 2 9 3 2 3" xfId="36201" xr:uid="{00000000-0005-0000-0000-00002EAA0000}"/>
    <cellStyle name="Normal 2 9 3 2 4" xfId="45254" xr:uid="{00000000-0005-0000-0000-00002FAA0000}"/>
    <cellStyle name="Normal 2 9 3 2 5" xfId="23136" xr:uid="{00000000-0005-0000-0000-000030AA0000}"/>
    <cellStyle name="Normal 2 9 3 3" xfId="14751" xr:uid="{00000000-0005-0000-0000-000031AA0000}"/>
    <cellStyle name="Normal 2 9 3 3 2" xfId="38420" xr:uid="{00000000-0005-0000-0000-000032AA0000}"/>
    <cellStyle name="Normal 2 9 3 3 3" xfId="47473" xr:uid="{00000000-0005-0000-0000-000033AA0000}"/>
    <cellStyle name="Normal 2 9 3 3 4" xfId="25355" xr:uid="{00000000-0005-0000-0000-000034AA0000}"/>
    <cellStyle name="Normal 2 9 3 4" xfId="17195" xr:uid="{00000000-0005-0000-0000-000035AA0000}"/>
    <cellStyle name="Normal 2 9 3 4 2" xfId="40639" xr:uid="{00000000-0005-0000-0000-000036AA0000}"/>
    <cellStyle name="Normal 2 9 3 4 3" xfId="49692" xr:uid="{00000000-0005-0000-0000-000037AA0000}"/>
    <cellStyle name="Normal 2 9 3 4 4" xfId="30673" xr:uid="{00000000-0005-0000-0000-000038AA0000}"/>
    <cellStyle name="Normal 2 9 3 5" xfId="33982" xr:uid="{00000000-0005-0000-0000-000039AA0000}"/>
    <cellStyle name="Normal 2 9 3 6" xfId="43035" xr:uid="{00000000-0005-0000-0000-00003AAA0000}"/>
    <cellStyle name="Normal 2 9 3 7" xfId="20917" xr:uid="{00000000-0005-0000-0000-00003BAA0000}"/>
    <cellStyle name="Normal 2 9 4" xfId="11717" xr:uid="{00000000-0005-0000-0000-00003CAA0000}"/>
    <cellStyle name="Normal 2 9 4 2" xfId="26981" xr:uid="{00000000-0005-0000-0000-00003DAA0000}"/>
    <cellStyle name="Normal 2 9 4 3" xfId="29522" xr:uid="{00000000-0005-0000-0000-00003EAA0000}"/>
    <cellStyle name="Normal 2 9 4 4" xfId="35458" xr:uid="{00000000-0005-0000-0000-00003FAA0000}"/>
    <cellStyle name="Normal 2 9 4 5" xfId="44511" xr:uid="{00000000-0005-0000-0000-000040AA0000}"/>
    <cellStyle name="Normal 2 9 4 6" xfId="20174" xr:uid="{00000000-0005-0000-0000-000041AA0000}"/>
    <cellStyle name="Normal 2 9 5" xfId="14008" xr:uid="{00000000-0005-0000-0000-000042AA0000}"/>
    <cellStyle name="Normal 2 9 5 2" xfId="37677" xr:uid="{00000000-0005-0000-0000-000043AA0000}"/>
    <cellStyle name="Normal 2 9 5 3" xfId="46730" xr:uid="{00000000-0005-0000-0000-000044AA0000}"/>
    <cellStyle name="Normal 2 9 5 4" xfId="22393" xr:uid="{00000000-0005-0000-0000-000045AA0000}"/>
    <cellStyle name="Normal 2 9 6" xfId="16371" xr:uid="{00000000-0005-0000-0000-000046AA0000}"/>
    <cellStyle name="Normal 2 9 6 2" xfId="39896" xr:uid="{00000000-0005-0000-0000-000047AA0000}"/>
    <cellStyle name="Normal 2 9 6 3" xfId="48949" xr:uid="{00000000-0005-0000-0000-000048AA0000}"/>
    <cellStyle name="Normal 2 9 6 4" xfId="24612" xr:uid="{00000000-0005-0000-0000-000049AA0000}"/>
    <cellStyle name="Normal 2 9 7" xfId="29429" xr:uid="{00000000-0005-0000-0000-00004AAA0000}"/>
    <cellStyle name="Normal 2 9 8" xfId="33226" xr:uid="{00000000-0005-0000-0000-00004BAA0000}"/>
    <cellStyle name="Normal 2 9 9" xfId="42274" xr:uid="{00000000-0005-0000-0000-00004CAA0000}"/>
    <cellStyle name="Normal 2_Menu" xfId="4784" xr:uid="{00000000-0005-0000-0000-00004DAA0000}"/>
    <cellStyle name="Normal 20" xfId="7673" xr:uid="{00000000-0005-0000-0000-00004EAA0000}"/>
    <cellStyle name="Normal 20 10" xfId="18690" xr:uid="{00000000-0005-0000-0000-00004FAA0000}"/>
    <cellStyle name="Normal 20 2" xfId="10838" xr:uid="{00000000-0005-0000-0000-000050AA0000}"/>
    <cellStyle name="Normal 20 2 2" xfId="13266" xr:uid="{00000000-0005-0000-0000-000051AA0000}"/>
    <cellStyle name="Normal 20 2 2 2" xfId="28537" xr:uid="{00000000-0005-0000-0000-000052AA0000}"/>
    <cellStyle name="Normal 20 2 2 3" xfId="32476" xr:uid="{00000000-0005-0000-0000-000053AA0000}"/>
    <cellStyle name="Normal 20 2 2 4" xfId="36935" xr:uid="{00000000-0005-0000-0000-000054AA0000}"/>
    <cellStyle name="Normal 20 2 2 5" xfId="45988" xr:uid="{00000000-0005-0000-0000-000055AA0000}"/>
    <cellStyle name="Normal 20 2 2 6" xfId="21651" xr:uid="{00000000-0005-0000-0000-000056AA0000}"/>
    <cellStyle name="Normal 20 2 3" xfId="15485" xr:uid="{00000000-0005-0000-0000-000057AA0000}"/>
    <cellStyle name="Normal 20 2 3 2" xfId="39154" xr:uid="{00000000-0005-0000-0000-000058AA0000}"/>
    <cellStyle name="Normal 20 2 3 3" xfId="48207" xr:uid="{00000000-0005-0000-0000-000059AA0000}"/>
    <cellStyle name="Normal 20 2 3 4" xfId="23870" xr:uid="{00000000-0005-0000-0000-00005AAA0000}"/>
    <cellStyle name="Normal 20 2 4" xfId="17929" xr:uid="{00000000-0005-0000-0000-00005BAA0000}"/>
    <cellStyle name="Normal 20 2 4 2" xfId="41373" xr:uid="{00000000-0005-0000-0000-00005CAA0000}"/>
    <cellStyle name="Normal 20 2 4 3" xfId="50426" xr:uid="{00000000-0005-0000-0000-00005DAA0000}"/>
    <cellStyle name="Normal 20 2 4 4" xfId="26089" xr:uid="{00000000-0005-0000-0000-00005EAA0000}"/>
    <cellStyle name="Normal 20 2 5" xfId="31407" xr:uid="{00000000-0005-0000-0000-00005FAA0000}"/>
    <cellStyle name="Normal 20 2 6" xfId="34716" xr:uid="{00000000-0005-0000-0000-000060AA0000}"/>
    <cellStyle name="Normal 20 2 7" xfId="43769" xr:uid="{00000000-0005-0000-0000-000061AA0000}"/>
    <cellStyle name="Normal 20 2 8" xfId="19424" xr:uid="{00000000-0005-0000-0000-000062AA0000}"/>
    <cellStyle name="Normal 20 3" xfId="10105" xr:uid="{00000000-0005-0000-0000-000063AA0000}"/>
    <cellStyle name="Normal 20 3 2" xfId="12533" xr:uid="{00000000-0005-0000-0000-000064AA0000}"/>
    <cellStyle name="Normal 20 3 2 2" xfId="27804" xr:uid="{00000000-0005-0000-0000-000065AA0000}"/>
    <cellStyle name="Normal 20 3 2 3" xfId="36202" xr:uid="{00000000-0005-0000-0000-000066AA0000}"/>
    <cellStyle name="Normal 20 3 2 4" xfId="45255" xr:uid="{00000000-0005-0000-0000-000067AA0000}"/>
    <cellStyle name="Normal 20 3 2 5" xfId="23137" xr:uid="{00000000-0005-0000-0000-000068AA0000}"/>
    <cellStyle name="Normal 20 3 3" xfId="14752" xr:uid="{00000000-0005-0000-0000-000069AA0000}"/>
    <cellStyle name="Normal 20 3 3 2" xfId="38421" xr:uid="{00000000-0005-0000-0000-00006AAA0000}"/>
    <cellStyle name="Normal 20 3 3 3" xfId="47474" xr:uid="{00000000-0005-0000-0000-00006BAA0000}"/>
    <cellStyle name="Normal 20 3 3 4" xfId="25356" xr:uid="{00000000-0005-0000-0000-00006CAA0000}"/>
    <cellStyle name="Normal 20 3 4" xfId="17196" xr:uid="{00000000-0005-0000-0000-00006DAA0000}"/>
    <cellStyle name="Normal 20 3 4 2" xfId="40640" xr:uid="{00000000-0005-0000-0000-00006EAA0000}"/>
    <cellStyle name="Normal 20 3 4 3" xfId="49693" xr:uid="{00000000-0005-0000-0000-00006FAA0000}"/>
    <cellStyle name="Normal 20 3 4 4" xfId="30674" xr:uid="{00000000-0005-0000-0000-000070AA0000}"/>
    <cellStyle name="Normal 20 3 5" xfId="33983" xr:uid="{00000000-0005-0000-0000-000071AA0000}"/>
    <cellStyle name="Normal 20 3 6" xfId="43036" xr:uid="{00000000-0005-0000-0000-000072AA0000}"/>
    <cellStyle name="Normal 20 3 7" xfId="20918" xr:uid="{00000000-0005-0000-0000-000073AA0000}"/>
    <cellStyle name="Normal 20 4" xfId="11718" xr:uid="{00000000-0005-0000-0000-000074AA0000}"/>
    <cellStyle name="Normal 20 4 2" xfId="26982" xr:uid="{00000000-0005-0000-0000-000075AA0000}"/>
    <cellStyle name="Normal 20 4 3" xfId="31436" xr:uid="{00000000-0005-0000-0000-000076AA0000}"/>
    <cellStyle name="Normal 20 4 4" xfId="35459" xr:uid="{00000000-0005-0000-0000-000077AA0000}"/>
    <cellStyle name="Normal 20 4 5" xfId="44512" xr:uid="{00000000-0005-0000-0000-000078AA0000}"/>
    <cellStyle name="Normal 20 4 6" xfId="20175" xr:uid="{00000000-0005-0000-0000-000079AA0000}"/>
    <cellStyle name="Normal 20 5" xfId="14009" xr:uid="{00000000-0005-0000-0000-00007AAA0000}"/>
    <cellStyle name="Normal 20 5 2" xfId="37678" xr:uid="{00000000-0005-0000-0000-00007BAA0000}"/>
    <cellStyle name="Normal 20 5 3" xfId="46731" xr:uid="{00000000-0005-0000-0000-00007CAA0000}"/>
    <cellStyle name="Normal 20 5 4" xfId="22394" xr:uid="{00000000-0005-0000-0000-00007DAA0000}"/>
    <cellStyle name="Normal 20 6" xfId="16372" xr:uid="{00000000-0005-0000-0000-00007EAA0000}"/>
    <cellStyle name="Normal 20 6 2" xfId="39897" xr:uid="{00000000-0005-0000-0000-00007FAA0000}"/>
    <cellStyle name="Normal 20 6 3" xfId="48950" xr:uid="{00000000-0005-0000-0000-000080AA0000}"/>
    <cellStyle name="Normal 20 6 4" xfId="24613" xr:uid="{00000000-0005-0000-0000-000081AA0000}"/>
    <cellStyle name="Normal 20 7" xfId="29430" xr:uid="{00000000-0005-0000-0000-000082AA0000}"/>
    <cellStyle name="Normal 20 8" xfId="33227" xr:uid="{00000000-0005-0000-0000-000083AA0000}"/>
    <cellStyle name="Normal 20 9" xfId="42275" xr:uid="{00000000-0005-0000-0000-000084AA0000}"/>
    <cellStyle name="Normal 21" xfId="7674" xr:uid="{00000000-0005-0000-0000-000085AA0000}"/>
    <cellStyle name="Normal 21 10" xfId="18691" xr:uid="{00000000-0005-0000-0000-000086AA0000}"/>
    <cellStyle name="Normal 21 2" xfId="10839" xr:uid="{00000000-0005-0000-0000-000087AA0000}"/>
    <cellStyle name="Normal 21 2 2" xfId="13267" xr:uid="{00000000-0005-0000-0000-000088AA0000}"/>
    <cellStyle name="Normal 21 2 2 2" xfId="28538" xr:uid="{00000000-0005-0000-0000-000089AA0000}"/>
    <cellStyle name="Normal 21 2 2 3" xfId="32477" xr:uid="{00000000-0005-0000-0000-00008AAA0000}"/>
    <cellStyle name="Normal 21 2 2 4" xfId="36936" xr:uid="{00000000-0005-0000-0000-00008BAA0000}"/>
    <cellStyle name="Normal 21 2 2 5" xfId="45989" xr:uid="{00000000-0005-0000-0000-00008CAA0000}"/>
    <cellStyle name="Normal 21 2 2 6" xfId="21652" xr:uid="{00000000-0005-0000-0000-00008DAA0000}"/>
    <cellStyle name="Normal 21 2 3" xfId="15486" xr:uid="{00000000-0005-0000-0000-00008EAA0000}"/>
    <cellStyle name="Normal 21 2 3 2" xfId="39155" xr:uid="{00000000-0005-0000-0000-00008FAA0000}"/>
    <cellStyle name="Normal 21 2 3 3" xfId="48208" xr:uid="{00000000-0005-0000-0000-000090AA0000}"/>
    <cellStyle name="Normal 21 2 3 4" xfId="23871" xr:uid="{00000000-0005-0000-0000-000091AA0000}"/>
    <cellStyle name="Normal 21 2 4" xfId="17930" xr:uid="{00000000-0005-0000-0000-000092AA0000}"/>
    <cellStyle name="Normal 21 2 4 2" xfId="41374" xr:uid="{00000000-0005-0000-0000-000093AA0000}"/>
    <cellStyle name="Normal 21 2 4 3" xfId="50427" xr:uid="{00000000-0005-0000-0000-000094AA0000}"/>
    <cellStyle name="Normal 21 2 4 4" xfId="26090" xr:uid="{00000000-0005-0000-0000-000095AA0000}"/>
    <cellStyle name="Normal 21 2 5" xfId="31408" xr:uid="{00000000-0005-0000-0000-000096AA0000}"/>
    <cellStyle name="Normal 21 2 6" xfId="34717" xr:uid="{00000000-0005-0000-0000-000097AA0000}"/>
    <cellStyle name="Normal 21 2 7" xfId="43770" xr:uid="{00000000-0005-0000-0000-000098AA0000}"/>
    <cellStyle name="Normal 21 2 8" xfId="19425" xr:uid="{00000000-0005-0000-0000-000099AA0000}"/>
    <cellStyle name="Normal 21 3" xfId="10106" xr:uid="{00000000-0005-0000-0000-00009AAA0000}"/>
    <cellStyle name="Normal 21 3 2" xfId="12534" xr:uid="{00000000-0005-0000-0000-00009BAA0000}"/>
    <cellStyle name="Normal 21 3 2 2" xfId="27805" xr:uid="{00000000-0005-0000-0000-00009CAA0000}"/>
    <cellStyle name="Normal 21 3 2 3" xfId="36203" xr:uid="{00000000-0005-0000-0000-00009DAA0000}"/>
    <cellStyle name="Normal 21 3 2 4" xfId="45256" xr:uid="{00000000-0005-0000-0000-00009EAA0000}"/>
    <cellStyle name="Normal 21 3 2 5" xfId="23138" xr:uid="{00000000-0005-0000-0000-00009FAA0000}"/>
    <cellStyle name="Normal 21 3 3" xfId="14753" xr:uid="{00000000-0005-0000-0000-0000A0AA0000}"/>
    <cellStyle name="Normal 21 3 3 2" xfId="38422" xr:uid="{00000000-0005-0000-0000-0000A1AA0000}"/>
    <cellStyle name="Normal 21 3 3 3" xfId="47475" xr:uid="{00000000-0005-0000-0000-0000A2AA0000}"/>
    <cellStyle name="Normal 21 3 3 4" xfId="25357" xr:uid="{00000000-0005-0000-0000-0000A3AA0000}"/>
    <cellStyle name="Normal 21 3 4" xfId="17197" xr:uid="{00000000-0005-0000-0000-0000A4AA0000}"/>
    <cellStyle name="Normal 21 3 4 2" xfId="40641" xr:uid="{00000000-0005-0000-0000-0000A5AA0000}"/>
    <cellStyle name="Normal 21 3 4 3" xfId="49694" xr:uid="{00000000-0005-0000-0000-0000A6AA0000}"/>
    <cellStyle name="Normal 21 3 4 4" xfId="30675" xr:uid="{00000000-0005-0000-0000-0000A7AA0000}"/>
    <cellStyle name="Normal 21 3 5" xfId="33984" xr:uid="{00000000-0005-0000-0000-0000A8AA0000}"/>
    <cellStyle name="Normal 21 3 6" xfId="43037" xr:uid="{00000000-0005-0000-0000-0000A9AA0000}"/>
    <cellStyle name="Normal 21 3 7" xfId="20919" xr:uid="{00000000-0005-0000-0000-0000AAAA0000}"/>
    <cellStyle name="Normal 21 4" xfId="11719" xr:uid="{00000000-0005-0000-0000-0000ABAA0000}"/>
    <cellStyle name="Normal 21 4 2" xfId="26983" xr:uid="{00000000-0005-0000-0000-0000ACAA0000}"/>
    <cellStyle name="Normal 21 4 3" xfId="31598" xr:uid="{00000000-0005-0000-0000-0000ADAA0000}"/>
    <cellStyle name="Normal 21 4 4" xfId="35460" xr:uid="{00000000-0005-0000-0000-0000AEAA0000}"/>
    <cellStyle name="Normal 21 4 5" xfId="44513" xr:uid="{00000000-0005-0000-0000-0000AFAA0000}"/>
    <cellStyle name="Normal 21 4 6" xfId="20176" xr:uid="{00000000-0005-0000-0000-0000B0AA0000}"/>
    <cellStyle name="Normal 21 5" xfId="14010" xr:uid="{00000000-0005-0000-0000-0000B1AA0000}"/>
    <cellStyle name="Normal 21 5 2" xfId="37679" xr:uid="{00000000-0005-0000-0000-0000B2AA0000}"/>
    <cellStyle name="Normal 21 5 3" xfId="46732" xr:uid="{00000000-0005-0000-0000-0000B3AA0000}"/>
    <cellStyle name="Normal 21 5 4" xfId="22395" xr:uid="{00000000-0005-0000-0000-0000B4AA0000}"/>
    <cellStyle name="Normal 21 6" xfId="16373" xr:uid="{00000000-0005-0000-0000-0000B5AA0000}"/>
    <cellStyle name="Normal 21 6 2" xfId="39898" xr:uid="{00000000-0005-0000-0000-0000B6AA0000}"/>
    <cellStyle name="Normal 21 6 3" xfId="48951" xr:uid="{00000000-0005-0000-0000-0000B7AA0000}"/>
    <cellStyle name="Normal 21 6 4" xfId="24614" xr:uid="{00000000-0005-0000-0000-0000B8AA0000}"/>
    <cellStyle name="Normal 21 7" xfId="29431" xr:uid="{00000000-0005-0000-0000-0000B9AA0000}"/>
    <cellStyle name="Normal 21 8" xfId="33228" xr:uid="{00000000-0005-0000-0000-0000BAAA0000}"/>
    <cellStyle name="Normal 21 9" xfId="42276" xr:uid="{00000000-0005-0000-0000-0000BBAA0000}"/>
    <cellStyle name="Normal 22" xfId="7675" xr:uid="{00000000-0005-0000-0000-0000BCAA0000}"/>
    <cellStyle name="Normal 23" xfId="4759" xr:uid="{00000000-0005-0000-0000-0000BDAA0000}"/>
    <cellStyle name="Normal 24" xfId="8616" xr:uid="{00000000-0005-0000-0000-0000BEAA0000}"/>
    <cellStyle name="Normal 25" xfId="41402" xr:uid="{00000000-0005-0000-0000-0000BFAA0000}"/>
    <cellStyle name="Normal 26" xfId="50455" xr:uid="{00000000-0005-0000-0000-0000C0AA0000}"/>
    <cellStyle name="Normal 27" xfId="50459" xr:uid="{00000000-0005-0000-0000-0000C1AA0000}"/>
    <cellStyle name="Normal 28" xfId="50460" xr:uid="{00000000-0005-0000-0000-0000C2AA0000}"/>
    <cellStyle name="Normal 29" xfId="50464" xr:uid="{00000000-0005-0000-0000-0000C3AA0000}"/>
    <cellStyle name="Normal 3" xfId="536" xr:uid="{00000000-0005-0000-0000-0000C4AA0000}"/>
    <cellStyle name="Normal 3 10" xfId="11736" xr:uid="{00000000-0005-0000-0000-0000C5AA0000}"/>
    <cellStyle name="Normal 3 10 2" xfId="27000" xr:uid="{00000000-0005-0000-0000-0000C6AA0000}"/>
    <cellStyle name="Normal 3 10 3" xfId="29539" xr:uid="{00000000-0005-0000-0000-0000C7AA0000}"/>
    <cellStyle name="Normal 3 10 4" xfId="35477" xr:uid="{00000000-0005-0000-0000-0000C8AA0000}"/>
    <cellStyle name="Normal 3 10 5" xfId="44530" xr:uid="{00000000-0005-0000-0000-0000C9AA0000}"/>
    <cellStyle name="Normal 3 10 6" xfId="20193" xr:uid="{00000000-0005-0000-0000-0000CAAA0000}"/>
    <cellStyle name="Normal 3 11" xfId="14027" xr:uid="{00000000-0005-0000-0000-0000CBAA0000}"/>
    <cellStyle name="Normal 3 11 2" xfId="37696" xr:uid="{00000000-0005-0000-0000-0000CCAA0000}"/>
    <cellStyle name="Normal 3 11 3" xfId="46749" xr:uid="{00000000-0005-0000-0000-0000CDAA0000}"/>
    <cellStyle name="Normal 3 11 4" xfId="22412" xr:uid="{00000000-0005-0000-0000-0000CEAA0000}"/>
    <cellStyle name="Normal 3 12" xfId="16390" xr:uid="{00000000-0005-0000-0000-0000CFAA0000}"/>
    <cellStyle name="Normal 3 12 2" xfId="39915" xr:uid="{00000000-0005-0000-0000-0000D0AA0000}"/>
    <cellStyle name="Normal 3 12 3" xfId="48968" xr:uid="{00000000-0005-0000-0000-0000D1AA0000}"/>
    <cellStyle name="Normal 3 12 4" xfId="24631" xr:uid="{00000000-0005-0000-0000-0000D2AA0000}"/>
    <cellStyle name="Normal 3 13" xfId="29557" xr:uid="{00000000-0005-0000-0000-0000D3AA0000}"/>
    <cellStyle name="Normal 3 14" xfId="33248" xr:uid="{00000000-0005-0000-0000-0000D4AA0000}"/>
    <cellStyle name="Normal 3 15" xfId="42303" xr:uid="{00000000-0005-0000-0000-0000D5AA0000}"/>
    <cellStyle name="Normal 3 16" xfId="18709" xr:uid="{00000000-0005-0000-0000-0000D6AA0000}"/>
    <cellStyle name="Normal 3 17" xfId="8617" xr:uid="{00000000-0005-0000-0000-0000D7AA0000}"/>
    <cellStyle name="Normal 3 2" xfId="537" xr:uid="{00000000-0005-0000-0000-0000D8AA0000}"/>
    <cellStyle name="Normal 3 2 2" xfId="538" xr:uid="{00000000-0005-0000-0000-0000D9AA0000}"/>
    <cellStyle name="Normal 3 2 2 2" xfId="539" xr:uid="{00000000-0005-0000-0000-0000DAAA0000}"/>
    <cellStyle name="Normal 3 2 2 2 2" xfId="540" xr:uid="{00000000-0005-0000-0000-0000DBAA0000}"/>
    <cellStyle name="Normal 3 2 3" xfId="541" xr:uid="{00000000-0005-0000-0000-0000DCAA0000}"/>
    <cellStyle name="Normal 3 2 3 2" xfId="542" xr:uid="{00000000-0005-0000-0000-0000DDAA0000}"/>
    <cellStyle name="Normal 3 2 3 3" xfId="50516" xr:uid="{00000000-0005-0000-0000-0000DEAA0000}"/>
    <cellStyle name="Normal 3 2 3 4" xfId="4785" xr:uid="{00000000-0005-0000-0000-0000DFAA0000}"/>
    <cellStyle name="Normal 3 3" xfId="543" xr:uid="{00000000-0005-0000-0000-0000E0AA0000}"/>
    <cellStyle name="Normal 3 3 2" xfId="544" xr:uid="{00000000-0005-0000-0000-0000E1AA0000}"/>
    <cellStyle name="Normal 3 3 2 2" xfId="545" xr:uid="{00000000-0005-0000-0000-0000E2AA0000}"/>
    <cellStyle name="Normal 3 3 2 2 2" xfId="546" xr:uid="{00000000-0005-0000-0000-0000E3AA0000}"/>
    <cellStyle name="Normal 3 3 3" xfId="547" xr:uid="{00000000-0005-0000-0000-0000E4AA0000}"/>
    <cellStyle name="Normal 3 3 3 2" xfId="548" xr:uid="{00000000-0005-0000-0000-0000E5AA0000}"/>
    <cellStyle name="Normal 3 4" xfId="549" xr:uid="{00000000-0005-0000-0000-0000E6AA0000}"/>
    <cellStyle name="Normal 3 4 2" xfId="550" xr:uid="{00000000-0005-0000-0000-0000E7AA0000}"/>
    <cellStyle name="Normal 3 4 2 2" xfId="551" xr:uid="{00000000-0005-0000-0000-0000E8AA0000}"/>
    <cellStyle name="Normal 3 4 2 2 2" xfId="552" xr:uid="{00000000-0005-0000-0000-0000E9AA0000}"/>
    <cellStyle name="Normal 3 4 3" xfId="553" xr:uid="{00000000-0005-0000-0000-0000EAAA0000}"/>
    <cellStyle name="Normal 3 4 3 2" xfId="554" xr:uid="{00000000-0005-0000-0000-0000EBAA0000}"/>
    <cellStyle name="Normal 3 5" xfId="555" xr:uid="{00000000-0005-0000-0000-0000ECAA0000}"/>
    <cellStyle name="Normal 3 5 2" xfId="556" xr:uid="{00000000-0005-0000-0000-0000EDAA0000}"/>
    <cellStyle name="Normal 3 5 2 2" xfId="557" xr:uid="{00000000-0005-0000-0000-0000EEAA0000}"/>
    <cellStyle name="Normal 3 6" xfId="558" xr:uid="{00000000-0005-0000-0000-0000EFAA0000}"/>
    <cellStyle name="Normal 3 6 2" xfId="559" xr:uid="{00000000-0005-0000-0000-0000F0AA0000}"/>
    <cellStyle name="Normal 3 6 3" xfId="50517" xr:uid="{00000000-0005-0000-0000-0000F1AA0000}"/>
    <cellStyle name="Normal 3 6 4" xfId="7676" xr:uid="{00000000-0005-0000-0000-0000F2AA0000}"/>
    <cellStyle name="Normal 3 7" xfId="4760" xr:uid="{00000000-0005-0000-0000-0000F3AA0000}"/>
    <cellStyle name="Normal 3 8" xfId="10856" xr:uid="{00000000-0005-0000-0000-0000F4AA0000}"/>
    <cellStyle name="Normal 3 8 2" xfId="13284" xr:uid="{00000000-0005-0000-0000-0000F5AA0000}"/>
    <cellStyle name="Normal 3 8 2 2" xfId="28555" xr:uid="{00000000-0005-0000-0000-0000F6AA0000}"/>
    <cellStyle name="Normal 3 8 2 3" xfId="32494" xr:uid="{00000000-0005-0000-0000-0000F7AA0000}"/>
    <cellStyle name="Normal 3 8 2 4" xfId="36953" xr:uid="{00000000-0005-0000-0000-0000F8AA0000}"/>
    <cellStyle name="Normal 3 8 2 5" xfId="46006" xr:uid="{00000000-0005-0000-0000-0000F9AA0000}"/>
    <cellStyle name="Normal 3 8 2 6" xfId="21669" xr:uid="{00000000-0005-0000-0000-0000FAAA0000}"/>
    <cellStyle name="Normal 3 8 3" xfId="15503" xr:uid="{00000000-0005-0000-0000-0000FBAA0000}"/>
    <cellStyle name="Normal 3 8 3 2" xfId="39172" xr:uid="{00000000-0005-0000-0000-0000FCAA0000}"/>
    <cellStyle name="Normal 3 8 3 3" xfId="48225" xr:uid="{00000000-0005-0000-0000-0000FDAA0000}"/>
    <cellStyle name="Normal 3 8 3 4" xfId="23888" xr:uid="{00000000-0005-0000-0000-0000FEAA0000}"/>
    <cellStyle name="Normal 3 8 4" xfId="17947" xr:uid="{00000000-0005-0000-0000-0000FFAA0000}"/>
    <cellStyle name="Normal 3 8 4 2" xfId="41391" xr:uid="{00000000-0005-0000-0000-000000AB0000}"/>
    <cellStyle name="Normal 3 8 4 3" xfId="50444" xr:uid="{00000000-0005-0000-0000-000001AB0000}"/>
    <cellStyle name="Normal 3 8 4 4" xfId="26107" xr:uid="{00000000-0005-0000-0000-000002AB0000}"/>
    <cellStyle name="Normal 3 8 5" xfId="31425" xr:uid="{00000000-0005-0000-0000-000003AB0000}"/>
    <cellStyle name="Normal 3 8 6" xfId="34734" xr:uid="{00000000-0005-0000-0000-000004AB0000}"/>
    <cellStyle name="Normal 3 8 7" xfId="43787" xr:uid="{00000000-0005-0000-0000-000005AB0000}"/>
    <cellStyle name="Normal 3 8 8" xfId="19442" xr:uid="{00000000-0005-0000-0000-000006AB0000}"/>
    <cellStyle name="Normal 3 9" xfId="10123" xr:uid="{00000000-0005-0000-0000-000007AB0000}"/>
    <cellStyle name="Normal 3 9 2" xfId="12551" xr:uid="{00000000-0005-0000-0000-000008AB0000}"/>
    <cellStyle name="Normal 3 9 2 2" xfId="27822" xr:uid="{00000000-0005-0000-0000-000009AB0000}"/>
    <cellStyle name="Normal 3 9 2 3" xfId="36220" xr:uid="{00000000-0005-0000-0000-00000AAB0000}"/>
    <cellStyle name="Normal 3 9 2 4" xfId="45273" xr:uid="{00000000-0005-0000-0000-00000BAB0000}"/>
    <cellStyle name="Normal 3 9 2 5" xfId="23155" xr:uid="{00000000-0005-0000-0000-00000CAB0000}"/>
    <cellStyle name="Normal 3 9 3" xfId="14770" xr:uid="{00000000-0005-0000-0000-00000DAB0000}"/>
    <cellStyle name="Normal 3 9 3 2" xfId="38439" xr:uid="{00000000-0005-0000-0000-00000EAB0000}"/>
    <cellStyle name="Normal 3 9 3 3" xfId="47492" xr:uid="{00000000-0005-0000-0000-00000FAB0000}"/>
    <cellStyle name="Normal 3 9 3 4" xfId="25374" xr:uid="{00000000-0005-0000-0000-000010AB0000}"/>
    <cellStyle name="Normal 3 9 4" xfId="17214" xr:uid="{00000000-0005-0000-0000-000011AB0000}"/>
    <cellStyle name="Normal 3 9 4 2" xfId="40658" xr:uid="{00000000-0005-0000-0000-000012AB0000}"/>
    <cellStyle name="Normal 3 9 4 3" xfId="49711" xr:uid="{00000000-0005-0000-0000-000013AB0000}"/>
    <cellStyle name="Normal 3 9 4 4" xfId="30692" xr:uid="{00000000-0005-0000-0000-000014AB0000}"/>
    <cellStyle name="Normal 3 9 5" xfId="34001" xr:uid="{00000000-0005-0000-0000-000015AB0000}"/>
    <cellStyle name="Normal 3 9 6" xfId="43054" xr:uid="{00000000-0005-0000-0000-000016AB0000}"/>
    <cellStyle name="Normal 3 9 7" xfId="20936" xr:uid="{00000000-0005-0000-0000-000017AB0000}"/>
    <cellStyle name="Normal 3_Car cost for GMM" xfId="560" xr:uid="{00000000-0005-0000-0000-000018AB0000}"/>
    <cellStyle name="Normal 30" xfId="50465" xr:uid="{00000000-0005-0000-0000-000019AB0000}"/>
    <cellStyle name="Normal 31" xfId="4751" xr:uid="{00000000-0005-0000-0000-00001AAB0000}"/>
    <cellStyle name="Normal 32" xfId="4731" xr:uid="{00000000-0005-0000-0000-00001BAB0000}"/>
    <cellStyle name="Normal 33" xfId="51911" xr:uid="{00000000-0005-0000-0000-00001CAB0000}"/>
    <cellStyle name="Normal 34" xfId="52604" xr:uid="{00000000-0005-0000-0000-00001DAB0000}"/>
    <cellStyle name="Normal 34 2" xfId="53987" xr:uid="{ABC5E315-F196-4707-A3FD-B179D074F316}"/>
    <cellStyle name="Normal 35" xfId="4730" xr:uid="{00000000-0005-0000-0000-00001EAB0000}"/>
    <cellStyle name="Normal 36" xfId="4743" xr:uid="{00000000-0005-0000-0000-00001FAB0000}"/>
    <cellStyle name="Normal 4" xfId="561" xr:uid="{00000000-0005-0000-0000-000020AB0000}"/>
    <cellStyle name="Normal 4 2" xfId="562" xr:uid="{00000000-0005-0000-0000-000021AB0000}"/>
    <cellStyle name="Normal 4 2 2" xfId="563" xr:uid="{00000000-0005-0000-0000-000022AB0000}"/>
    <cellStyle name="Normal 4 2 2 2" xfId="564" xr:uid="{00000000-0005-0000-0000-000023AB0000}"/>
    <cellStyle name="Normal 4 2 2 2 2" xfId="565" xr:uid="{00000000-0005-0000-0000-000024AB0000}"/>
    <cellStyle name="Normal 4 2 2 3" xfId="50518" xr:uid="{00000000-0005-0000-0000-000025AB0000}"/>
    <cellStyle name="Normal 4 2 2 4" xfId="4788" xr:uid="{00000000-0005-0000-0000-000026AB0000}"/>
    <cellStyle name="Normal 4 2 3" xfId="566" xr:uid="{00000000-0005-0000-0000-000027AB0000}"/>
    <cellStyle name="Normal 4 2 3 2" xfId="567" xr:uid="{00000000-0005-0000-0000-000028AB0000}"/>
    <cellStyle name="Normal 4 2 3 3" xfId="50519" xr:uid="{00000000-0005-0000-0000-000029AB0000}"/>
    <cellStyle name="Normal 4 2 3 4" xfId="4787" xr:uid="{00000000-0005-0000-0000-00002AAB0000}"/>
    <cellStyle name="Normal 4 3" xfId="568" xr:uid="{00000000-0005-0000-0000-00002BAB0000}"/>
    <cellStyle name="Normal 4 3 10" xfId="42277" xr:uid="{00000000-0005-0000-0000-00002CAB0000}"/>
    <cellStyle name="Normal 4 3 11" xfId="18692" xr:uid="{00000000-0005-0000-0000-00002DAB0000}"/>
    <cellStyle name="Normal 4 3 12" xfId="7677" xr:uid="{00000000-0005-0000-0000-00002EAB0000}"/>
    <cellStyle name="Normal 4 3 2" xfId="569" xr:uid="{00000000-0005-0000-0000-00002FAB0000}"/>
    <cellStyle name="Normal 4 3 2 2" xfId="570" xr:uid="{00000000-0005-0000-0000-000030AB0000}"/>
    <cellStyle name="Normal 4 3 2 2 2" xfId="571" xr:uid="{00000000-0005-0000-0000-000031AB0000}"/>
    <cellStyle name="Normal 4 3 3" xfId="572" xr:uid="{00000000-0005-0000-0000-000032AB0000}"/>
    <cellStyle name="Normal 4 3 3 10" xfId="10840" xr:uid="{00000000-0005-0000-0000-000033AB0000}"/>
    <cellStyle name="Normal 4 3 3 2" xfId="573" xr:uid="{00000000-0005-0000-0000-000034AB0000}"/>
    <cellStyle name="Normal 4 3 3 2 2" xfId="28539" xr:uid="{00000000-0005-0000-0000-000035AB0000}"/>
    <cellStyle name="Normal 4 3 3 2 3" xfId="32478" xr:uid="{00000000-0005-0000-0000-000036AB0000}"/>
    <cellStyle name="Normal 4 3 3 2 4" xfId="36937" xr:uid="{00000000-0005-0000-0000-000037AB0000}"/>
    <cellStyle name="Normal 4 3 3 2 5" xfId="45990" xr:uid="{00000000-0005-0000-0000-000038AB0000}"/>
    <cellStyle name="Normal 4 3 3 2 6" xfId="21653" xr:uid="{00000000-0005-0000-0000-000039AB0000}"/>
    <cellStyle name="Normal 4 3 3 2 7" xfId="50521" xr:uid="{00000000-0005-0000-0000-00003AAB0000}"/>
    <cellStyle name="Normal 4 3 3 2 8" xfId="13268" xr:uid="{00000000-0005-0000-0000-00003BAB0000}"/>
    <cellStyle name="Normal 4 3 3 3" xfId="15487" xr:uid="{00000000-0005-0000-0000-00003CAB0000}"/>
    <cellStyle name="Normal 4 3 3 3 2" xfId="39156" xr:uid="{00000000-0005-0000-0000-00003DAB0000}"/>
    <cellStyle name="Normal 4 3 3 3 3" xfId="48209" xr:uid="{00000000-0005-0000-0000-00003EAB0000}"/>
    <cellStyle name="Normal 4 3 3 3 4" xfId="23872" xr:uid="{00000000-0005-0000-0000-00003FAB0000}"/>
    <cellStyle name="Normal 4 3 3 4" xfId="17931" xr:uid="{00000000-0005-0000-0000-000040AB0000}"/>
    <cellStyle name="Normal 4 3 3 4 2" xfId="41375" xr:uid="{00000000-0005-0000-0000-000041AB0000}"/>
    <cellStyle name="Normal 4 3 3 4 3" xfId="50428" xr:uid="{00000000-0005-0000-0000-000042AB0000}"/>
    <cellStyle name="Normal 4 3 3 4 4" xfId="26091" xr:uid="{00000000-0005-0000-0000-000043AB0000}"/>
    <cellStyle name="Normal 4 3 3 5" xfId="31409" xr:uid="{00000000-0005-0000-0000-000044AB0000}"/>
    <cellStyle name="Normal 4 3 3 6" xfId="34718" xr:uid="{00000000-0005-0000-0000-000045AB0000}"/>
    <cellStyle name="Normal 4 3 3 7" xfId="43771" xr:uid="{00000000-0005-0000-0000-000046AB0000}"/>
    <cellStyle name="Normal 4 3 3 8" xfId="19426" xr:uid="{00000000-0005-0000-0000-000047AB0000}"/>
    <cellStyle name="Normal 4 3 3 9" xfId="50520" xr:uid="{00000000-0005-0000-0000-000048AB0000}"/>
    <cellStyle name="Normal 4 3 4" xfId="10107" xr:uid="{00000000-0005-0000-0000-000049AB0000}"/>
    <cellStyle name="Normal 4 3 4 2" xfId="12535" xr:uid="{00000000-0005-0000-0000-00004AAB0000}"/>
    <cellStyle name="Normal 4 3 4 2 2" xfId="27806" xr:uid="{00000000-0005-0000-0000-00004BAB0000}"/>
    <cellStyle name="Normal 4 3 4 2 3" xfId="36204" xr:uid="{00000000-0005-0000-0000-00004CAB0000}"/>
    <cellStyle name="Normal 4 3 4 2 4" xfId="45257" xr:uid="{00000000-0005-0000-0000-00004DAB0000}"/>
    <cellStyle name="Normal 4 3 4 2 5" xfId="23139" xr:uid="{00000000-0005-0000-0000-00004EAB0000}"/>
    <cellStyle name="Normal 4 3 4 3" xfId="14754" xr:uid="{00000000-0005-0000-0000-00004FAB0000}"/>
    <cellStyle name="Normal 4 3 4 3 2" xfId="38423" xr:uid="{00000000-0005-0000-0000-000050AB0000}"/>
    <cellStyle name="Normal 4 3 4 3 3" xfId="47476" xr:uid="{00000000-0005-0000-0000-000051AB0000}"/>
    <cellStyle name="Normal 4 3 4 3 4" xfId="25358" xr:uid="{00000000-0005-0000-0000-000052AB0000}"/>
    <cellStyle name="Normal 4 3 4 4" xfId="17198" xr:uid="{00000000-0005-0000-0000-000053AB0000}"/>
    <cellStyle name="Normal 4 3 4 4 2" xfId="40642" xr:uid="{00000000-0005-0000-0000-000054AB0000}"/>
    <cellStyle name="Normal 4 3 4 4 3" xfId="49695" xr:uid="{00000000-0005-0000-0000-000055AB0000}"/>
    <cellStyle name="Normal 4 3 4 4 4" xfId="30676" xr:uid="{00000000-0005-0000-0000-000056AB0000}"/>
    <cellStyle name="Normal 4 3 4 5" xfId="33985" xr:uid="{00000000-0005-0000-0000-000057AB0000}"/>
    <cellStyle name="Normal 4 3 4 6" xfId="43038" xr:uid="{00000000-0005-0000-0000-000058AB0000}"/>
    <cellStyle name="Normal 4 3 4 7" xfId="20920" xr:uid="{00000000-0005-0000-0000-000059AB0000}"/>
    <cellStyle name="Normal 4 3 5" xfId="11720" xr:uid="{00000000-0005-0000-0000-00005AAB0000}"/>
    <cellStyle name="Normal 4 3 5 2" xfId="26984" xr:uid="{00000000-0005-0000-0000-00005BAB0000}"/>
    <cellStyle name="Normal 4 3 5 3" xfId="29523" xr:uid="{00000000-0005-0000-0000-00005CAB0000}"/>
    <cellStyle name="Normal 4 3 5 4" xfId="35461" xr:uid="{00000000-0005-0000-0000-00005DAB0000}"/>
    <cellStyle name="Normal 4 3 5 5" xfId="44514" xr:uid="{00000000-0005-0000-0000-00005EAB0000}"/>
    <cellStyle name="Normal 4 3 5 6" xfId="20177" xr:uid="{00000000-0005-0000-0000-00005FAB0000}"/>
    <cellStyle name="Normal 4 3 6" xfId="14011" xr:uid="{00000000-0005-0000-0000-000060AB0000}"/>
    <cellStyle name="Normal 4 3 6 2" xfId="37680" xr:uid="{00000000-0005-0000-0000-000061AB0000}"/>
    <cellStyle name="Normal 4 3 6 3" xfId="46733" xr:uid="{00000000-0005-0000-0000-000062AB0000}"/>
    <cellStyle name="Normal 4 3 6 4" xfId="22396" xr:uid="{00000000-0005-0000-0000-000063AB0000}"/>
    <cellStyle name="Normal 4 3 7" xfId="16374" xr:uid="{00000000-0005-0000-0000-000064AB0000}"/>
    <cellStyle name="Normal 4 3 7 2" xfId="39899" xr:uid="{00000000-0005-0000-0000-000065AB0000}"/>
    <cellStyle name="Normal 4 3 7 3" xfId="48952" xr:uid="{00000000-0005-0000-0000-000066AB0000}"/>
    <cellStyle name="Normal 4 3 7 4" xfId="24615" xr:uid="{00000000-0005-0000-0000-000067AB0000}"/>
    <cellStyle name="Normal 4 3 8" xfId="29432" xr:uid="{00000000-0005-0000-0000-000068AB0000}"/>
    <cellStyle name="Normal 4 3 9" xfId="33229" xr:uid="{00000000-0005-0000-0000-000069AB0000}"/>
    <cellStyle name="Normal 4 4" xfId="574" xr:uid="{00000000-0005-0000-0000-00006AAB0000}"/>
    <cellStyle name="Normal 4 4 10" xfId="42278" xr:uid="{00000000-0005-0000-0000-00006BAB0000}"/>
    <cellStyle name="Normal 4 4 11" xfId="18693" xr:uid="{00000000-0005-0000-0000-00006CAB0000}"/>
    <cellStyle name="Normal 4 4 12" xfId="7678" xr:uid="{00000000-0005-0000-0000-00006DAB0000}"/>
    <cellStyle name="Normal 4 4 2" xfId="575" xr:uid="{00000000-0005-0000-0000-00006EAB0000}"/>
    <cellStyle name="Normal 4 4 2 2" xfId="576" xr:uid="{00000000-0005-0000-0000-00006FAB0000}"/>
    <cellStyle name="Normal 4 4 2 2 2" xfId="577" xr:uid="{00000000-0005-0000-0000-000070AB0000}"/>
    <cellStyle name="Normal 4 4 3" xfId="578" xr:uid="{00000000-0005-0000-0000-000071AB0000}"/>
    <cellStyle name="Normal 4 4 3 10" xfId="10841" xr:uid="{00000000-0005-0000-0000-000072AB0000}"/>
    <cellStyle name="Normal 4 4 3 2" xfId="579" xr:uid="{00000000-0005-0000-0000-000073AB0000}"/>
    <cellStyle name="Normal 4 4 3 2 2" xfId="28540" xr:uid="{00000000-0005-0000-0000-000074AB0000}"/>
    <cellStyle name="Normal 4 4 3 2 3" xfId="32479" xr:uid="{00000000-0005-0000-0000-000075AB0000}"/>
    <cellStyle name="Normal 4 4 3 2 4" xfId="36938" xr:uid="{00000000-0005-0000-0000-000076AB0000}"/>
    <cellStyle name="Normal 4 4 3 2 5" xfId="45991" xr:uid="{00000000-0005-0000-0000-000077AB0000}"/>
    <cellStyle name="Normal 4 4 3 2 6" xfId="21654" xr:uid="{00000000-0005-0000-0000-000078AB0000}"/>
    <cellStyle name="Normal 4 4 3 2 7" xfId="50523" xr:uid="{00000000-0005-0000-0000-000079AB0000}"/>
    <cellStyle name="Normal 4 4 3 2 8" xfId="13269" xr:uid="{00000000-0005-0000-0000-00007AAB0000}"/>
    <cellStyle name="Normal 4 4 3 3" xfId="15488" xr:uid="{00000000-0005-0000-0000-00007BAB0000}"/>
    <cellStyle name="Normal 4 4 3 3 2" xfId="39157" xr:uid="{00000000-0005-0000-0000-00007CAB0000}"/>
    <cellStyle name="Normal 4 4 3 3 3" xfId="48210" xr:uid="{00000000-0005-0000-0000-00007DAB0000}"/>
    <cellStyle name="Normal 4 4 3 3 4" xfId="23873" xr:uid="{00000000-0005-0000-0000-00007EAB0000}"/>
    <cellStyle name="Normal 4 4 3 4" xfId="17932" xr:uid="{00000000-0005-0000-0000-00007FAB0000}"/>
    <cellStyle name="Normal 4 4 3 4 2" xfId="41376" xr:uid="{00000000-0005-0000-0000-000080AB0000}"/>
    <cellStyle name="Normal 4 4 3 4 3" xfId="50429" xr:uid="{00000000-0005-0000-0000-000081AB0000}"/>
    <cellStyle name="Normal 4 4 3 4 4" xfId="26092" xr:uid="{00000000-0005-0000-0000-000082AB0000}"/>
    <cellStyle name="Normal 4 4 3 5" xfId="31410" xr:uid="{00000000-0005-0000-0000-000083AB0000}"/>
    <cellStyle name="Normal 4 4 3 6" xfId="34719" xr:uid="{00000000-0005-0000-0000-000084AB0000}"/>
    <cellStyle name="Normal 4 4 3 7" xfId="43772" xr:uid="{00000000-0005-0000-0000-000085AB0000}"/>
    <cellStyle name="Normal 4 4 3 8" xfId="19427" xr:uid="{00000000-0005-0000-0000-000086AB0000}"/>
    <cellStyle name="Normal 4 4 3 9" xfId="50522" xr:uid="{00000000-0005-0000-0000-000087AB0000}"/>
    <cellStyle name="Normal 4 4 4" xfId="10108" xr:uid="{00000000-0005-0000-0000-000088AB0000}"/>
    <cellStyle name="Normal 4 4 4 2" xfId="12536" xr:uid="{00000000-0005-0000-0000-000089AB0000}"/>
    <cellStyle name="Normal 4 4 4 2 2" xfId="27807" xr:uid="{00000000-0005-0000-0000-00008AAB0000}"/>
    <cellStyle name="Normal 4 4 4 2 3" xfId="36205" xr:uid="{00000000-0005-0000-0000-00008BAB0000}"/>
    <cellStyle name="Normal 4 4 4 2 4" xfId="45258" xr:uid="{00000000-0005-0000-0000-00008CAB0000}"/>
    <cellStyle name="Normal 4 4 4 2 5" xfId="23140" xr:uid="{00000000-0005-0000-0000-00008DAB0000}"/>
    <cellStyle name="Normal 4 4 4 3" xfId="14755" xr:uid="{00000000-0005-0000-0000-00008EAB0000}"/>
    <cellStyle name="Normal 4 4 4 3 2" xfId="38424" xr:uid="{00000000-0005-0000-0000-00008FAB0000}"/>
    <cellStyle name="Normal 4 4 4 3 3" xfId="47477" xr:uid="{00000000-0005-0000-0000-000090AB0000}"/>
    <cellStyle name="Normal 4 4 4 3 4" xfId="25359" xr:uid="{00000000-0005-0000-0000-000091AB0000}"/>
    <cellStyle name="Normal 4 4 4 4" xfId="17199" xr:uid="{00000000-0005-0000-0000-000092AB0000}"/>
    <cellStyle name="Normal 4 4 4 4 2" xfId="40643" xr:uid="{00000000-0005-0000-0000-000093AB0000}"/>
    <cellStyle name="Normal 4 4 4 4 3" xfId="49696" xr:uid="{00000000-0005-0000-0000-000094AB0000}"/>
    <cellStyle name="Normal 4 4 4 4 4" xfId="30677" xr:uid="{00000000-0005-0000-0000-000095AB0000}"/>
    <cellStyle name="Normal 4 4 4 5" xfId="33986" xr:uid="{00000000-0005-0000-0000-000096AB0000}"/>
    <cellStyle name="Normal 4 4 4 6" xfId="43039" xr:uid="{00000000-0005-0000-0000-000097AB0000}"/>
    <cellStyle name="Normal 4 4 4 7" xfId="20921" xr:uid="{00000000-0005-0000-0000-000098AB0000}"/>
    <cellStyle name="Normal 4 4 5" xfId="11721" xr:uid="{00000000-0005-0000-0000-000099AB0000}"/>
    <cellStyle name="Normal 4 4 5 2" xfId="26985" xr:uid="{00000000-0005-0000-0000-00009AAB0000}"/>
    <cellStyle name="Normal 4 4 5 3" xfId="29524" xr:uid="{00000000-0005-0000-0000-00009BAB0000}"/>
    <cellStyle name="Normal 4 4 5 4" xfId="35462" xr:uid="{00000000-0005-0000-0000-00009CAB0000}"/>
    <cellStyle name="Normal 4 4 5 5" xfId="44515" xr:uid="{00000000-0005-0000-0000-00009DAB0000}"/>
    <cellStyle name="Normal 4 4 5 6" xfId="20178" xr:uid="{00000000-0005-0000-0000-00009EAB0000}"/>
    <cellStyle name="Normal 4 4 6" xfId="14012" xr:uid="{00000000-0005-0000-0000-00009FAB0000}"/>
    <cellStyle name="Normal 4 4 6 2" xfId="37681" xr:uid="{00000000-0005-0000-0000-0000A0AB0000}"/>
    <cellStyle name="Normal 4 4 6 3" xfId="46734" xr:uid="{00000000-0005-0000-0000-0000A1AB0000}"/>
    <cellStyle name="Normal 4 4 6 4" xfId="22397" xr:uid="{00000000-0005-0000-0000-0000A2AB0000}"/>
    <cellStyle name="Normal 4 4 7" xfId="16375" xr:uid="{00000000-0005-0000-0000-0000A3AB0000}"/>
    <cellStyle name="Normal 4 4 7 2" xfId="39900" xr:uid="{00000000-0005-0000-0000-0000A4AB0000}"/>
    <cellStyle name="Normal 4 4 7 3" xfId="48953" xr:uid="{00000000-0005-0000-0000-0000A5AB0000}"/>
    <cellStyle name="Normal 4 4 7 4" xfId="24616" xr:uid="{00000000-0005-0000-0000-0000A6AB0000}"/>
    <cellStyle name="Normal 4 4 8" xfId="29433" xr:uid="{00000000-0005-0000-0000-0000A7AB0000}"/>
    <cellStyle name="Normal 4 4 9" xfId="33230" xr:uid="{00000000-0005-0000-0000-0000A8AB0000}"/>
    <cellStyle name="Normal 4 5" xfId="580" xr:uid="{00000000-0005-0000-0000-0000A9AB0000}"/>
    <cellStyle name="Normal 4 5 10" xfId="18694" xr:uid="{00000000-0005-0000-0000-0000AAAB0000}"/>
    <cellStyle name="Normal 4 5 11" xfId="50524" xr:uid="{00000000-0005-0000-0000-0000ABAB0000}"/>
    <cellStyle name="Normal 4 5 12" xfId="7679" xr:uid="{00000000-0005-0000-0000-0000ACAB0000}"/>
    <cellStyle name="Normal 4 5 2" xfId="581" xr:uid="{00000000-0005-0000-0000-0000ADAB0000}"/>
    <cellStyle name="Normal 4 5 2 10" xfId="10842" xr:uid="{00000000-0005-0000-0000-0000AEAB0000}"/>
    <cellStyle name="Normal 4 5 2 2" xfId="582" xr:uid="{00000000-0005-0000-0000-0000AFAB0000}"/>
    <cellStyle name="Normal 4 5 2 2 2" xfId="28541" xr:uid="{00000000-0005-0000-0000-0000B0AB0000}"/>
    <cellStyle name="Normal 4 5 2 2 3" xfId="32480" xr:uid="{00000000-0005-0000-0000-0000B1AB0000}"/>
    <cellStyle name="Normal 4 5 2 2 4" xfId="36939" xr:uid="{00000000-0005-0000-0000-0000B2AB0000}"/>
    <cellStyle name="Normal 4 5 2 2 5" xfId="45992" xr:uid="{00000000-0005-0000-0000-0000B3AB0000}"/>
    <cellStyle name="Normal 4 5 2 2 6" xfId="21655" xr:uid="{00000000-0005-0000-0000-0000B4AB0000}"/>
    <cellStyle name="Normal 4 5 2 2 7" xfId="50526" xr:uid="{00000000-0005-0000-0000-0000B5AB0000}"/>
    <cellStyle name="Normal 4 5 2 2 8" xfId="13270" xr:uid="{00000000-0005-0000-0000-0000B6AB0000}"/>
    <cellStyle name="Normal 4 5 2 3" xfId="15489" xr:uid="{00000000-0005-0000-0000-0000B7AB0000}"/>
    <cellStyle name="Normal 4 5 2 3 2" xfId="39158" xr:uid="{00000000-0005-0000-0000-0000B8AB0000}"/>
    <cellStyle name="Normal 4 5 2 3 3" xfId="48211" xr:uid="{00000000-0005-0000-0000-0000B9AB0000}"/>
    <cellStyle name="Normal 4 5 2 3 4" xfId="23874" xr:uid="{00000000-0005-0000-0000-0000BAAB0000}"/>
    <cellStyle name="Normal 4 5 2 4" xfId="17933" xr:uid="{00000000-0005-0000-0000-0000BBAB0000}"/>
    <cellStyle name="Normal 4 5 2 4 2" xfId="41377" xr:uid="{00000000-0005-0000-0000-0000BCAB0000}"/>
    <cellStyle name="Normal 4 5 2 4 3" xfId="50430" xr:uid="{00000000-0005-0000-0000-0000BDAB0000}"/>
    <cellStyle name="Normal 4 5 2 4 4" xfId="26093" xr:uid="{00000000-0005-0000-0000-0000BEAB0000}"/>
    <cellStyle name="Normal 4 5 2 5" xfId="31411" xr:uid="{00000000-0005-0000-0000-0000BFAB0000}"/>
    <cellStyle name="Normal 4 5 2 6" xfId="34720" xr:uid="{00000000-0005-0000-0000-0000C0AB0000}"/>
    <cellStyle name="Normal 4 5 2 7" xfId="43773" xr:uid="{00000000-0005-0000-0000-0000C1AB0000}"/>
    <cellStyle name="Normal 4 5 2 8" xfId="19428" xr:uid="{00000000-0005-0000-0000-0000C2AB0000}"/>
    <cellStyle name="Normal 4 5 2 9" xfId="50525" xr:uid="{00000000-0005-0000-0000-0000C3AB0000}"/>
    <cellStyle name="Normal 4 5 3" xfId="10109" xr:uid="{00000000-0005-0000-0000-0000C4AB0000}"/>
    <cellStyle name="Normal 4 5 3 2" xfId="12537" xr:uid="{00000000-0005-0000-0000-0000C5AB0000}"/>
    <cellStyle name="Normal 4 5 3 2 2" xfId="27808" xr:uid="{00000000-0005-0000-0000-0000C6AB0000}"/>
    <cellStyle name="Normal 4 5 3 2 3" xfId="36206" xr:uid="{00000000-0005-0000-0000-0000C7AB0000}"/>
    <cellStyle name="Normal 4 5 3 2 4" xfId="45259" xr:uid="{00000000-0005-0000-0000-0000C8AB0000}"/>
    <cellStyle name="Normal 4 5 3 2 5" xfId="23141" xr:uid="{00000000-0005-0000-0000-0000C9AB0000}"/>
    <cellStyle name="Normal 4 5 3 3" xfId="14756" xr:uid="{00000000-0005-0000-0000-0000CAAB0000}"/>
    <cellStyle name="Normal 4 5 3 3 2" xfId="38425" xr:uid="{00000000-0005-0000-0000-0000CBAB0000}"/>
    <cellStyle name="Normal 4 5 3 3 3" xfId="47478" xr:uid="{00000000-0005-0000-0000-0000CCAB0000}"/>
    <cellStyle name="Normal 4 5 3 3 4" xfId="25360" xr:uid="{00000000-0005-0000-0000-0000CDAB0000}"/>
    <cellStyle name="Normal 4 5 3 4" xfId="17200" xr:uid="{00000000-0005-0000-0000-0000CEAB0000}"/>
    <cellStyle name="Normal 4 5 3 4 2" xfId="40644" xr:uid="{00000000-0005-0000-0000-0000CFAB0000}"/>
    <cellStyle name="Normal 4 5 3 4 3" xfId="49697" xr:uid="{00000000-0005-0000-0000-0000D0AB0000}"/>
    <cellStyle name="Normal 4 5 3 4 4" xfId="30678" xr:uid="{00000000-0005-0000-0000-0000D1AB0000}"/>
    <cellStyle name="Normal 4 5 3 5" xfId="33987" xr:uid="{00000000-0005-0000-0000-0000D2AB0000}"/>
    <cellStyle name="Normal 4 5 3 6" xfId="43040" xr:uid="{00000000-0005-0000-0000-0000D3AB0000}"/>
    <cellStyle name="Normal 4 5 3 7" xfId="20922" xr:uid="{00000000-0005-0000-0000-0000D4AB0000}"/>
    <cellStyle name="Normal 4 5 4" xfId="11722" xr:uid="{00000000-0005-0000-0000-0000D5AB0000}"/>
    <cellStyle name="Normal 4 5 4 2" xfId="26986" xr:uid="{00000000-0005-0000-0000-0000D6AB0000}"/>
    <cellStyle name="Normal 4 5 4 3" xfId="29525" xr:uid="{00000000-0005-0000-0000-0000D7AB0000}"/>
    <cellStyle name="Normal 4 5 4 4" xfId="35463" xr:uid="{00000000-0005-0000-0000-0000D8AB0000}"/>
    <cellStyle name="Normal 4 5 4 5" xfId="44516" xr:uid="{00000000-0005-0000-0000-0000D9AB0000}"/>
    <cellStyle name="Normal 4 5 4 6" xfId="20179" xr:uid="{00000000-0005-0000-0000-0000DAAB0000}"/>
    <cellStyle name="Normal 4 5 5" xfId="14013" xr:uid="{00000000-0005-0000-0000-0000DBAB0000}"/>
    <cellStyle name="Normal 4 5 5 2" xfId="37682" xr:uid="{00000000-0005-0000-0000-0000DCAB0000}"/>
    <cellStyle name="Normal 4 5 5 3" xfId="46735" xr:uid="{00000000-0005-0000-0000-0000DDAB0000}"/>
    <cellStyle name="Normal 4 5 5 4" xfId="22398" xr:uid="{00000000-0005-0000-0000-0000DEAB0000}"/>
    <cellStyle name="Normal 4 5 6" xfId="16376" xr:uid="{00000000-0005-0000-0000-0000DFAB0000}"/>
    <cellStyle name="Normal 4 5 6 2" xfId="39901" xr:uid="{00000000-0005-0000-0000-0000E0AB0000}"/>
    <cellStyle name="Normal 4 5 6 3" xfId="48954" xr:uid="{00000000-0005-0000-0000-0000E1AB0000}"/>
    <cellStyle name="Normal 4 5 6 4" xfId="24617" xr:uid="{00000000-0005-0000-0000-0000E2AB0000}"/>
    <cellStyle name="Normal 4 5 7" xfId="29434" xr:uid="{00000000-0005-0000-0000-0000E3AB0000}"/>
    <cellStyle name="Normal 4 5 8" xfId="33231" xr:uid="{00000000-0005-0000-0000-0000E4AB0000}"/>
    <cellStyle name="Normal 4 5 9" xfId="42279" xr:uid="{00000000-0005-0000-0000-0000E5AB0000}"/>
    <cellStyle name="Normal 4 6" xfId="583" xr:uid="{00000000-0005-0000-0000-0000E6AB0000}"/>
    <cellStyle name="Normal 4 6 2" xfId="584" xr:uid="{00000000-0005-0000-0000-0000E7AB0000}"/>
    <cellStyle name="Normal 4 6 3" xfId="50527" xr:uid="{00000000-0005-0000-0000-0000E8AB0000}"/>
    <cellStyle name="Normal 4 6 4" xfId="4786" xr:uid="{00000000-0005-0000-0000-0000E9AB0000}"/>
    <cellStyle name="Normal 4_AFs" xfId="585" xr:uid="{00000000-0005-0000-0000-0000EAAB0000}"/>
    <cellStyle name="Normal 5" xfId="586" xr:uid="{00000000-0005-0000-0000-0000EBAB0000}"/>
    <cellStyle name="Normal 5 10" xfId="4789" xr:uid="{00000000-0005-0000-0000-0000ECAB0000}"/>
    <cellStyle name="Normal 5 2" xfId="587" xr:uid="{00000000-0005-0000-0000-0000EDAB0000}"/>
    <cellStyle name="Normal 5 2 2" xfId="588" xr:uid="{00000000-0005-0000-0000-0000EEAB0000}"/>
    <cellStyle name="Normal 5 2 2 10" xfId="18695" xr:uid="{00000000-0005-0000-0000-0000EFAB0000}"/>
    <cellStyle name="Normal 5 2 2 11" xfId="50528" xr:uid="{00000000-0005-0000-0000-0000F0AB0000}"/>
    <cellStyle name="Normal 5 2 2 12" xfId="7680" xr:uid="{00000000-0005-0000-0000-0000F1AB0000}"/>
    <cellStyle name="Normal 5 2 2 2" xfId="589" xr:uid="{00000000-0005-0000-0000-0000F2AB0000}"/>
    <cellStyle name="Normal 5 2 2 2 10" xfId="10843" xr:uid="{00000000-0005-0000-0000-0000F3AB0000}"/>
    <cellStyle name="Normal 5 2 2 2 2" xfId="590" xr:uid="{00000000-0005-0000-0000-0000F4AB0000}"/>
    <cellStyle name="Normal 5 2 2 2 2 2" xfId="28542" xr:uid="{00000000-0005-0000-0000-0000F5AB0000}"/>
    <cellStyle name="Normal 5 2 2 2 2 3" xfId="32481" xr:uid="{00000000-0005-0000-0000-0000F6AB0000}"/>
    <cellStyle name="Normal 5 2 2 2 2 4" xfId="36940" xr:uid="{00000000-0005-0000-0000-0000F7AB0000}"/>
    <cellStyle name="Normal 5 2 2 2 2 5" xfId="45993" xr:uid="{00000000-0005-0000-0000-0000F8AB0000}"/>
    <cellStyle name="Normal 5 2 2 2 2 6" xfId="21656" xr:uid="{00000000-0005-0000-0000-0000F9AB0000}"/>
    <cellStyle name="Normal 5 2 2 2 2 7" xfId="50530" xr:uid="{00000000-0005-0000-0000-0000FAAB0000}"/>
    <cellStyle name="Normal 5 2 2 2 2 8" xfId="13271" xr:uid="{00000000-0005-0000-0000-0000FBAB0000}"/>
    <cellStyle name="Normal 5 2 2 2 3" xfId="15490" xr:uid="{00000000-0005-0000-0000-0000FCAB0000}"/>
    <cellStyle name="Normal 5 2 2 2 3 2" xfId="39159" xr:uid="{00000000-0005-0000-0000-0000FDAB0000}"/>
    <cellStyle name="Normal 5 2 2 2 3 3" xfId="48212" xr:uid="{00000000-0005-0000-0000-0000FEAB0000}"/>
    <cellStyle name="Normal 5 2 2 2 3 4" xfId="23875" xr:uid="{00000000-0005-0000-0000-0000FFAB0000}"/>
    <cellStyle name="Normal 5 2 2 2 4" xfId="17934" xr:uid="{00000000-0005-0000-0000-000000AC0000}"/>
    <cellStyle name="Normal 5 2 2 2 4 2" xfId="41378" xr:uid="{00000000-0005-0000-0000-000001AC0000}"/>
    <cellStyle name="Normal 5 2 2 2 4 3" xfId="50431" xr:uid="{00000000-0005-0000-0000-000002AC0000}"/>
    <cellStyle name="Normal 5 2 2 2 4 4" xfId="26094" xr:uid="{00000000-0005-0000-0000-000003AC0000}"/>
    <cellStyle name="Normal 5 2 2 2 5" xfId="31412" xr:uid="{00000000-0005-0000-0000-000004AC0000}"/>
    <cellStyle name="Normal 5 2 2 2 6" xfId="34721" xr:uid="{00000000-0005-0000-0000-000005AC0000}"/>
    <cellStyle name="Normal 5 2 2 2 7" xfId="43774" xr:uid="{00000000-0005-0000-0000-000006AC0000}"/>
    <cellStyle name="Normal 5 2 2 2 8" xfId="19429" xr:uid="{00000000-0005-0000-0000-000007AC0000}"/>
    <cellStyle name="Normal 5 2 2 2 9" xfId="50529" xr:uid="{00000000-0005-0000-0000-000008AC0000}"/>
    <cellStyle name="Normal 5 2 2 3" xfId="10110" xr:uid="{00000000-0005-0000-0000-000009AC0000}"/>
    <cellStyle name="Normal 5 2 2 3 2" xfId="12538" xr:uid="{00000000-0005-0000-0000-00000AAC0000}"/>
    <cellStyle name="Normal 5 2 2 3 2 2" xfId="27809" xr:uid="{00000000-0005-0000-0000-00000BAC0000}"/>
    <cellStyle name="Normal 5 2 2 3 2 3" xfId="36207" xr:uid="{00000000-0005-0000-0000-00000CAC0000}"/>
    <cellStyle name="Normal 5 2 2 3 2 4" xfId="45260" xr:uid="{00000000-0005-0000-0000-00000DAC0000}"/>
    <cellStyle name="Normal 5 2 2 3 2 5" xfId="23142" xr:uid="{00000000-0005-0000-0000-00000EAC0000}"/>
    <cellStyle name="Normal 5 2 2 3 3" xfId="14757" xr:uid="{00000000-0005-0000-0000-00000FAC0000}"/>
    <cellStyle name="Normal 5 2 2 3 3 2" xfId="38426" xr:uid="{00000000-0005-0000-0000-000010AC0000}"/>
    <cellStyle name="Normal 5 2 2 3 3 3" xfId="47479" xr:uid="{00000000-0005-0000-0000-000011AC0000}"/>
    <cellStyle name="Normal 5 2 2 3 3 4" xfId="25361" xr:uid="{00000000-0005-0000-0000-000012AC0000}"/>
    <cellStyle name="Normal 5 2 2 3 4" xfId="17201" xr:uid="{00000000-0005-0000-0000-000013AC0000}"/>
    <cellStyle name="Normal 5 2 2 3 4 2" xfId="40645" xr:uid="{00000000-0005-0000-0000-000014AC0000}"/>
    <cellStyle name="Normal 5 2 2 3 4 3" xfId="49698" xr:uid="{00000000-0005-0000-0000-000015AC0000}"/>
    <cellStyle name="Normal 5 2 2 3 4 4" xfId="30679" xr:uid="{00000000-0005-0000-0000-000016AC0000}"/>
    <cellStyle name="Normal 5 2 2 3 5" xfId="33988" xr:uid="{00000000-0005-0000-0000-000017AC0000}"/>
    <cellStyle name="Normal 5 2 2 3 6" xfId="43041" xr:uid="{00000000-0005-0000-0000-000018AC0000}"/>
    <cellStyle name="Normal 5 2 2 3 7" xfId="20923" xr:uid="{00000000-0005-0000-0000-000019AC0000}"/>
    <cellStyle name="Normal 5 2 2 4" xfId="11723" xr:uid="{00000000-0005-0000-0000-00001AAC0000}"/>
    <cellStyle name="Normal 5 2 2 4 2" xfId="26987" xr:uid="{00000000-0005-0000-0000-00001BAC0000}"/>
    <cellStyle name="Normal 5 2 2 4 3" xfId="29526" xr:uid="{00000000-0005-0000-0000-00001CAC0000}"/>
    <cellStyle name="Normal 5 2 2 4 4" xfId="35464" xr:uid="{00000000-0005-0000-0000-00001DAC0000}"/>
    <cellStyle name="Normal 5 2 2 4 5" xfId="44517" xr:uid="{00000000-0005-0000-0000-00001EAC0000}"/>
    <cellStyle name="Normal 5 2 2 4 6" xfId="20180" xr:uid="{00000000-0005-0000-0000-00001FAC0000}"/>
    <cellStyle name="Normal 5 2 2 5" xfId="14014" xr:uid="{00000000-0005-0000-0000-000020AC0000}"/>
    <cellStyle name="Normal 5 2 2 5 2" xfId="37683" xr:uid="{00000000-0005-0000-0000-000021AC0000}"/>
    <cellStyle name="Normal 5 2 2 5 3" xfId="46736" xr:uid="{00000000-0005-0000-0000-000022AC0000}"/>
    <cellStyle name="Normal 5 2 2 5 4" xfId="22399" xr:uid="{00000000-0005-0000-0000-000023AC0000}"/>
    <cellStyle name="Normal 5 2 2 6" xfId="16377" xr:uid="{00000000-0005-0000-0000-000024AC0000}"/>
    <cellStyle name="Normal 5 2 2 6 2" xfId="39902" xr:uid="{00000000-0005-0000-0000-000025AC0000}"/>
    <cellStyle name="Normal 5 2 2 6 3" xfId="48955" xr:uid="{00000000-0005-0000-0000-000026AC0000}"/>
    <cellStyle name="Normal 5 2 2 6 4" xfId="24618" xr:uid="{00000000-0005-0000-0000-000027AC0000}"/>
    <cellStyle name="Normal 5 2 2 7" xfId="29435" xr:uid="{00000000-0005-0000-0000-000028AC0000}"/>
    <cellStyle name="Normal 5 2 2 8" xfId="33232" xr:uid="{00000000-0005-0000-0000-000029AC0000}"/>
    <cellStyle name="Normal 5 2 2 9" xfId="42280" xr:uid="{00000000-0005-0000-0000-00002AAC0000}"/>
    <cellStyle name="Normal 5 2 3" xfId="591" xr:uid="{00000000-0005-0000-0000-00002BAC0000}"/>
    <cellStyle name="Normal 5 2 3 10" xfId="18696" xr:uid="{00000000-0005-0000-0000-00002CAC0000}"/>
    <cellStyle name="Normal 5 2 3 11" xfId="50531" xr:uid="{00000000-0005-0000-0000-00002DAC0000}"/>
    <cellStyle name="Normal 5 2 3 12" xfId="7681" xr:uid="{00000000-0005-0000-0000-00002EAC0000}"/>
    <cellStyle name="Normal 5 2 3 2" xfId="592" xr:uid="{00000000-0005-0000-0000-00002FAC0000}"/>
    <cellStyle name="Normal 5 2 3 2 10" xfId="10844" xr:uid="{00000000-0005-0000-0000-000030AC0000}"/>
    <cellStyle name="Normal 5 2 3 2 2" xfId="13272" xr:uid="{00000000-0005-0000-0000-000031AC0000}"/>
    <cellStyle name="Normal 5 2 3 2 2 2" xfId="28543" xr:uid="{00000000-0005-0000-0000-000032AC0000}"/>
    <cellStyle name="Normal 5 2 3 2 2 3" xfId="32482" xr:uid="{00000000-0005-0000-0000-000033AC0000}"/>
    <cellStyle name="Normal 5 2 3 2 2 4" xfId="36941" xr:uid="{00000000-0005-0000-0000-000034AC0000}"/>
    <cellStyle name="Normal 5 2 3 2 2 5" xfId="45994" xr:uid="{00000000-0005-0000-0000-000035AC0000}"/>
    <cellStyle name="Normal 5 2 3 2 2 6" xfId="21657" xr:uid="{00000000-0005-0000-0000-000036AC0000}"/>
    <cellStyle name="Normal 5 2 3 2 3" xfId="15491" xr:uid="{00000000-0005-0000-0000-000037AC0000}"/>
    <cellStyle name="Normal 5 2 3 2 3 2" xfId="39160" xr:uid="{00000000-0005-0000-0000-000038AC0000}"/>
    <cellStyle name="Normal 5 2 3 2 3 3" xfId="48213" xr:uid="{00000000-0005-0000-0000-000039AC0000}"/>
    <cellStyle name="Normal 5 2 3 2 3 4" xfId="23876" xr:uid="{00000000-0005-0000-0000-00003AAC0000}"/>
    <cellStyle name="Normal 5 2 3 2 4" xfId="17935" xr:uid="{00000000-0005-0000-0000-00003BAC0000}"/>
    <cellStyle name="Normal 5 2 3 2 4 2" xfId="41379" xr:uid="{00000000-0005-0000-0000-00003CAC0000}"/>
    <cellStyle name="Normal 5 2 3 2 4 3" xfId="50432" xr:uid="{00000000-0005-0000-0000-00003DAC0000}"/>
    <cellStyle name="Normal 5 2 3 2 4 4" xfId="26095" xr:uid="{00000000-0005-0000-0000-00003EAC0000}"/>
    <cellStyle name="Normal 5 2 3 2 5" xfId="31413" xr:uid="{00000000-0005-0000-0000-00003FAC0000}"/>
    <cellStyle name="Normal 5 2 3 2 6" xfId="34722" xr:uid="{00000000-0005-0000-0000-000040AC0000}"/>
    <cellStyle name="Normal 5 2 3 2 7" xfId="43775" xr:uid="{00000000-0005-0000-0000-000041AC0000}"/>
    <cellStyle name="Normal 5 2 3 2 8" xfId="19430" xr:uid="{00000000-0005-0000-0000-000042AC0000}"/>
    <cellStyle name="Normal 5 2 3 2 9" xfId="50532" xr:uid="{00000000-0005-0000-0000-000043AC0000}"/>
    <cellStyle name="Normal 5 2 3 3" xfId="10111" xr:uid="{00000000-0005-0000-0000-000044AC0000}"/>
    <cellStyle name="Normal 5 2 3 3 2" xfId="12539" xr:uid="{00000000-0005-0000-0000-000045AC0000}"/>
    <cellStyle name="Normal 5 2 3 3 2 2" xfId="27810" xr:uid="{00000000-0005-0000-0000-000046AC0000}"/>
    <cellStyle name="Normal 5 2 3 3 2 3" xfId="36208" xr:uid="{00000000-0005-0000-0000-000047AC0000}"/>
    <cellStyle name="Normal 5 2 3 3 2 4" xfId="45261" xr:uid="{00000000-0005-0000-0000-000048AC0000}"/>
    <cellStyle name="Normal 5 2 3 3 2 5" xfId="23143" xr:uid="{00000000-0005-0000-0000-000049AC0000}"/>
    <cellStyle name="Normal 5 2 3 3 3" xfId="14758" xr:uid="{00000000-0005-0000-0000-00004AAC0000}"/>
    <cellStyle name="Normal 5 2 3 3 3 2" xfId="38427" xr:uid="{00000000-0005-0000-0000-00004BAC0000}"/>
    <cellStyle name="Normal 5 2 3 3 3 3" xfId="47480" xr:uid="{00000000-0005-0000-0000-00004CAC0000}"/>
    <cellStyle name="Normal 5 2 3 3 3 4" xfId="25362" xr:uid="{00000000-0005-0000-0000-00004DAC0000}"/>
    <cellStyle name="Normal 5 2 3 3 4" xfId="17202" xr:uid="{00000000-0005-0000-0000-00004EAC0000}"/>
    <cellStyle name="Normal 5 2 3 3 4 2" xfId="40646" xr:uid="{00000000-0005-0000-0000-00004FAC0000}"/>
    <cellStyle name="Normal 5 2 3 3 4 3" xfId="49699" xr:uid="{00000000-0005-0000-0000-000050AC0000}"/>
    <cellStyle name="Normal 5 2 3 3 4 4" xfId="30680" xr:uid="{00000000-0005-0000-0000-000051AC0000}"/>
    <cellStyle name="Normal 5 2 3 3 5" xfId="33989" xr:uid="{00000000-0005-0000-0000-000052AC0000}"/>
    <cellStyle name="Normal 5 2 3 3 6" xfId="43042" xr:uid="{00000000-0005-0000-0000-000053AC0000}"/>
    <cellStyle name="Normal 5 2 3 3 7" xfId="20924" xr:uid="{00000000-0005-0000-0000-000054AC0000}"/>
    <cellStyle name="Normal 5 2 3 4" xfId="11724" xr:uid="{00000000-0005-0000-0000-000055AC0000}"/>
    <cellStyle name="Normal 5 2 3 4 2" xfId="26988" xr:uid="{00000000-0005-0000-0000-000056AC0000}"/>
    <cellStyle name="Normal 5 2 3 4 3" xfId="29527" xr:uid="{00000000-0005-0000-0000-000057AC0000}"/>
    <cellStyle name="Normal 5 2 3 4 4" xfId="35465" xr:uid="{00000000-0005-0000-0000-000058AC0000}"/>
    <cellStyle name="Normal 5 2 3 4 5" xfId="44518" xr:uid="{00000000-0005-0000-0000-000059AC0000}"/>
    <cellStyle name="Normal 5 2 3 4 6" xfId="20181" xr:uid="{00000000-0005-0000-0000-00005AAC0000}"/>
    <cellStyle name="Normal 5 2 3 5" xfId="14015" xr:uid="{00000000-0005-0000-0000-00005BAC0000}"/>
    <cellStyle name="Normal 5 2 3 5 2" xfId="37684" xr:uid="{00000000-0005-0000-0000-00005CAC0000}"/>
    <cellStyle name="Normal 5 2 3 5 3" xfId="46737" xr:uid="{00000000-0005-0000-0000-00005DAC0000}"/>
    <cellStyle name="Normal 5 2 3 5 4" xfId="22400" xr:uid="{00000000-0005-0000-0000-00005EAC0000}"/>
    <cellStyle name="Normal 5 2 3 6" xfId="16378" xr:uid="{00000000-0005-0000-0000-00005FAC0000}"/>
    <cellStyle name="Normal 5 2 3 6 2" xfId="39903" xr:uid="{00000000-0005-0000-0000-000060AC0000}"/>
    <cellStyle name="Normal 5 2 3 6 3" xfId="48956" xr:uid="{00000000-0005-0000-0000-000061AC0000}"/>
    <cellStyle name="Normal 5 2 3 6 4" xfId="24619" xr:uid="{00000000-0005-0000-0000-000062AC0000}"/>
    <cellStyle name="Normal 5 2 3 7" xfId="29436" xr:uid="{00000000-0005-0000-0000-000063AC0000}"/>
    <cellStyle name="Normal 5 2 3 8" xfId="33233" xr:uid="{00000000-0005-0000-0000-000064AC0000}"/>
    <cellStyle name="Normal 5 2 3 9" xfId="42281" xr:uid="{00000000-0005-0000-0000-000065AC0000}"/>
    <cellStyle name="Normal 5 2 4" xfId="7682" xr:uid="{00000000-0005-0000-0000-000066AC0000}"/>
    <cellStyle name="Normal 5 2 4 10" xfId="18697" xr:uid="{00000000-0005-0000-0000-000067AC0000}"/>
    <cellStyle name="Normal 5 2 4 2" xfId="10845" xr:uid="{00000000-0005-0000-0000-000068AC0000}"/>
    <cellStyle name="Normal 5 2 4 2 2" xfId="13273" xr:uid="{00000000-0005-0000-0000-000069AC0000}"/>
    <cellStyle name="Normal 5 2 4 2 2 2" xfId="28544" xr:uid="{00000000-0005-0000-0000-00006AAC0000}"/>
    <cellStyle name="Normal 5 2 4 2 2 3" xfId="32483" xr:uid="{00000000-0005-0000-0000-00006BAC0000}"/>
    <cellStyle name="Normal 5 2 4 2 2 4" xfId="36942" xr:uid="{00000000-0005-0000-0000-00006CAC0000}"/>
    <cellStyle name="Normal 5 2 4 2 2 5" xfId="45995" xr:uid="{00000000-0005-0000-0000-00006DAC0000}"/>
    <cellStyle name="Normal 5 2 4 2 2 6" xfId="21658" xr:uid="{00000000-0005-0000-0000-00006EAC0000}"/>
    <cellStyle name="Normal 5 2 4 2 3" xfId="15492" xr:uid="{00000000-0005-0000-0000-00006FAC0000}"/>
    <cellStyle name="Normal 5 2 4 2 3 2" xfId="39161" xr:uid="{00000000-0005-0000-0000-000070AC0000}"/>
    <cellStyle name="Normal 5 2 4 2 3 3" xfId="48214" xr:uid="{00000000-0005-0000-0000-000071AC0000}"/>
    <cellStyle name="Normal 5 2 4 2 3 4" xfId="23877" xr:uid="{00000000-0005-0000-0000-000072AC0000}"/>
    <cellStyle name="Normal 5 2 4 2 4" xfId="17936" xr:uid="{00000000-0005-0000-0000-000073AC0000}"/>
    <cellStyle name="Normal 5 2 4 2 4 2" xfId="41380" xr:uid="{00000000-0005-0000-0000-000074AC0000}"/>
    <cellStyle name="Normal 5 2 4 2 4 3" xfId="50433" xr:uid="{00000000-0005-0000-0000-000075AC0000}"/>
    <cellStyle name="Normal 5 2 4 2 4 4" xfId="26096" xr:uid="{00000000-0005-0000-0000-000076AC0000}"/>
    <cellStyle name="Normal 5 2 4 2 5" xfId="31414" xr:uid="{00000000-0005-0000-0000-000077AC0000}"/>
    <cellStyle name="Normal 5 2 4 2 6" xfId="34723" xr:uid="{00000000-0005-0000-0000-000078AC0000}"/>
    <cellStyle name="Normal 5 2 4 2 7" xfId="43776" xr:uid="{00000000-0005-0000-0000-000079AC0000}"/>
    <cellStyle name="Normal 5 2 4 2 8" xfId="19431" xr:uid="{00000000-0005-0000-0000-00007AAC0000}"/>
    <cellStyle name="Normal 5 2 4 3" xfId="10112" xr:uid="{00000000-0005-0000-0000-00007BAC0000}"/>
    <cellStyle name="Normal 5 2 4 3 2" xfId="12540" xr:uid="{00000000-0005-0000-0000-00007CAC0000}"/>
    <cellStyle name="Normal 5 2 4 3 2 2" xfId="27811" xr:uid="{00000000-0005-0000-0000-00007DAC0000}"/>
    <cellStyle name="Normal 5 2 4 3 2 3" xfId="36209" xr:uid="{00000000-0005-0000-0000-00007EAC0000}"/>
    <cellStyle name="Normal 5 2 4 3 2 4" xfId="45262" xr:uid="{00000000-0005-0000-0000-00007FAC0000}"/>
    <cellStyle name="Normal 5 2 4 3 2 5" xfId="23144" xr:uid="{00000000-0005-0000-0000-000080AC0000}"/>
    <cellStyle name="Normal 5 2 4 3 3" xfId="14759" xr:uid="{00000000-0005-0000-0000-000081AC0000}"/>
    <cellStyle name="Normal 5 2 4 3 3 2" xfId="38428" xr:uid="{00000000-0005-0000-0000-000082AC0000}"/>
    <cellStyle name="Normal 5 2 4 3 3 3" xfId="47481" xr:uid="{00000000-0005-0000-0000-000083AC0000}"/>
    <cellStyle name="Normal 5 2 4 3 3 4" xfId="25363" xr:uid="{00000000-0005-0000-0000-000084AC0000}"/>
    <cellStyle name="Normal 5 2 4 3 4" xfId="17203" xr:uid="{00000000-0005-0000-0000-000085AC0000}"/>
    <cellStyle name="Normal 5 2 4 3 4 2" xfId="40647" xr:uid="{00000000-0005-0000-0000-000086AC0000}"/>
    <cellStyle name="Normal 5 2 4 3 4 3" xfId="49700" xr:uid="{00000000-0005-0000-0000-000087AC0000}"/>
    <cellStyle name="Normal 5 2 4 3 4 4" xfId="30681" xr:uid="{00000000-0005-0000-0000-000088AC0000}"/>
    <cellStyle name="Normal 5 2 4 3 5" xfId="33990" xr:uid="{00000000-0005-0000-0000-000089AC0000}"/>
    <cellStyle name="Normal 5 2 4 3 6" xfId="43043" xr:uid="{00000000-0005-0000-0000-00008AAC0000}"/>
    <cellStyle name="Normal 5 2 4 3 7" xfId="20925" xr:uid="{00000000-0005-0000-0000-00008BAC0000}"/>
    <cellStyle name="Normal 5 2 4 4" xfId="11725" xr:uid="{00000000-0005-0000-0000-00008CAC0000}"/>
    <cellStyle name="Normal 5 2 4 4 2" xfId="26989" xr:uid="{00000000-0005-0000-0000-00008DAC0000}"/>
    <cellStyle name="Normal 5 2 4 4 3" xfId="29528" xr:uid="{00000000-0005-0000-0000-00008EAC0000}"/>
    <cellStyle name="Normal 5 2 4 4 4" xfId="35466" xr:uid="{00000000-0005-0000-0000-00008FAC0000}"/>
    <cellStyle name="Normal 5 2 4 4 5" xfId="44519" xr:uid="{00000000-0005-0000-0000-000090AC0000}"/>
    <cellStyle name="Normal 5 2 4 4 6" xfId="20182" xr:uid="{00000000-0005-0000-0000-000091AC0000}"/>
    <cellStyle name="Normal 5 2 4 5" xfId="14016" xr:uid="{00000000-0005-0000-0000-000092AC0000}"/>
    <cellStyle name="Normal 5 2 4 5 2" xfId="37685" xr:uid="{00000000-0005-0000-0000-000093AC0000}"/>
    <cellStyle name="Normal 5 2 4 5 3" xfId="46738" xr:uid="{00000000-0005-0000-0000-000094AC0000}"/>
    <cellStyle name="Normal 5 2 4 5 4" xfId="22401" xr:uid="{00000000-0005-0000-0000-000095AC0000}"/>
    <cellStyle name="Normal 5 2 4 6" xfId="16379" xr:uid="{00000000-0005-0000-0000-000096AC0000}"/>
    <cellStyle name="Normal 5 2 4 6 2" xfId="39904" xr:uid="{00000000-0005-0000-0000-000097AC0000}"/>
    <cellStyle name="Normal 5 2 4 6 3" xfId="48957" xr:uid="{00000000-0005-0000-0000-000098AC0000}"/>
    <cellStyle name="Normal 5 2 4 6 4" xfId="24620" xr:uid="{00000000-0005-0000-0000-000099AC0000}"/>
    <cellStyle name="Normal 5 2 4 7" xfId="29437" xr:uid="{00000000-0005-0000-0000-00009AAC0000}"/>
    <cellStyle name="Normal 5 2 4 8" xfId="33234" xr:uid="{00000000-0005-0000-0000-00009BAC0000}"/>
    <cellStyle name="Normal 5 2 4 9" xfId="42282" xr:uid="{00000000-0005-0000-0000-00009CAC0000}"/>
    <cellStyle name="Normal 5 2 5" xfId="7683" xr:uid="{00000000-0005-0000-0000-00009DAC0000}"/>
    <cellStyle name="Normal 5 2 5 10" xfId="18698" xr:uid="{00000000-0005-0000-0000-00009EAC0000}"/>
    <cellStyle name="Normal 5 2 5 2" xfId="10846" xr:uid="{00000000-0005-0000-0000-00009FAC0000}"/>
    <cellStyle name="Normal 5 2 5 2 2" xfId="13274" xr:uid="{00000000-0005-0000-0000-0000A0AC0000}"/>
    <cellStyle name="Normal 5 2 5 2 2 2" xfId="28545" xr:uid="{00000000-0005-0000-0000-0000A1AC0000}"/>
    <cellStyle name="Normal 5 2 5 2 2 3" xfId="32484" xr:uid="{00000000-0005-0000-0000-0000A2AC0000}"/>
    <cellStyle name="Normal 5 2 5 2 2 4" xfId="36943" xr:uid="{00000000-0005-0000-0000-0000A3AC0000}"/>
    <cellStyle name="Normal 5 2 5 2 2 5" xfId="45996" xr:uid="{00000000-0005-0000-0000-0000A4AC0000}"/>
    <cellStyle name="Normal 5 2 5 2 2 6" xfId="21659" xr:uid="{00000000-0005-0000-0000-0000A5AC0000}"/>
    <cellStyle name="Normal 5 2 5 2 3" xfId="15493" xr:uid="{00000000-0005-0000-0000-0000A6AC0000}"/>
    <cellStyle name="Normal 5 2 5 2 3 2" xfId="39162" xr:uid="{00000000-0005-0000-0000-0000A7AC0000}"/>
    <cellStyle name="Normal 5 2 5 2 3 3" xfId="48215" xr:uid="{00000000-0005-0000-0000-0000A8AC0000}"/>
    <cellStyle name="Normal 5 2 5 2 3 4" xfId="23878" xr:uid="{00000000-0005-0000-0000-0000A9AC0000}"/>
    <cellStyle name="Normal 5 2 5 2 4" xfId="17937" xr:uid="{00000000-0005-0000-0000-0000AAAC0000}"/>
    <cellStyle name="Normal 5 2 5 2 4 2" xfId="41381" xr:uid="{00000000-0005-0000-0000-0000ABAC0000}"/>
    <cellStyle name="Normal 5 2 5 2 4 3" xfId="50434" xr:uid="{00000000-0005-0000-0000-0000ACAC0000}"/>
    <cellStyle name="Normal 5 2 5 2 4 4" xfId="26097" xr:uid="{00000000-0005-0000-0000-0000ADAC0000}"/>
    <cellStyle name="Normal 5 2 5 2 5" xfId="31415" xr:uid="{00000000-0005-0000-0000-0000AEAC0000}"/>
    <cellStyle name="Normal 5 2 5 2 6" xfId="34724" xr:uid="{00000000-0005-0000-0000-0000AFAC0000}"/>
    <cellStyle name="Normal 5 2 5 2 7" xfId="43777" xr:uid="{00000000-0005-0000-0000-0000B0AC0000}"/>
    <cellStyle name="Normal 5 2 5 2 8" xfId="19432" xr:uid="{00000000-0005-0000-0000-0000B1AC0000}"/>
    <cellStyle name="Normal 5 2 5 3" xfId="10113" xr:uid="{00000000-0005-0000-0000-0000B2AC0000}"/>
    <cellStyle name="Normal 5 2 5 3 2" xfId="12541" xr:uid="{00000000-0005-0000-0000-0000B3AC0000}"/>
    <cellStyle name="Normal 5 2 5 3 2 2" xfId="27812" xr:uid="{00000000-0005-0000-0000-0000B4AC0000}"/>
    <cellStyle name="Normal 5 2 5 3 2 3" xfId="36210" xr:uid="{00000000-0005-0000-0000-0000B5AC0000}"/>
    <cellStyle name="Normal 5 2 5 3 2 4" xfId="45263" xr:uid="{00000000-0005-0000-0000-0000B6AC0000}"/>
    <cellStyle name="Normal 5 2 5 3 2 5" xfId="23145" xr:uid="{00000000-0005-0000-0000-0000B7AC0000}"/>
    <cellStyle name="Normal 5 2 5 3 3" xfId="14760" xr:uid="{00000000-0005-0000-0000-0000B8AC0000}"/>
    <cellStyle name="Normal 5 2 5 3 3 2" xfId="38429" xr:uid="{00000000-0005-0000-0000-0000B9AC0000}"/>
    <cellStyle name="Normal 5 2 5 3 3 3" xfId="47482" xr:uid="{00000000-0005-0000-0000-0000BAAC0000}"/>
    <cellStyle name="Normal 5 2 5 3 3 4" xfId="25364" xr:uid="{00000000-0005-0000-0000-0000BBAC0000}"/>
    <cellStyle name="Normal 5 2 5 3 4" xfId="17204" xr:uid="{00000000-0005-0000-0000-0000BCAC0000}"/>
    <cellStyle name="Normal 5 2 5 3 4 2" xfId="40648" xr:uid="{00000000-0005-0000-0000-0000BDAC0000}"/>
    <cellStyle name="Normal 5 2 5 3 4 3" xfId="49701" xr:uid="{00000000-0005-0000-0000-0000BEAC0000}"/>
    <cellStyle name="Normal 5 2 5 3 4 4" xfId="30682" xr:uid="{00000000-0005-0000-0000-0000BFAC0000}"/>
    <cellStyle name="Normal 5 2 5 3 5" xfId="33991" xr:uid="{00000000-0005-0000-0000-0000C0AC0000}"/>
    <cellStyle name="Normal 5 2 5 3 6" xfId="43044" xr:uid="{00000000-0005-0000-0000-0000C1AC0000}"/>
    <cellStyle name="Normal 5 2 5 3 7" xfId="20926" xr:uid="{00000000-0005-0000-0000-0000C2AC0000}"/>
    <cellStyle name="Normal 5 2 5 4" xfId="11726" xr:uid="{00000000-0005-0000-0000-0000C3AC0000}"/>
    <cellStyle name="Normal 5 2 5 4 2" xfId="26990" xr:uid="{00000000-0005-0000-0000-0000C4AC0000}"/>
    <cellStyle name="Normal 5 2 5 4 3" xfId="29529" xr:uid="{00000000-0005-0000-0000-0000C5AC0000}"/>
    <cellStyle name="Normal 5 2 5 4 4" xfId="35467" xr:uid="{00000000-0005-0000-0000-0000C6AC0000}"/>
    <cellStyle name="Normal 5 2 5 4 5" xfId="44520" xr:uid="{00000000-0005-0000-0000-0000C7AC0000}"/>
    <cellStyle name="Normal 5 2 5 4 6" xfId="20183" xr:uid="{00000000-0005-0000-0000-0000C8AC0000}"/>
    <cellStyle name="Normal 5 2 5 5" xfId="14017" xr:uid="{00000000-0005-0000-0000-0000C9AC0000}"/>
    <cellStyle name="Normal 5 2 5 5 2" xfId="37686" xr:uid="{00000000-0005-0000-0000-0000CAAC0000}"/>
    <cellStyle name="Normal 5 2 5 5 3" xfId="46739" xr:uid="{00000000-0005-0000-0000-0000CBAC0000}"/>
    <cellStyle name="Normal 5 2 5 5 4" xfId="22402" xr:uid="{00000000-0005-0000-0000-0000CCAC0000}"/>
    <cellStyle name="Normal 5 2 5 6" xfId="16380" xr:uid="{00000000-0005-0000-0000-0000CDAC0000}"/>
    <cellStyle name="Normal 5 2 5 6 2" xfId="39905" xr:uid="{00000000-0005-0000-0000-0000CEAC0000}"/>
    <cellStyle name="Normal 5 2 5 6 3" xfId="48958" xr:uid="{00000000-0005-0000-0000-0000CFAC0000}"/>
    <cellStyle name="Normal 5 2 5 6 4" xfId="24621" xr:uid="{00000000-0005-0000-0000-0000D0AC0000}"/>
    <cellStyle name="Normal 5 2 5 7" xfId="29438" xr:uid="{00000000-0005-0000-0000-0000D1AC0000}"/>
    <cellStyle name="Normal 5 2 5 8" xfId="33235" xr:uid="{00000000-0005-0000-0000-0000D2AC0000}"/>
    <cellStyle name="Normal 5 2 5 9" xfId="42283" xr:uid="{00000000-0005-0000-0000-0000D3AC0000}"/>
    <cellStyle name="Normal 5 3" xfId="593" xr:uid="{00000000-0005-0000-0000-0000D4AC0000}"/>
    <cellStyle name="Normal 5 3 10" xfId="18699" xr:uid="{00000000-0005-0000-0000-0000D5AC0000}"/>
    <cellStyle name="Normal 5 3 11" xfId="50533" xr:uid="{00000000-0005-0000-0000-0000D6AC0000}"/>
    <cellStyle name="Normal 5 3 12" xfId="7684" xr:uid="{00000000-0005-0000-0000-0000D7AC0000}"/>
    <cellStyle name="Normal 5 3 2" xfId="594" xr:uid="{00000000-0005-0000-0000-0000D8AC0000}"/>
    <cellStyle name="Normal 5 3 2 10" xfId="10847" xr:uid="{00000000-0005-0000-0000-0000D9AC0000}"/>
    <cellStyle name="Normal 5 3 2 2" xfId="595" xr:uid="{00000000-0005-0000-0000-0000DAAC0000}"/>
    <cellStyle name="Normal 5 3 2 2 2" xfId="28546" xr:uid="{00000000-0005-0000-0000-0000DBAC0000}"/>
    <cellStyle name="Normal 5 3 2 2 3" xfId="32485" xr:uid="{00000000-0005-0000-0000-0000DCAC0000}"/>
    <cellStyle name="Normal 5 3 2 2 4" xfId="36944" xr:uid="{00000000-0005-0000-0000-0000DDAC0000}"/>
    <cellStyle name="Normal 5 3 2 2 5" xfId="45997" xr:uid="{00000000-0005-0000-0000-0000DEAC0000}"/>
    <cellStyle name="Normal 5 3 2 2 6" xfId="21660" xr:uid="{00000000-0005-0000-0000-0000DFAC0000}"/>
    <cellStyle name="Normal 5 3 2 2 7" xfId="50535" xr:uid="{00000000-0005-0000-0000-0000E0AC0000}"/>
    <cellStyle name="Normal 5 3 2 2 8" xfId="13275" xr:uid="{00000000-0005-0000-0000-0000E1AC0000}"/>
    <cellStyle name="Normal 5 3 2 3" xfId="15494" xr:uid="{00000000-0005-0000-0000-0000E2AC0000}"/>
    <cellStyle name="Normal 5 3 2 3 2" xfId="39163" xr:uid="{00000000-0005-0000-0000-0000E3AC0000}"/>
    <cellStyle name="Normal 5 3 2 3 3" xfId="48216" xr:uid="{00000000-0005-0000-0000-0000E4AC0000}"/>
    <cellStyle name="Normal 5 3 2 3 4" xfId="23879" xr:uid="{00000000-0005-0000-0000-0000E5AC0000}"/>
    <cellStyle name="Normal 5 3 2 4" xfId="17938" xr:uid="{00000000-0005-0000-0000-0000E6AC0000}"/>
    <cellStyle name="Normal 5 3 2 4 2" xfId="41382" xr:uid="{00000000-0005-0000-0000-0000E7AC0000}"/>
    <cellStyle name="Normal 5 3 2 4 3" xfId="50435" xr:uid="{00000000-0005-0000-0000-0000E8AC0000}"/>
    <cellStyle name="Normal 5 3 2 4 4" xfId="26098" xr:uid="{00000000-0005-0000-0000-0000E9AC0000}"/>
    <cellStyle name="Normal 5 3 2 5" xfId="31416" xr:uid="{00000000-0005-0000-0000-0000EAAC0000}"/>
    <cellStyle name="Normal 5 3 2 6" xfId="34725" xr:uid="{00000000-0005-0000-0000-0000EBAC0000}"/>
    <cellStyle name="Normal 5 3 2 7" xfId="43778" xr:uid="{00000000-0005-0000-0000-0000ECAC0000}"/>
    <cellStyle name="Normal 5 3 2 8" xfId="19433" xr:uid="{00000000-0005-0000-0000-0000EDAC0000}"/>
    <cellStyle name="Normal 5 3 2 9" xfId="50534" xr:uid="{00000000-0005-0000-0000-0000EEAC0000}"/>
    <cellStyle name="Normal 5 3 3" xfId="10114" xr:uid="{00000000-0005-0000-0000-0000EFAC0000}"/>
    <cellStyle name="Normal 5 3 3 2" xfId="12542" xr:uid="{00000000-0005-0000-0000-0000F0AC0000}"/>
    <cellStyle name="Normal 5 3 3 2 2" xfId="27813" xr:uid="{00000000-0005-0000-0000-0000F1AC0000}"/>
    <cellStyle name="Normal 5 3 3 2 3" xfId="36211" xr:uid="{00000000-0005-0000-0000-0000F2AC0000}"/>
    <cellStyle name="Normal 5 3 3 2 4" xfId="45264" xr:uid="{00000000-0005-0000-0000-0000F3AC0000}"/>
    <cellStyle name="Normal 5 3 3 2 5" xfId="23146" xr:uid="{00000000-0005-0000-0000-0000F4AC0000}"/>
    <cellStyle name="Normal 5 3 3 3" xfId="14761" xr:uid="{00000000-0005-0000-0000-0000F5AC0000}"/>
    <cellStyle name="Normal 5 3 3 3 2" xfId="38430" xr:uid="{00000000-0005-0000-0000-0000F6AC0000}"/>
    <cellStyle name="Normal 5 3 3 3 3" xfId="47483" xr:uid="{00000000-0005-0000-0000-0000F7AC0000}"/>
    <cellStyle name="Normal 5 3 3 3 4" xfId="25365" xr:uid="{00000000-0005-0000-0000-0000F8AC0000}"/>
    <cellStyle name="Normal 5 3 3 4" xfId="17205" xr:uid="{00000000-0005-0000-0000-0000F9AC0000}"/>
    <cellStyle name="Normal 5 3 3 4 2" xfId="40649" xr:uid="{00000000-0005-0000-0000-0000FAAC0000}"/>
    <cellStyle name="Normal 5 3 3 4 3" xfId="49702" xr:uid="{00000000-0005-0000-0000-0000FBAC0000}"/>
    <cellStyle name="Normal 5 3 3 4 4" xfId="30683" xr:uid="{00000000-0005-0000-0000-0000FCAC0000}"/>
    <cellStyle name="Normal 5 3 3 5" xfId="33992" xr:uid="{00000000-0005-0000-0000-0000FDAC0000}"/>
    <cellStyle name="Normal 5 3 3 6" xfId="43045" xr:uid="{00000000-0005-0000-0000-0000FEAC0000}"/>
    <cellStyle name="Normal 5 3 3 7" xfId="20927" xr:uid="{00000000-0005-0000-0000-0000FFAC0000}"/>
    <cellStyle name="Normal 5 3 4" xfId="11727" xr:uid="{00000000-0005-0000-0000-000000AD0000}"/>
    <cellStyle name="Normal 5 3 4 2" xfId="26991" xr:uid="{00000000-0005-0000-0000-000001AD0000}"/>
    <cellStyle name="Normal 5 3 4 3" xfId="29530" xr:uid="{00000000-0005-0000-0000-000002AD0000}"/>
    <cellStyle name="Normal 5 3 4 4" xfId="35468" xr:uid="{00000000-0005-0000-0000-000003AD0000}"/>
    <cellStyle name="Normal 5 3 4 5" xfId="44521" xr:uid="{00000000-0005-0000-0000-000004AD0000}"/>
    <cellStyle name="Normal 5 3 4 6" xfId="20184" xr:uid="{00000000-0005-0000-0000-000005AD0000}"/>
    <cellStyle name="Normal 5 3 5" xfId="14018" xr:uid="{00000000-0005-0000-0000-000006AD0000}"/>
    <cellStyle name="Normal 5 3 5 2" xfId="37687" xr:uid="{00000000-0005-0000-0000-000007AD0000}"/>
    <cellStyle name="Normal 5 3 5 3" xfId="46740" xr:uid="{00000000-0005-0000-0000-000008AD0000}"/>
    <cellStyle name="Normal 5 3 5 4" xfId="22403" xr:uid="{00000000-0005-0000-0000-000009AD0000}"/>
    <cellStyle name="Normal 5 3 6" xfId="16381" xr:uid="{00000000-0005-0000-0000-00000AAD0000}"/>
    <cellStyle name="Normal 5 3 6 2" xfId="39906" xr:uid="{00000000-0005-0000-0000-00000BAD0000}"/>
    <cellStyle name="Normal 5 3 6 3" xfId="48959" xr:uid="{00000000-0005-0000-0000-00000CAD0000}"/>
    <cellStyle name="Normal 5 3 6 4" xfId="24622" xr:uid="{00000000-0005-0000-0000-00000DAD0000}"/>
    <cellStyle name="Normal 5 3 7" xfId="29439" xr:uid="{00000000-0005-0000-0000-00000EAD0000}"/>
    <cellStyle name="Normal 5 3 8" xfId="33236" xr:uid="{00000000-0005-0000-0000-00000FAD0000}"/>
    <cellStyle name="Normal 5 3 9" xfId="42284" xr:uid="{00000000-0005-0000-0000-000010AD0000}"/>
    <cellStyle name="Normal 5 4" xfId="596" xr:uid="{00000000-0005-0000-0000-000011AD0000}"/>
    <cellStyle name="Normal 5 4 10" xfId="18700" xr:uid="{00000000-0005-0000-0000-000012AD0000}"/>
    <cellStyle name="Normal 5 4 11" xfId="50536" xr:uid="{00000000-0005-0000-0000-000013AD0000}"/>
    <cellStyle name="Normal 5 4 12" xfId="7685" xr:uid="{00000000-0005-0000-0000-000014AD0000}"/>
    <cellStyle name="Normal 5 4 2" xfId="597" xr:uid="{00000000-0005-0000-0000-000015AD0000}"/>
    <cellStyle name="Normal 5 4 2 10" xfId="10848" xr:uid="{00000000-0005-0000-0000-000016AD0000}"/>
    <cellStyle name="Normal 5 4 2 2" xfId="13276" xr:uid="{00000000-0005-0000-0000-000017AD0000}"/>
    <cellStyle name="Normal 5 4 2 2 2" xfId="28547" xr:uid="{00000000-0005-0000-0000-000018AD0000}"/>
    <cellStyle name="Normal 5 4 2 2 3" xfId="32486" xr:uid="{00000000-0005-0000-0000-000019AD0000}"/>
    <cellStyle name="Normal 5 4 2 2 4" xfId="36945" xr:uid="{00000000-0005-0000-0000-00001AAD0000}"/>
    <cellStyle name="Normal 5 4 2 2 5" xfId="45998" xr:uid="{00000000-0005-0000-0000-00001BAD0000}"/>
    <cellStyle name="Normal 5 4 2 2 6" xfId="21661" xr:uid="{00000000-0005-0000-0000-00001CAD0000}"/>
    <cellStyle name="Normal 5 4 2 3" xfId="15495" xr:uid="{00000000-0005-0000-0000-00001DAD0000}"/>
    <cellStyle name="Normal 5 4 2 3 2" xfId="39164" xr:uid="{00000000-0005-0000-0000-00001EAD0000}"/>
    <cellStyle name="Normal 5 4 2 3 3" xfId="48217" xr:uid="{00000000-0005-0000-0000-00001FAD0000}"/>
    <cellStyle name="Normal 5 4 2 3 4" xfId="23880" xr:uid="{00000000-0005-0000-0000-000020AD0000}"/>
    <cellStyle name="Normal 5 4 2 4" xfId="17939" xr:uid="{00000000-0005-0000-0000-000021AD0000}"/>
    <cellStyle name="Normal 5 4 2 4 2" xfId="41383" xr:uid="{00000000-0005-0000-0000-000022AD0000}"/>
    <cellStyle name="Normal 5 4 2 4 3" xfId="50436" xr:uid="{00000000-0005-0000-0000-000023AD0000}"/>
    <cellStyle name="Normal 5 4 2 4 4" xfId="26099" xr:uid="{00000000-0005-0000-0000-000024AD0000}"/>
    <cellStyle name="Normal 5 4 2 5" xfId="31417" xr:uid="{00000000-0005-0000-0000-000025AD0000}"/>
    <cellStyle name="Normal 5 4 2 6" xfId="34726" xr:uid="{00000000-0005-0000-0000-000026AD0000}"/>
    <cellStyle name="Normal 5 4 2 7" xfId="43779" xr:uid="{00000000-0005-0000-0000-000027AD0000}"/>
    <cellStyle name="Normal 5 4 2 8" xfId="19434" xr:uid="{00000000-0005-0000-0000-000028AD0000}"/>
    <cellStyle name="Normal 5 4 2 9" xfId="50537" xr:uid="{00000000-0005-0000-0000-000029AD0000}"/>
    <cellStyle name="Normal 5 4 3" xfId="10115" xr:uid="{00000000-0005-0000-0000-00002AAD0000}"/>
    <cellStyle name="Normal 5 4 3 2" xfId="12543" xr:uid="{00000000-0005-0000-0000-00002BAD0000}"/>
    <cellStyle name="Normal 5 4 3 2 2" xfId="27814" xr:uid="{00000000-0005-0000-0000-00002CAD0000}"/>
    <cellStyle name="Normal 5 4 3 2 3" xfId="36212" xr:uid="{00000000-0005-0000-0000-00002DAD0000}"/>
    <cellStyle name="Normal 5 4 3 2 4" xfId="45265" xr:uid="{00000000-0005-0000-0000-00002EAD0000}"/>
    <cellStyle name="Normal 5 4 3 2 5" xfId="23147" xr:uid="{00000000-0005-0000-0000-00002FAD0000}"/>
    <cellStyle name="Normal 5 4 3 3" xfId="14762" xr:uid="{00000000-0005-0000-0000-000030AD0000}"/>
    <cellStyle name="Normal 5 4 3 3 2" xfId="38431" xr:uid="{00000000-0005-0000-0000-000031AD0000}"/>
    <cellStyle name="Normal 5 4 3 3 3" xfId="47484" xr:uid="{00000000-0005-0000-0000-000032AD0000}"/>
    <cellStyle name="Normal 5 4 3 3 4" xfId="25366" xr:uid="{00000000-0005-0000-0000-000033AD0000}"/>
    <cellStyle name="Normal 5 4 3 4" xfId="17206" xr:uid="{00000000-0005-0000-0000-000034AD0000}"/>
    <cellStyle name="Normal 5 4 3 4 2" xfId="40650" xr:uid="{00000000-0005-0000-0000-000035AD0000}"/>
    <cellStyle name="Normal 5 4 3 4 3" xfId="49703" xr:uid="{00000000-0005-0000-0000-000036AD0000}"/>
    <cellStyle name="Normal 5 4 3 4 4" xfId="30684" xr:uid="{00000000-0005-0000-0000-000037AD0000}"/>
    <cellStyle name="Normal 5 4 3 5" xfId="33993" xr:uid="{00000000-0005-0000-0000-000038AD0000}"/>
    <cellStyle name="Normal 5 4 3 6" xfId="43046" xr:uid="{00000000-0005-0000-0000-000039AD0000}"/>
    <cellStyle name="Normal 5 4 3 7" xfId="20928" xr:uid="{00000000-0005-0000-0000-00003AAD0000}"/>
    <cellStyle name="Normal 5 4 4" xfId="11728" xr:uid="{00000000-0005-0000-0000-00003BAD0000}"/>
    <cellStyle name="Normal 5 4 4 2" xfId="26992" xr:uid="{00000000-0005-0000-0000-00003CAD0000}"/>
    <cellStyle name="Normal 5 4 4 3" xfId="29531" xr:uid="{00000000-0005-0000-0000-00003DAD0000}"/>
    <cellStyle name="Normal 5 4 4 4" xfId="35469" xr:uid="{00000000-0005-0000-0000-00003EAD0000}"/>
    <cellStyle name="Normal 5 4 4 5" xfId="44522" xr:uid="{00000000-0005-0000-0000-00003FAD0000}"/>
    <cellStyle name="Normal 5 4 4 6" xfId="20185" xr:uid="{00000000-0005-0000-0000-000040AD0000}"/>
    <cellStyle name="Normal 5 4 5" xfId="14019" xr:uid="{00000000-0005-0000-0000-000041AD0000}"/>
    <cellStyle name="Normal 5 4 5 2" xfId="37688" xr:uid="{00000000-0005-0000-0000-000042AD0000}"/>
    <cellStyle name="Normal 5 4 5 3" xfId="46741" xr:uid="{00000000-0005-0000-0000-000043AD0000}"/>
    <cellStyle name="Normal 5 4 5 4" xfId="22404" xr:uid="{00000000-0005-0000-0000-000044AD0000}"/>
    <cellStyle name="Normal 5 4 6" xfId="16382" xr:uid="{00000000-0005-0000-0000-000045AD0000}"/>
    <cellStyle name="Normal 5 4 6 2" xfId="39907" xr:uid="{00000000-0005-0000-0000-000046AD0000}"/>
    <cellStyle name="Normal 5 4 6 3" xfId="48960" xr:uid="{00000000-0005-0000-0000-000047AD0000}"/>
    <cellStyle name="Normal 5 4 6 4" xfId="24623" xr:uid="{00000000-0005-0000-0000-000048AD0000}"/>
    <cellStyle name="Normal 5 4 7" xfId="29440" xr:uid="{00000000-0005-0000-0000-000049AD0000}"/>
    <cellStyle name="Normal 5 4 8" xfId="33237" xr:uid="{00000000-0005-0000-0000-00004AAD0000}"/>
    <cellStyle name="Normal 5 4 9" xfId="42285" xr:uid="{00000000-0005-0000-0000-00004BAD0000}"/>
    <cellStyle name="Normal 5 5" xfId="7686" xr:uid="{00000000-0005-0000-0000-00004CAD0000}"/>
    <cellStyle name="Normal 5 5 10" xfId="18701" xr:uid="{00000000-0005-0000-0000-00004DAD0000}"/>
    <cellStyle name="Normal 5 5 2" xfId="10849" xr:uid="{00000000-0005-0000-0000-00004EAD0000}"/>
    <cellStyle name="Normal 5 5 2 2" xfId="13277" xr:uid="{00000000-0005-0000-0000-00004FAD0000}"/>
    <cellStyle name="Normal 5 5 2 2 2" xfId="28548" xr:uid="{00000000-0005-0000-0000-000050AD0000}"/>
    <cellStyle name="Normal 5 5 2 2 3" xfId="32487" xr:uid="{00000000-0005-0000-0000-000051AD0000}"/>
    <cellStyle name="Normal 5 5 2 2 4" xfId="36946" xr:uid="{00000000-0005-0000-0000-000052AD0000}"/>
    <cellStyle name="Normal 5 5 2 2 5" xfId="45999" xr:uid="{00000000-0005-0000-0000-000053AD0000}"/>
    <cellStyle name="Normal 5 5 2 2 6" xfId="21662" xr:uid="{00000000-0005-0000-0000-000054AD0000}"/>
    <cellStyle name="Normal 5 5 2 3" xfId="15496" xr:uid="{00000000-0005-0000-0000-000055AD0000}"/>
    <cellStyle name="Normal 5 5 2 3 2" xfId="39165" xr:uid="{00000000-0005-0000-0000-000056AD0000}"/>
    <cellStyle name="Normal 5 5 2 3 3" xfId="48218" xr:uid="{00000000-0005-0000-0000-000057AD0000}"/>
    <cellStyle name="Normal 5 5 2 3 4" xfId="23881" xr:uid="{00000000-0005-0000-0000-000058AD0000}"/>
    <cellStyle name="Normal 5 5 2 4" xfId="17940" xr:uid="{00000000-0005-0000-0000-000059AD0000}"/>
    <cellStyle name="Normal 5 5 2 4 2" xfId="41384" xr:uid="{00000000-0005-0000-0000-00005AAD0000}"/>
    <cellStyle name="Normal 5 5 2 4 3" xfId="50437" xr:uid="{00000000-0005-0000-0000-00005BAD0000}"/>
    <cellStyle name="Normal 5 5 2 4 4" xfId="26100" xr:uid="{00000000-0005-0000-0000-00005CAD0000}"/>
    <cellStyle name="Normal 5 5 2 5" xfId="31418" xr:uid="{00000000-0005-0000-0000-00005DAD0000}"/>
    <cellStyle name="Normal 5 5 2 6" xfId="34727" xr:uid="{00000000-0005-0000-0000-00005EAD0000}"/>
    <cellStyle name="Normal 5 5 2 7" xfId="43780" xr:uid="{00000000-0005-0000-0000-00005FAD0000}"/>
    <cellStyle name="Normal 5 5 2 8" xfId="19435" xr:uid="{00000000-0005-0000-0000-000060AD0000}"/>
    <cellStyle name="Normal 5 5 3" xfId="10116" xr:uid="{00000000-0005-0000-0000-000061AD0000}"/>
    <cellStyle name="Normal 5 5 3 2" xfId="12544" xr:uid="{00000000-0005-0000-0000-000062AD0000}"/>
    <cellStyle name="Normal 5 5 3 2 2" xfId="27815" xr:uid="{00000000-0005-0000-0000-000063AD0000}"/>
    <cellStyle name="Normal 5 5 3 2 3" xfId="36213" xr:uid="{00000000-0005-0000-0000-000064AD0000}"/>
    <cellStyle name="Normal 5 5 3 2 4" xfId="45266" xr:uid="{00000000-0005-0000-0000-000065AD0000}"/>
    <cellStyle name="Normal 5 5 3 2 5" xfId="23148" xr:uid="{00000000-0005-0000-0000-000066AD0000}"/>
    <cellStyle name="Normal 5 5 3 3" xfId="14763" xr:uid="{00000000-0005-0000-0000-000067AD0000}"/>
    <cellStyle name="Normal 5 5 3 3 2" xfId="38432" xr:uid="{00000000-0005-0000-0000-000068AD0000}"/>
    <cellStyle name="Normal 5 5 3 3 3" xfId="47485" xr:uid="{00000000-0005-0000-0000-000069AD0000}"/>
    <cellStyle name="Normal 5 5 3 3 4" xfId="25367" xr:uid="{00000000-0005-0000-0000-00006AAD0000}"/>
    <cellStyle name="Normal 5 5 3 4" xfId="17207" xr:uid="{00000000-0005-0000-0000-00006BAD0000}"/>
    <cellStyle name="Normal 5 5 3 4 2" xfId="40651" xr:uid="{00000000-0005-0000-0000-00006CAD0000}"/>
    <cellStyle name="Normal 5 5 3 4 3" xfId="49704" xr:uid="{00000000-0005-0000-0000-00006DAD0000}"/>
    <cellStyle name="Normal 5 5 3 4 4" xfId="30685" xr:uid="{00000000-0005-0000-0000-00006EAD0000}"/>
    <cellStyle name="Normal 5 5 3 5" xfId="33994" xr:uid="{00000000-0005-0000-0000-00006FAD0000}"/>
    <cellStyle name="Normal 5 5 3 6" xfId="43047" xr:uid="{00000000-0005-0000-0000-000070AD0000}"/>
    <cellStyle name="Normal 5 5 3 7" xfId="20929" xr:uid="{00000000-0005-0000-0000-000071AD0000}"/>
    <cellStyle name="Normal 5 5 4" xfId="11729" xr:uid="{00000000-0005-0000-0000-000072AD0000}"/>
    <cellStyle name="Normal 5 5 4 2" xfId="26993" xr:uid="{00000000-0005-0000-0000-000073AD0000}"/>
    <cellStyle name="Normal 5 5 4 3" xfId="29532" xr:uid="{00000000-0005-0000-0000-000074AD0000}"/>
    <cellStyle name="Normal 5 5 4 4" xfId="35470" xr:uid="{00000000-0005-0000-0000-000075AD0000}"/>
    <cellStyle name="Normal 5 5 4 5" xfId="44523" xr:uid="{00000000-0005-0000-0000-000076AD0000}"/>
    <cellStyle name="Normal 5 5 4 6" xfId="20186" xr:uid="{00000000-0005-0000-0000-000077AD0000}"/>
    <cellStyle name="Normal 5 5 5" xfId="14020" xr:uid="{00000000-0005-0000-0000-000078AD0000}"/>
    <cellStyle name="Normal 5 5 5 2" xfId="37689" xr:uid="{00000000-0005-0000-0000-000079AD0000}"/>
    <cellStyle name="Normal 5 5 5 3" xfId="46742" xr:uid="{00000000-0005-0000-0000-00007AAD0000}"/>
    <cellStyle name="Normal 5 5 5 4" xfId="22405" xr:uid="{00000000-0005-0000-0000-00007BAD0000}"/>
    <cellStyle name="Normal 5 5 6" xfId="16383" xr:uid="{00000000-0005-0000-0000-00007CAD0000}"/>
    <cellStyle name="Normal 5 5 6 2" xfId="39908" xr:uid="{00000000-0005-0000-0000-00007DAD0000}"/>
    <cellStyle name="Normal 5 5 6 3" xfId="48961" xr:uid="{00000000-0005-0000-0000-00007EAD0000}"/>
    <cellStyle name="Normal 5 5 6 4" xfId="24624" xr:uid="{00000000-0005-0000-0000-00007FAD0000}"/>
    <cellStyle name="Normal 5 5 7" xfId="29441" xr:uid="{00000000-0005-0000-0000-000080AD0000}"/>
    <cellStyle name="Normal 5 5 8" xfId="33238" xr:uid="{00000000-0005-0000-0000-000081AD0000}"/>
    <cellStyle name="Normal 5 5 9" xfId="42286" xr:uid="{00000000-0005-0000-0000-000082AD0000}"/>
    <cellStyle name="Normal 5 6" xfId="7687" xr:uid="{00000000-0005-0000-0000-000083AD0000}"/>
    <cellStyle name="Normal 5 6 10" xfId="18702" xr:uid="{00000000-0005-0000-0000-000084AD0000}"/>
    <cellStyle name="Normal 5 6 2" xfId="10850" xr:uid="{00000000-0005-0000-0000-000085AD0000}"/>
    <cellStyle name="Normal 5 6 2 2" xfId="13278" xr:uid="{00000000-0005-0000-0000-000086AD0000}"/>
    <cellStyle name="Normal 5 6 2 2 2" xfId="28549" xr:uid="{00000000-0005-0000-0000-000087AD0000}"/>
    <cellStyle name="Normal 5 6 2 2 3" xfId="32488" xr:uid="{00000000-0005-0000-0000-000088AD0000}"/>
    <cellStyle name="Normal 5 6 2 2 4" xfId="36947" xr:uid="{00000000-0005-0000-0000-000089AD0000}"/>
    <cellStyle name="Normal 5 6 2 2 5" xfId="46000" xr:uid="{00000000-0005-0000-0000-00008AAD0000}"/>
    <cellStyle name="Normal 5 6 2 2 6" xfId="21663" xr:uid="{00000000-0005-0000-0000-00008BAD0000}"/>
    <cellStyle name="Normal 5 6 2 3" xfId="15497" xr:uid="{00000000-0005-0000-0000-00008CAD0000}"/>
    <cellStyle name="Normal 5 6 2 3 2" xfId="39166" xr:uid="{00000000-0005-0000-0000-00008DAD0000}"/>
    <cellStyle name="Normal 5 6 2 3 3" xfId="48219" xr:uid="{00000000-0005-0000-0000-00008EAD0000}"/>
    <cellStyle name="Normal 5 6 2 3 4" xfId="23882" xr:uid="{00000000-0005-0000-0000-00008FAD0000}"/>
    <cellStyle name="Normal 5 6 2 4" xfId="17941" xr:uid="{00000000-0005-0000-0000-000090AD0000}"/>
    <cellStyle name="Normal 5 6 2 4 2" xfId="41385" xr:uid="{00000000-0005-0000-0000-000091AD0000}"/>
    <cellStyle name="Normal 5 6 2 4 3" xfId="50438" xr:uid="{00000000-0005-0000-0000-000092AD0000}"/>
    <cellStyle name="Normal 5 6 2 4 4" xfId="26101" xr:uid="{00000000-0005-0000-0000-000093AD0000}"/>
    <cellStyle name="Normal 5 6 2 5" xfId="31419" xr:uid="{00000000-0005-0000-0000-000094AD0000}"/>
    <cellStyle name="Normal 5 6 2 6" xfId="34728" xr:uid="{00000000-0005-0000-0000-000095AD0000}"/>
    <cellStyle name="Normal 5 6 2 7" xfId="43781" xr:uid="{00000000-0005-0000-0000-000096AD0000}"/>
    <cellStyle name="Normal 5 6 2 8" xfId="19436" xr:uid="{00000000-0005-0000-0000-000097AD0000}"/>
    <cellStyle name="Normal 5 6 3" xfId="10117" xr:uid="{00000000-0005-0000-0000-000098AD0000}"/>
    <cellStyle name="Normal 5 6 3 2" xfId="12545" xr:uid="{00000000-0005-0000-0000-000099AD0000}"/>
    <cellStyle name="Normal 5 6 3 2 2" xfId="27816" xr:uid="{00000000-0005-0000-0000-00009AAD0000}"/>
    <cellStyle name="Normal 5 6 3 2 3" xfId="36214" xr:uid="{00000000-0005-0000-0000-00009BAD0000}"/>
    <cellStyle name="Normal 5 6 3 2 4" xfId="45267" xr:uid="{00000000-0005-0000-0000-00009CAD0000}"/>
    <cellStyle name="Normal 5 6 3 2 5" xfId="23149" xr:uid="{00000000-0005-0000-0000-00009DAD0000}"/>
    <cellStyle name="Normal 5 6 3 3" xfId="14764" xr:uid="{00000000-0005-0000-0000-00009EAD0000}"/>
    <cellStyle name="Normal 5 6 3 3 2" xfId="38433" xr:uid="{00000000-0005-0000-0000-00009FAD0000}"/>
    <cellStyle name="Normal 5 6 3 3 3" xfId="47486" xr:uid="{00000000-0005-0000-0000-0000A0AD0000}"/>
    <cellStyle name="Normal 5 6 3 3 4" xfId="25368" xr:uid="{00000000-0005-0000-0000-0000A1AD0000}"/>
    <cellStyle name="Normal 5 6 3 4" xfId="17208" xr:uid="{00000000-0005-0000-0000-0000A2AD0000}"/>
    <cellStyle name="Normal 5 6 3 4 2" xfId="40652" xr:uid="{00000000-0005-0000-0000-0000A3AD0000}"/>
    <cellStyle name="Normal 5 6 3 4 3" xfId="49705" xr:uid="{00000000-0005-0000-0000-0000A4AD0000}"/>
    <cellStyle name="Normal 5 6 3 4 4" xfId="30686" xr:uid="{00000000-0005-0000-0000-0000A5AD0000}"/>
    <cellStyle name="Normal 5 6 3 5" xfId="33995" xr:uid="{00000000-0005-0000-0000-0000A6AD0000}"/>
    <cellStyle name="Normal 5 6 3 6" xfId="43048" xr:uid="{00000000-0005-0000-0000-0000A7AD0000}"/>
    <cellStyle name="Normal 5 6 3 7" xfId="20930" xr:uid="{00000000-0005-0000-0000-0000A8AD0000}"/>
    <cellStyle name="Normal 5 6 4" xfId="11730" xr:uid="{00000000-0005-0000-0000-0000A9AD0000}"/>
    <cellStyle name="Normal 5 6 4 2" xfId="26994" xr:uid="{00000000-0005-0000-0000-0000AAAD0000}"/>
    <cellStyle name="Normal 5 6 4 3" xfId="29533" xr:uid="{00000000-0005-0000-0000-0000ABAD0000}"/>
    <cellStyle name="Normal 5 6 4 4" xfId="35471" xr:uid="{00000000-0005-0000-0000-0000ACAD0000}"/>
    <cellStyle name="Normal 5 6 4 5" xfId="44524" xr:uid="{00000000-0005-0000-0000-0000ADAD0000}"/>
    <cellStyle name="Normal 5 6 4 6" xfId="20187" xr:uid="{00000000-0005-0000-0000-0000AEAD0000}"/>
    <cellStyle name="Normal 5 6 5" xfId="14021" xr:uid="{00000000-0005-0000-0000-0000AFAD0000}"/>
    <cellStyle name="Normal 5 6 5 2" xfId="37690" xr:uid="{00000000-0005-0000-0000-0000B0AD0000}"/>
    <cellStyle name="Normal 5 6 5 3" xfId="46743" xr:uid="{00000000-0005-0000-0000-0000B1AD0000}"/>
    <cellStyle name="Normal 5 6 5 4" xfId="22406" xr:uid="{00000000-0005-0000-0000-0000B2AD0000}"/>
    <cellStyle name="Normal 5 6 6" xfId="16384" xr:uid="{00000000-0005-0000-0000-0000B3AD0000}"/>
    <cellStyle name="Normal 5 6 6 2" xfId="39909" xr:uid="{00000000-0005-0000-0000-0000B4AD0000}"/>
    <cellStyle name="Normal 5 6 6 3" xfId="48962" xr:uid="{00000000-0005-0000-0000-0000B5AD0000}"/>
    <cellStyle name="Normal 5 6 6 4" xfId="24625" xr:uid="{00000000-0005-0000-0000-0000B6AD0000}"/>
    <cellStyle name="Normal 5 6 7" xfId="29442" xr:uid="{00000000-0005-0000-0000-0000B7AD0000}"/>
    <cellStyle name="Normal 5 6 8" xfId="33239" xr:uid="{00000000-0005-0000-0000-0000B8AD0000}"/>
    <cellStyle name="Normal 5 6 9" xfId="42287" xr:uid="{00000000-0005-0000-0000-0000B9AD0000}"/>
    <cellStyle name="Normal 5 7" xfId="7688" xr:uid="{00000000-0005-0000-0000-0000BAAD0000}"/>
    <cellStyle name="Normal 5 8" xfId="7689" xr:uid="{00000000-0005-0000-0000-0000BBAD0000}"/>
    <cellStyle name="Normal 5 9" xfId="7690" xr:uid="{00000000-0005-0000-0000-0000BCAD0000}"/>
    <cellStyle name="Normal 5_ELC" xfId="598" xr:uid="{00000000-0005-0000-0000-0000BDAD0000}"/>
    <cellStyle name="Normal 6" xfId="599" xr:uid="{00000000-0005-0000-0000-0000BEAD0000}"/>
    <cellStyle name="Normal 6 2" xfId="600" xr:uid="{00000000-0005-0000-0000-0000BFAD0000}"/>
    <cellStyle name="Normal 6 2 2" xfId="8665" xr:uid="{00000000-0005-0000-0000-0000C0AD0000}"/>
    <cellStyle name="Normal 6 2 3" xfId="4791" xr:uid="{00000000-0005-0000-0000-0000C1AD0000}"/>
    <cellStyle name="Normal 6 3" xfId="601" xr:uid="{00000000-0005-0000-0000-0000C2AD0000}"/>
    <cellStyle name="Normal 6 3 2" xfId="8666" xr:uid="{00000000-0005-0000-0000-0000C3AD0000}"/>
    <cellStyle name="Normal 6 4" xfId="602" xr:uid="{00000000-0005-0000-0000-0000C4AD0000}"/>
    <cellStyle name="Normal 6 5" xfId="7691" xr:uid="{00000000-0005-0000-0000-0000C5AD0000}"/>
    <cellStyle name="Normal 6 6" xfId="7692" xr:uid="{00000000-0005-0000-0000-0000C6AD0000}"/>
    <cellStyle name="Normal 6 7" xfId="4790" xr:uid="{00000000-0005-0000-0000-0000C7AD0000}"/>
    <cellStyle name="Normal 6 8" xfId="8613" xr:uid="{00000000-0005-0000-0000-0000C8AD0000}"/>
    <cellStyle name="Normal 6 8 10" xfId="18706" xr:uid="{00000000-0005-0000-0000-0000C9AD0000}"/>
    <cellStyle name="Normal 6 8 2" xfId="10854" xr:uid="{00000000-0005-0000-0000-0000CAAD0000}"/>
    <cellStyle name="Normal 6 8 2 2" xfId="13282" xr:uid="{00000000-0005-0000-0000-0000CBAD0000}"/>
    <cellStyle name="Normal 6 8 2 2 2" xfId="28553" xr:uid="{00000000-0005-0000-0000-0000CCAD0000}"/>
    <cellStyle name="Normal 6 8 2 2 3" xfId="32492" xr:uid="{00000000-0005-0000-0000-0000CDAD0000}"/>
    <cellStyle name="Normal 6 8 2 2 4" xfId="36951" xr:uid="{00000000-0005-0000-0000-0000CEAD0000}"/>
    <cellStyle name="Normal 6 8 2 2 5" xfId="46004" xr:uid="{00000000-0005-0000-0000-0000CFAD0000}"/>
    <cellStyle name="Normal 6 8 2 2 6" xfId="21667" xr:uid="{00000000-0005-0000-0000-0000D0AD0000}"/>
    <cellStyle name="Normal 6 8 2 3" xfId="15501" xr:uid="{00000000-0005-0000-0000-0000D1AD0000}"/>
    <cellStyle name="Normal 6 8 2 3 2" xfId="39170" xr:uid="{00000000-0005-0000-0000-0000D2AD0000}"/>
    <cellStyle name="Normal 6 8 2 3 3" xfId="48223" xr:uid="{00000000-0005-0000-0000-0000D3AD0000}"/>
    <cellStyle name="Normal 6 8 2 3 4" xfId="23886" xr:uid="{00000000-0005-0000-0000-0000D4AD0000}"/>
    <cellStyle name="Normal 6 8 2 4" xfId="17945" xr:uid="{00000000-0005-0000-0000-0000D5AD0000}"/>
    <cellStyle name="Normal 6 8 2 4 2" xfId="41389" xr:uid="{00000000-0005-0000-0000-0000D6AD0000}"/>
    <cellStyle name="Normal 6 8 2 4 3" xfId="50442" xr:uid="{00000000-0005-0000-0000-0000D7AD0000}"/>
    <cellStyle name="Normal 6 8 2 4 4" xfId="26105" xr:uid="{00000000-0005-0000-0000-0000D8AD0000}"/>
    <cellStyle name="Normal 6 8 2 5" xfId="31423" xr:uid="{00000000-0005-0000-0000-0000D9AD0000}"/>
    <cellStyle name="Normal 6 8 2 6" xfId="34732" xr:uid="{00000000-0005-0000-0000-0000DAAD0000}"/>
    <cellStyle name="Normal 6 8 2 7" xfId="43785" xr:uid="{00000000-0005-0000-0000-0000DBAD0000}"/>
    <cellStyle name="Normal 6 8 2 8" xfId="19440" xr:uid="{00000000-0005-0000-0000-0000DCAD0000}"/>
    <cellStyle name="Normal 6 8 3" xfId="10121" xr:uid="{00000000-0005-0000-0000-0000DDAD0000}"/>
    <cellStyle name="Normal 6 8 3 2" xfId="12549" xr:uid="{00000000-0005-0000-0000-0000DEAD0000}"/>
    <cellStyle name="Normal 6 8 3 2 2" xfId="27820" xr:uid="{00000000-0005-0000-0000-0000DFAD0000}"/>
    <cellStyle name="Normal 6 8 3 2 3" xfId="36218" xr:uid="{00000000-0005-0000-0000-0000E0AD0000}"/>
    <cellStyle name="Normal 6 8 3 2 4" xfId="45271" xr:uid="{00000000-0005-0000-0000-0000E1AD0000}"/>
    <cellStyle name="Normal 6 8 3 2 5" xfId="23153" xr:uid="{00000000-0005-0000-0000-0000E2AD0000}"/>
    <cellStyle name="Normal 6 8 3 3" xfId="14768" xr:uid="{00000000-0005-0000-0000-0000E3AD0000}"/>
    <cellStyle name="Normal 6 8 3 3 2" xfId="38437" xr:uid="{00000000-0005-0000-0000-0000E4AD0000}"/>
    <cellStyle name="Normal 6 8 3 3 3" xfId="47490" xr:uid="{00000000-0005-0000-0000-0000E5AD0000}"/>
    <cellStyle name="Normal 6 8 3 3 4" xfId="25372" xr:uid="{00000000-0005-0000-0000-0000E6AD0000}"/>
    <cellStyle name="Normal 6 8 3 4" xfId="17212" xr:uid="{00000000-0005-0000-0000-0000E7AD0000}"/>
    <cellStyle name="Normal 6 8 3 4 2" xfId="40656" xr:uid="{00000000-0005-0000-0000-0000E8AD0000}"/>
    <cellStyle name="Normal 6 8 3 4 3" xfId="49709" xr:uid="{00000000-0005-0000-0000-0000E9AD0000}"/>
    <cellStyle name="Normal 6 8 3 4 4" xfId="30690" xr:uid="{00000000-0005-0000-0000-0000EAAD0000}"/>
    <cellStyle name="Normal 6 8 3 5" xfId="33999" xr:uid="{00000000-0005-0000-0000-0000EBAD0000}"/>
    <cellStyle name="Normal 6 8 3 6" xfId="43052" xr:uid="{00000000-0005-0000-0000-0000ECAD0000}"/>
    <cellStyle name="Normal 6 8 3 7" xfId="20934" xr:uid="{00000000-0005-0000-0000-0000EDAD0000}"/>
    <cellStyle name="Normal 6 8 4" xfId="11734" xr:uid="{00000000-0005-0000-0000-0000EEAD0000}"/>
    <cellStyle name="Normal 6 8 4 2" xfId="26998" xr:uid="{00000000-0005-0000-0000-0000EFAD0000}"/>
    <cellStyle name="Normal 6 8 4 3" xfId="29537" xr:uid="{00000000-0005-0000-0000-0000F0AD0000}"/>
    <cellStyle name="Normal 6 8 4 4" xfId="35475" xr:uid="{00000000-0005-0000-0000-0000F1AD0000}"/>
    <cellStyle name="Normal 6 8 4 5" xfId="44528" xr:uid="{00000000-0005-0000-0000-0000F2AD0000}"/>
    <cellStyle name="Normal 6 8 4 6" xfId="20191" xr:uid="{00000000-0005-0000-0000-0000F3AD0000}"/>
    <cellStyle name="Normal 6 8 5" xfId="14025" xr:uid="{00000000-0005-0000-0000-0000F4AD0000}"/>
    <cellStyle name="Normal 6 8 5 2" xfId="37694" xr:uid="{00000000-0005-0000-0000-0000F5AD0000}"/>
    <cellStyle name="Normal 6 8 5 3" xfId="46747" xr:uid="{00000000-0005-0000-0000-0000F6AD0000}"/>
    <cellStyle name="Normal 6 8 5 4" xfId="22410" xr:uid="{00000000-0005-0000-0000-0000F7AD0000}"/>
    <cellStyle name="Normal 6 8 6" xfId="16388" xr:uid="{00000000-0005-0000-0000-0000F8AD0000}"/>
    <cellStyle name="Normal 6 8 6 2" xfId="39913" xr:uid="{00000000-0005-0000-0000-0000F9AD0000}"/>
    <cellStyle name="Normal 6 8 6 3" xfId="48966" xr:uid="{00000000-0005-0000-0000-0000FAAD0000}"/>
    <cellStyle name="Normal 6 8 6 4" xfId="24629" xr:uid="{00000000-0005-0000-0000-0000FBAD0000}"/>
    <cellStyle name="Normal 6 8 7" xfId="29555" xr:uid="{00000000-0005-0000-0000-0000FCAD0000}"/>
    <cellStyle name="Normal 6 8 8" xfId="33245" xr:uid="{00000000-0005-0000-0000-0000FDAD0000}"/>
    <cellStyle name="Normal 6 8 9" xfId="42300" xr:uid="{00000000-0005-0000-0000-0000FEAD0000}"/>
    <cellStyle name="Normal 7" xfId="603" xr:uid="{00000000-0005-0000-0000-0000FFAD0000}"/>
    <cellStyle name="Normal 7 2" xfId="604" xr:uid="{00000000-0005-0000-0000-000000AE0000}"/>
    <cellStyle name="Normal 7 2 2" xfId="8667" xr:uid="{00000000-0005-0000-0000-000001AE0000}"/>
    <cellStyle name="Normal 7 2 3" xfId="4793" xr:uid="{00000000-0005-0000-0000-000002AE0000}"/>
    <cellStyle name="Normal 7 3" xfId="605" xr:uid="{00000000-0005-0000-0000-000003AE0000}"/>
    <cellStyle name="Normal 7 3 2" xfId="8668" xr:uid="{00000000-0005-0000-0000-000004AE0000}"/>
    <cellStyle name="Normal 7 3 3" xfId="4794" xr:uid="{00000000-0005-0000-0000-000005AE0000}"/>
    <cellStyle name="Normal 7 4" xfId="606" xr:uid="{00000000-0005-0000-0000-000006AE0000}"/>
    <cellStyle name="Normal 7 4 2" xfId="50538" xr:uid="{00000000-0005-0000-0000-000007AE0000}"/>
    <cellStyle name="Normal 7 4 3" xfId="4795" xr:uid="{00000000-0005-0000-0000-000008AE0000}"/>
    <cellStyle name="Normal 7 5" xfId="7693" xr:uid="{00000000-0005-0000-0000-000009AE0000}"/>
    <cellStyle name="Normal 7 6" xfId="4792" xr:uid="{00000000-0005-0000-0000-00000AAE0000}"/>
    <cellStyle name="Normal 7 7" xfId="8614" xr:uid="{00000000-0005-0000-0000-00000BAE0000}"/>
    <cellStyle name="Normal 7 7 10" xfId="18707" xr:uid="{00000000-0005-0000-0000-00000CAE0000}"/>
    <cellStyle name="Normal 7 7 2" xfId="10855" xr:uid="{00000000-0005-0000-0000-00000DAE0000}"/>
    <cellStyle name="Normal 7 7 2 2" xfId="13283" xr:uid="{00000000-0005-0000-0000-00000EAE0000}"/>
    <cellStyle name="Normal 7 7 2 2 2" xfId="28554" xr:uid="{00000000-0005-0000-0000-00000FAE0000}"/>
    <cellStyle name="Normal 7 7 2 2 3" xfId="32493" xr:uid="{00000000-0005-0000-0000-000010AE0000}"/>
    <cellStyle name="Normal 7 7 2 2 4" xfId="36952" xr:uid="{00000000-0005-0000-0000-000011AE0000}"/>
    <cellStyle name="Normal 7 7 2 2 5" xfId="46005" xr:uid="{00000000-0005-0000-0000-000012AE0000}"/>
    <cellStyle name="Normal 7 7 2 2 6" xfId="21668" xr:uid="{00000000-0005-0000-0000-000013AE0000}"/>
    <cellStyle name="Normal 7 7 2 3" xfId="15502" xr:uid="{00000000-0005-0000-0000-000014AE0000}"/>
    <cellStyle name="Normal 7 7 2 3 2" xfId="39171" xr:uid="{00000000-0005-0000-0000-000015AE0000}"/>
    <cellStyle name="Normal 7 7 2 3 3" xfId="48224" xr:uid="{00000000-0005-0000-0000-000016AE0000}"/>
    <cellStyle name="Normal 7 7 2 3 4" xfId="23887" xr:uid="{00000000-0005-0000-0000-000017AE0000}"/>
    <cellStyle name="Normal 7 7 2 4" xfId="17946" xr:uid="{00000000-0005-0000-0000-000018AE0000}"/>
    <cellStyle name="Normal 7 7 2 4 2" xfId="41390" xr:uid="{00000000-0005-0000-0000-000019AE0000}"/>
    <cellStyle name="Normal 7 7 2 4 3" xfId="50443" xr:uid="{00000000-0005-0000-0000-00001AAE0000}"/>
    <cellStyle name="Normal 7 7 2 4 4" xfId="26106" xr:uid="{00000000-0005-0000-0000-00001BAE0000}"/>
    <cellStyle name="Normal 7 7 2 5" xfId="31424" xr:uid="{00000000-0005-0000-0000-00001CAE0000}"/>
    <cellStyle name="Normal 7 7 2 6" xfId="34733" xr:uid="{00000000-0005-0000-0000-00001DAE0000}"/>
    <cellStyle name="Normal 7 7 2 7" xfId="43786" xr:uid="{00000000-0005-0000-0000-00001EAE0000}"/>
    <cellStyle name="Normal 7 7 2 8" xfId="19441" xr:uid="{00000000-0005-0000-0000-00001FAE0000}"/>
    <cellStyle name="Normal 7 7 3" xfId="10122" xr:uid="{00000000-0005-0000-0000-000020AE0000}"/>
    <cellStyle name="Normal 7 7 3 2" xfId="12550" xr:uid="{00000000-0005-0000-0000-000021AE0000}"/>
    <cellStyle name="Normal 7 7 3 2 2" xfId="27821" xr:uid="{00000000-0005-0000-0000-000022AE0000}"/>
    <cellStyle name="Normal 7 7 3 2 3" xfId="36219" xr:uid="{00000000-0005-0000-0000-000023AE0000}"/>
    <cellStyle name="Normal 7 7 3 2 4" xfId="45272" xr:uid="{00000000-0005-0000-0000-000024AE0000}"/>
    <cellStyle name="Normal 7 7 3 2 5" xfId="23154" xr:uid="{00000000-0005-0000-0000-000025AE0000}"/>
    <cellStyle name="Normal 7 7 3 3" xfId="14769" xr:uid="{00000000-0005-0000-0000-000026AE0000}"/>
    <cellStyle name="Normal 7 7 3 3 2" xfId="38438" xr:uid="{00000000-0005-0000-0000-000027AE0000}"/>
    <cellStyle name="Normal 7 7 3 3 3" xfId="47491" xr:uid="{00000000-0005-0000-0000-000028AE0000}"/>
    <cellStyle name="Normal 7 7 3 3 4" xfId="25373" xr:uid="{00000000-0005-0000-0000-000029AE0000}"/>
    <cellStyle name="Normal 7 7 3 4" xfId="17213" xr:uid="{00000000-0005-0000-0000-00002AAE0000}"/>
    <cellStyle name="Normal 7 7 3 4 2" xfId="40657" xr:uid="{00000000-0005-0000-0000-00002BAE0000}"/>
    <cellStyle name="Normal 7 7 3 4 3" xfId="49710" xr:uid="{00000000-0005-0000-0000-00002CAE0000}"/>
    <cellStyle name="Normal 7 7 3 4 4" xfId="30691" xr:uid="{00000000-0005-0000-0000-00002DAE0000}"/>
    <cellStyle name="Normal 7 7 3 5" xfId="34000" xr:uid="{00000000-0005-0000-0000-00002EAE0000}"/>
    <cellStyle name="Normal 7 7 3 6" xfId="43053" xr:uid="{00000000-0005-0000-0000-00002FAE0000}"/>
    <cellStyle name="Normal 7 7 3 7" xfId="20935" xr:uid="{00000000-0005-0000-0000-000030AE0000}"/>
    <cellStyle name="Normal 7 7 4" xfId="11735" xr:uid="{00000000-0005-0000-0000-000031AE0000}"/>
    <cellStyle name="Normal 7 7 4 2" xfId="26999" xr:uid="{00000000-0005-0000-0000-000032AE0000}"/>
    <cellStyle name="Normal 7 7 4 3" xfId="29538" xr:uid="{00000000-0005-0000-0000-000033AE0000}"/>
    <cellStyle name="Normal 7 7 4 4" xfId="35476" xr:uid="{00000000-0005-0000-0000-000034AE0000}"/>
    <cellStyle name="Normal 7 7 4 5" xfId="44529" xr:uid="{00000000-0005-0000-0000-000035AE0000}"/>
    <cellStyle name="Normal 7 7 4 6" xfId="20192" xr:uid="{00000000-0005-0000-0000-000036AE0000}"/>
    <cellStyle name="Normal 7 7 5" xfId="14026" xr:uid="{00000000-0005-0000-0000-000037AE0000}"/>
    <cellStyle name="Normal 7 7 5 2" xfId="37695" xr:uid="{00000000-0005-0000-0000-000038AE0000}"/>
    <cellStyle name="Normal 7 7 5 3" xfId="46748" xr:uid="{00000000-0005-0000-0000-000039AE0000}"/>
    <cellStyle name="Normal 7 7 5 4" xfId="22411" xr:uid="{00000000-0005-0000-0000-00003AAE0000}"/>
    <cellStyle name="Normal 7 7 6" xfId="16389" xr:uid="{00000000-0005-0000-0000-00003BAE0000}"/>
    <cellStyle name="Normal 7 7 6 2" xfId="39914" xr:uid="{00000000-0005-0000-0000-00003CAE0000}"/>
    <cellStyle name="Normal 7 7 6 3" xfId="48967" xr:uid="{00000000-0005-0000-0000-00003DAE0000}"/>
    <cellStyle name="Normal 7 7 6 4" xfId="24630" xr:uid="{00000000-0005-0000-0000-00003EAE0000}"/>
    <cellStyle name="Normal 7 7 7" xfId="29556" xr:uid="{00000000-0005-0000-0000-00003FAE0000}"/>
    <cellStyle name="Normal 7 7 8" xfId="33246" xr:uid="{00000000-0005-0000-0000-000040AE0000}"/>
    <cellStyle name="Normal 7 7 9" xfId="42301" xr:uid="{00000000-0005-0000-0000-000041AE0000}"/>
    <cellStyle name="Normal 8" xfId="607" xr:uid="{00000000-0005-0000-0000-000042AE0000}"/>
    <cellStyle name="Normal 8 10" xfId="32498" xr:uid="{00000000-0005-0000-0000-000043AE0000}"/>
    <cellStyle name="Normal 8 11" xfId="42293" xr:uid="{00000000-0005-0000-0000-000044AE0000}"/>
    <cellStyle name="Normal 8 12" xfId="17961" xr:uid="{00000000-0005-0000-0000-000045AE0000}"/>
    <cellStyle name="Normal 8 13" xfId="4753" xr:uid="{00000000-0005-0000-0000-000046AE0000}"/>
    <cellStyle name="Normal 8 2" xfId="608" xr:uid="{00000000-0005-0000-0000-000047AE0000}"/>
    <cellStyle name="Normal 8 2 2" xfId="8669" xr:uid="{00000000-0005-0000-0000-000048AE0000}"/>
    <cellStyle name="Normal 8 2 3" xfId="4796" xr:uid="{00000000-0005-0000-0000-000049AE0000}"/>
    <cellStyle name="Normal 8 3" xfId="609" xr:uid="{00000000-0005-0000-0000-00004AAE0000}"/>
    <cellStyle name="Normal 8 3 2" xfId="8670" xr:uid="{00000000-0005-0000-0000-00004BAE0000}"/>
    <cellStyle name="Normal 8 4" xfId="610" xr:uid="{00000000-0005-0000-0000-00004CAE0000}"/>
    <cellStyle name="Normal 8 4 10" xfId="10127" xr:uid="{00000000-0005-0000-0000-00004DAE0000}"/>
    <cellStyle name="Normal 8 4 2" xfId="12555" xr:uid="{00000000-0005-0000-0000-00004EAE0000}"/>
    <cellStyle name="Normal 8 4 2 2" xfId="27826" xr:uid="{00000000-0005-0000-0000-00004FAE0000}"/>
    <cellStyle name="Normal 8 4 2 3" xfId="31765" xr:uid="{00000000-0005-0000-0000-000050AE0000}"/>
    <cellStyle name="Normal 8 4 2 4" xfId="36224" xr:uid="{00000000-0005-0000-0000-000051AE0000}"/>
    <cellStyle name="Normal 8 4 2 5" xfId="45277" xr:uid="{00000000-0005-0000-0000-000052AE0000}"/>
    <cellStyle name="Normal 8 4 2 6" xfId="20940" xr:uid="{00000000-0005-0000-0000-000053AE0000}"/>
    <cellStyle name="Normal 8 4 3" xfId="14774" xr:uid="{00000000-0005-0000-0000-000054AE0000}"/>
    <cellStyle name="Normal 8 4 3 2" xfId="38443" xr:uid="{00000000-0005-0000-0000-000055AE0000}"/>
    <cellStyle name="Normal 8 4 3 3" xfId="47496" xr:uid="{00000000-0005-0000-0000-000056AE0000}"/>
    <cellStyle name="Normal 8 4 3 4" xfId="23159" xr:uid="{00000000-0005-0000-0000-000057AE0000}"/>
    <cellStyle name="Normal 8 4 4" xfId="17218" xr:uid="{00000000-0005-0000-0000-000058AE0000}"/>
    <cellStyle name="Normal 8 4 4 2" xfId="40662" xr:uid="{00000000-0005-0000-0000-000059AE0000}"/>
    <cellStyle name="Normal 8 4 4 3" xfId="49715" xr:uid="{00000000-0005-0000-0000-00005AAE0000}"/>
    <cellStyle name="Normal 8 4 4 4" xfId="25378" xr:uid="{00000000-0005-0000-0000-00005BAE0000}"/>
    <cellStyle name="Normal 8 4 5" xfId="30696" xr:uid="{00000000-0005-0000-0000-00005CAE0000}"/>
    <cellStyle name="Normal 8 4 6" xfId="34005" xr:uid="{00000000-0005-0000-0000-00005DAE0000}"/>
    <cellStyle name="Normal 8 4 7" xfId="43058" xr:uid="{00000000-0005-0000-0000-00005EAE0000}"/>
    <cellStyle name="Normal 8 4 8" xfId="18713" xr:uid="{00000000-0005-0000-0000-00005FAE0000}"/>
    <cellStyle name="Normal 8 4 9" xfId="50539" xr:uid="{00000000-0005-0000-0000-000060AE0000}"/>
    <cellStyle name="Normal 8 5" xfId="4671" xr:uid="{00000000-0005-0000-0000-000061AE0000}"/>
    <cellStyle name="Normal 8 5 2" xfId="11822" xr:uid="{00000000-0005-0000-0000-000062AE0000}"/>
    <cellStyle name="Normal 8 5 2 2" xfId="27093" xr:uid="{00000000-0005-0000-0000-000063AE0000}"/>
    <cellStyle name="Normal 8 5 2 3" xfId="35491" xr:uid="{00000000-0005-0000-0000-000064AE0000}"/>
    <cellStyle name="Normal 8 5 2 4" xfId="44544" xr:uid="{00000000-0005-0000-0000-000065AE0000}"/>
    <cellStyle name="Normal 8 5 2 5" xfId="22426" xr:uid="{00000000-0005-0000-0000-000066AE0000}"/>
    <cellStyle name="Normal 8 5 3" xfId="14041" xr:uid="{00000000-0005-0000-0000-000067AE0000}"/>
    <cellStyle name="Normal 8 5 3 2" xfId="37710" xr:uid="{00000000-0005-0000-0000-000068AE0000}"/>
    <cellStyle name="Normal 8 5 3 3" xfId="46763" xr:uid="{00000000-0005-0000-0000-000069AE0000}"/>
    <cellStyle name="Normal 8 5 3 4" xfId="24645" xr:uid="{00000000-0005-0000-0000-00006AAE0000}"/>
    <cellStyle name="Normal 8 5 4" xfId="16485" xr:uid="{00000000-0005-0000-0000-00006BAE0000}"/>
    <cellStyle name="Normal 8 5 4 2" xfId="39929" xr:uid="{00000000-0005-0000-0000-00006CAE0000}"/>
    <cellStyle name="Normal 8 5 4 3" xfId="48982" xr:uid="{00000000-0005-0000-0000-00006DAE0000}"/>
    <cellStyle name="Normal 8 5 4 4" xfId="29963" xr:uid="{00000000-0005-0000-0000-00006EAE0000}"/>
    <cellStyle name="Normal 8 5 5" xfId="33272" xr:uid="{00000000-0005-0000-0000-00006FAE0000}"/>
    <cellStyle name="Normal 8 5 6" xfId="42325" xr:uid="{00000000-0005-0000-0000-000070AE0000}"/>
    <cellStyle name="Normal 8 5 7" xfId="20207" xr:uid="{00000000-0005-0000-0000-000071AE0000}"/>
    <cellStyle name="Normal 8 5 8" xfId="51197" xr:uid="{00000000-0005-0000-0000-000072AE0000}"/>
    <cellStyle name="Normal 8 5 9" xfId="9394" xr:uid="{00000000-0005-0000-0000-000073AE0000}"/>
    <cellStyle name="Normal 8 6" xfId="10870" xr:uid="{00000000-0005-0000-0000-000074AE0000}"/>
    <cellStyle name="Normal 8 6 2" xfId="26121" xr:uid="{00000000-0005-0000-0000-000075AE0000}"/>
    <cellStyle name="Normal 8 6 3" xfId="29654" xr:uid="{00000000-0005-0000-0000-000076AE0000}"/>
    <cellStyle name="Normal 8 6 4" xfId="34748" xr:uid="{00000000-0005-0000-0000-000077AE0000}"/>
    <cellStyle name="Normal 8 6 5" xfId="43801" xr:uid="{00000000-0005-0000-0000-000078AE0000}"/>
    <cellStyle name="Normal 8 6 6" xfId="19464" xr:uid="{00000000-0005-0000-0000-000079AE0000}"/>
    <cellStyle name="Normal 8 7" xfId="13298" xr:uid="{00000000-0005-0000-0000-00007AAE0000}"/>
    <cellStyle name="Normal 8 7 2" xfId="36967" xr:uid="{00000000-0005-0000-0000-00007BAE0000}"/>
    <cellStyle name="Normal 8 7 3" xfId="46020" xr:uid="{00000000-0005-0000-0000-00007CAE0000}"/>
    <cellStyle name="Normal 8 7 4" xfId="21683" xr:uid="{00000000-0005-0000-0000-00007DAE0000}"/>
    <cellStyle name="Normal 8 8" xfId="15517" xr:uid="{00000000-0005-0000-0000-00007EAE0000}"/>
    <cellStyle name="Normal 8 8 2" xfId="39186" xr:uid="{00000000-0005-0000-0000-00007FAE0000}"/>
    <cellStyle name="Normal 8 8 3" xfId="48239" xr:uid="{00000000-0005-0000-0000-000080AE0000}"/>
    <cellStyle name="Normal 8 8 4" xfId="23902" xr:uid="{00000000-0005-0000-0000-000081AE0000}"/>
    <cellStyle name="Normal 8 9" xfId="28569" xr:uid="{00000000-0005-0000-0000-000082AE0000}"/>
    <cellStyle name="Normal 9" xfId="611" xr:uid="{00000000-0005-0000-0000-000083AE0000}"/>
    <cellStyle name="Normal 9 10" xfId="4754" xr:uid="{00000000-0005-0000-0000-000084AE0000}"/>
    <cellStyle name="Normal 9 2" xfId="612" xr:uid="{00000000-0005-0000-0000-000085AE0000}"/>
    <cellStyle name="Normal 9 2 2" xfId="613" xr:uid="{00000000-0005-0000-0000-000086AE0000}"/>
    <cellStyle name="Normal 9 2 2 2" xfId="614" xr:uid="{00000000-0005-0000-0000-000087AE0000}"/>
    <cellStyle name="Normal 9 2 2 2 2" xfId="8671" xr:uid="{00000000-0005-0000-0000-000088AE0000}"/>
    <cellStyle name="Normal 9 2 2 3" xfId="8672" xr:uid="{00000000-0005-0000-0000-000089AE0000}"/>
    <cellStyle name="Normal 9 2 3" xfId="615" xr:uid="{00000000-0005-0000-0000-00008AAE0000}"/>
    <cellStyle name="Normal 9 2 3 2" xfId="616" xr:uid="{00000000-0005-0000-0000-00008BAE0000}"/>
    <cellStyle name="Normal 9 2 4" xfId="617" xr:uid="{00000000-0005-0000-0000-00008CAE0000}"/>
    <cellStyle name="Normal 9 2 4 10" xfId="19456" xr:uid="{00000000-0005-0000-0000-00008DAE0000}"/>
    <cellStyle name="Normal 9 2 4 11" xfId="8673" xr:uid="{00000000-0005-0000-0000-00008EAE0000}"/>
    <cellStyle name="Normal 9 2 4 2" xfId="4721" xr:uid="{00000000-0005-0000-0000-00008FAE0000}"/>
    <cellStyle name="Normal 9 2 4 2 2" xfId="51215" xr:uid="{00000000-0005-0000-0000-000090AE0000}"/>
    <cellStyle name="Normal 9 2 4 2 3" xfId="8674" xr:uid="{00000000-0005-0000-0000-000091AE0000}"/>
    <cellStyle name="Normal 9 2 4 3" xfId="10862" xr:uid="{00000000-0005-0000-0000-000092AE0000}"/>
    <cellStyle name="Normal 9 2 4 3 2" xfId="13290" xr:uid="{00000000-0005-0000-0000-000093AE0000}"/>
    <cellStyle name="Normal 9 2 4 3 2 2" xfId="28561" xr:uid="{00000000-0005-0000-0000-000094AE0000}"/>
    <cellStyle name="Normal 9 2 4 3 2 3" xfId="36959" xr:uid="{00000000-0005-0000-0000-000095AE0000}"/>
    <cellStyle name="Normal 9 2 4 3 2 4" xfId="46012" xr:uid="{00000000-0005-0000-0000-000096AE0000}"/>
    <cellStyle name="Normal 9 2 4 3 2 5" xfId="23894" xr:uid="{00000000-0005-0000-0000-000097AE0000}"/>
    <cellStyle name="Normal 9 2 4 3 3" xfId="15509" xr:uid="{00000000-0005-0000-0000-000098AE0000}"/>
    <cellStyle name="Normal 9 2 4 3 3 2" xfId="39178" xr:uid="{00000000-0005-0000-0000-000099AE0000}"/>
    <cellStyle name="Normal 9 2 4 3 3 3" xfId="48231" xr:uid="{00000000-0005-0000-0000-00009AAE0000}"/>
    <cellStyle name="Normal 9 2 4 3 3 4" xfId="26113" xr:uid="{00000000-0005-0000-0000-00009BAE0000}"/>
    <cellStyle name="Normal 9 2 4 3 4" xfId="17953" xr:uid="{00000000-0005-0000-0000-00009CAE0000}"/>
    <cellStyle name="Normal 9 2 4 3 4 2" xfId="41397" xr:uid="{00000000-0005-0000-0000-00009DAE0000}"/>
    <cellStyle name="Normal 9 2 4 3 4 3" xfId="50450" xr:uid="{00000000-0005-0000-0000-00009EAE0000}"/>
    <cellStyle name="Normal 9 2 4 3 4 4" xfId="31431" xr:uid="{00000000-0005-0000-0000-00009FAE0000}"/>
    <cellStyle name="Normal 9 2 4 3 5" xfId="34740" xr:uid="{00000000-0005-0000-0000-0000A0AE0000}"/>
    <cellStyle name="Normal 9 2 4 3 6" xfId="43793" xr:uid="{00000000-0005-0000-0000-0000A1AE0000}"/>
    <cellStyle name="Normal 9 2 4 3 7" xfId="21675" xr:uid="{00000000-0005-0000-0000-0000A2AE0000}"/>
    <cellStyle name="Normal 9 2 4 4" xfId="11814" xr:uid="{00000000-0005-0000-0000-0000A3AE0000}"/>
    <cellStyle name="Normal 9 2 4 4 2" xfId="27085" xr:uid="{00000000-0005-0000-0000-0000A4AE0000}"/>
    <cellStyle name="Normal 9 2 4 4 3" xfId="29448" xr:uid="{00000000-0005-0000-0000-0000A5AE0000}"/>
    <cellStyle name="Normal 9 2 4 4 4" xfId="35483" xr:uid="{00000000-0005-0000-0000-0000A6AE0000}"/>
    <cellStyle name="Normal 9 2 4 4 5" xfId="44536" xr:uid="{00000000-0005-0000-0000-0000A7AE0000}"/>
    <cellStyle name="Normal 9 2 4 4 6" xfId="20199" xr:uid="{00000000-0005-0000-0000-0000A8AE0000}"/>
    <cellStyle name="Normal 9 2 4 5" xfId="14033" xr:uid="{00000000-0005-0000-0000-0000A9AE0000}"/>
    <cellStyle name="Normal 9 2 4 5 2" xfId="37702" xr:uid="{00000000-0005-0000-0000-0000AAAE0000}"/>
    <cellStyle name="Normal 9 2 4 5 3" xfId="46755" xr:uid="{00000000-0005-0000-0000-0000ABAE0000}"/>
    <cellStyle name="Normal 9 2 4 5 4" xfId="22418" xr:uid="{00000000-0005-0000-0000-0000ACAE0000}"/>
    <cellStyle name="Normal 9 2 4 6" xfId="16477" xr:uid="{00000000-0005-0000-0000-0000ADAE0000}"/>
    <cellStyle name="Normal 9 2 4 6 2" xfId="39921" xr:uid="{00000000-0005-0000-0000-0000AEAE0000}"/>
    <cellStyle name="Normal 9 2 4 6 3" xfId="48974" xr:uid="{00000000-0005-0000-0000-0000AFAE0000}"/>
    <cellStyle name="Normal 9 2 4 6 4" xfId="24637" xr:uid="{00000000-0005-0000-0000-0000B0AE0000}"/>
    <cellStyle name="Normal 9 2 4 7" xfId="29644" xr:uid="{00000000-0005-0000-0000-0000B1AE0000}"/>
    <cellStyle name="Normal 9 2 4 8" xfId="33262" xr:uid="{00000000-0005-0000-0000-0000B2AE0000}"/>
    <cellStyle name="Normal 9 2 4 9" xfId="42317" xr:uid="{00000000-0005-0000-0000-0000B3AE0000}"/>
    <cellStyle name="Normal 9 2 5" xfId="618" xr:uid="{00000000-0005-0000-0000-0000B4AE0000}"/>
    <cellStyle name="Normal 9 2 6" xfId="50540" xr:uid="{00000000-0005-0000-0000-0000B5AE0000}"/>
    <cellStyle name="Normal 9 3" xfId="619" xr:uid="{00000000-0005-0000-0000-0000B6AE0000}"/>
    <cellStyle name="Normal 9 3 10" xfId="42299" xr:uid="{00000000-0005-0000-0000-0000B7AE0000}"/>
    <cellStyle name="Normal 9 3 11" xfId="18705" xr:uid="{00000000-0005-0000-0000-0000B8AE0000}"/>
    <cellStyle name="Normal 9 3 12" xfId="8612" xr:uid="{00000000-0005-0000-0000-0000B9AE0000}"/>
    <cellStyle name="Normal 9 3 2" xfId="4722" xr:uid="{00000000-0005-0000-0000-0000BAAE0000}"/>
    <cellStyle name="Normal 9 3 2 10" xfId="8675" xr:uid="{00000000-0005-0000-0000-0000BBAE0000}"/>
    <cellStyle name="Normal 9 3 2 2" xfId="10863" xr:uid="{00000000-0005-0000-0000-0000BCAE0000}"/>
    <cellStyle name="Normal 9 3 2 2 2" xfId="13291" xr:uid="{00000000-0005-0000-0000-0000BDAE0000}"/>
    <cellStyle name="Normal 9 3 2 2 2 2" xfId="28562" xr:uid="{00000000-0005-0000-0000-0000BEAE0000}"/>
    <cellStyle name="Normal 9 3 2 2 2 3" xfId="36960" xr:uid="{00000000-0005-0000-0000-0000BFAE0000}"/>
    <cellStyle name="Normal 9 3 2 2 2 4" xfId="46013" xr:uid="{00000000-0005-0000-0000-0000C0AE0000}"/>
    <cellStyle name="Normal 9 3 2 2 2 5" xfId="23895" xr:uid="{00000000-0005-0000-0000-0000C1AE0000}"/>
    <cellStyle name="Normal 9 3 2 2 3" xfId="15510" xr:uid="{00000000-0005-0000-0000-0000C2AE0000}"/>
    <cellStyle name="Normal 9 3 2 2 3 2" xfId="39179" xr:uid="{00000000-0005-0000-0000-0000C3AE0000}"/>
    <cellStyle name="Normal 9 3 2 2 3 3" xfId="48232" xr:uid="{00000000-0005-0000-0000-0000C4AE0000}"/>
    <cellStyle name="Normal 9 3 2 2 3 4" xfId="26114" xr:uid="{00000000-0005-0000-0000-0000C5AE0000}"/>
    <cellStyle name="Normal 9 3 2 2 4" xfId="17954" xr:uid="{00000000-0005-0000-0000-0000C6AE0000}"/>
    <cellStyle name="Normal 9 3 2 2 4 2" xfId="41398" xr:uid="{00000000-0005-0000-0000-0000C7AE0000}"/>
    <cellStyle name="Normal 9 3 2 2 4 3" xfId="50451" xr:uid="{00000000-0005-0000-0000-0000C8AE0000}"/>
    <cellStyle name="Normal 9 3 2 2 4 4" xfId="31432" xr:uid="{00000000-0005-0000-0000-0000C9AE0000}"/>
    <cellStyle name="Normal 9 3 2 2 5" xfId="34741" xr:uid="{00000000-0005-0000-0000-0000CAAE0000}"/>
    <cellStyle name="Normal 9 3 2 2 6" xfId="43794" xr:uid="{00000000-0005-0000-0000-0000CBAE0000}"/>
    <cellStyle name="Normal 9 3 2 2 7" xfId="21676" xr:uid="{00000000-0005-0000-0000-0000CCAE0000}"/>
    <cellStyle name="Normal 9 3 2 3" xfId="11815" xr:uid="{00000000-0005-0000-0000-0000CDAE0000}"/>
    <cellStyle name="Normal 9 3 2 3 2" xfId="27086" xr:uid="{00000000-0005-0000-0000-0000CEAE0000}"/>
    <cellStyle name="Normal 9 3 2 3 3" xfId="29540" xr:uid="{00000000-0005-0000-0000-0000CFAE0000}"/>
    <cellStyle name="Normal 9 3 2 3 4" xfId="35484" xr:uid="{00000000-0005-0000-0000-0000D0AE0000}"/>
    <cellStyle name="Normal 9 3 2 3 5" xfId="44537" xr:uid="{00000000-0005-0000-0000-0000D1AE0000}"/>
    <cellStyle name="Normal 9 3 2 3 6" xfId="20200" xr:uid="{00000000-0005-0000-0000-0000D2AE0000}"/>
    <cellStyle name="Normal 9 3 2 4" xfId="14034" xr:uid="{00000000-0005-0000-0000-0000D3AE0000}"/>
    <cellStyle name="Normal 9 3 2 4 2" xfId="37703" xr:uid="{00000000-0005-0000-0000-0000D4AE0000}"/>
    <cellStyle name="Normal 9 3 2 4 3" xfId="46756" xr:uid="{00000000-0005-0000-0000-0000D5AE0000}"/>
    <cellStyle name="Normal 9 3 2 4 4" xfId="22419" xr:uid="{00000000-0005-0000-0000-0000D6AE0000}"/>
    <cellStyle name="Normal 9 3 2 5" xfId="16478" xr:uid="{00000000-0005-0000-0000-0000D7AE0000}"/>
    <cellStyle name="Normal 9 3 2 5 2" xfId="39922" xr:uid="{00000000-0005-0000-0000-0000D8AE0000}"/>
    <cellStyle name="Normal 9 3 2 5 3" xfId="48975" xr:uid="{00000000-0005-0000-0000-0000D9AE0000}"/>
    <cellStyle name="Normal 9 3 2 5 4" xfId="24638" xr:uid="{00000000-0005-0000-0000-0000DAAE0000}"/>
    <cellStyle name="Normal 9 3 2 6" xfId="29645" xr:uid="{00000000-0005-0000-0000-0000DBAE0000}"/>
    <cellStyle name="Normal 9 3 2 7" xfId="33263" xr:uid="{00000000-0005-0000-0000-0000DCAE0000}"/>
    <cellStyle name="Normal 9 3 2 8" xfId="42318" xr:uid="{00000000-0005-0000-0000-0000DDAE0000}"/>
    <cellStyle name="Normal 9 3 2 9" xfId="19457" xr:uid="{00000000-0005-0000-0000-0000DEAE0000}"/>
    <cellStyle name="Normal 9 3 3" xfId="10853" xr:uid="{00000000-0005-0000-0000-0000DFAE0000}"/>
    <cellStyle name="Normal 9 3 3 2" xfId="13281" xr:uid="{00000000-0005-0000-0000-0000E0AE0000}"/>
    <cellStyle name="Normal 9 3 3 2 2" xfId="28552" xr:uid="{00000000-0005-0000-0000-0000E1AE0000}"/>
    <cellStyle name="Normal 9 3 3 2 3" xfId="32491" xr:uid="{00000000-0005-0000-0000-0000E2AE0000}"/>
    <cellStyle name="Normal 9 3 3 2 4" xfId="36950" xr:uid="{00000000-0005-0000-0000-0000E3AE0000}"/>
    <cellStyle name="Normal 9 3 3 2 5" xfId="46003" xr:uid="{00000000-0005-0000-0000-0000E4AE0000}"/>
    <cellStyle name="Normal 9 3 3 2 6" xfId="21666" xr:uid="{00000000-0005-0000-0000-0000E5AE0000}"/>
    <cellStyle name="Normal 9 3 3 3" xfId="15500" xr:uid="{00000000-0005-0000-0000-0000E6AE0000}"/>
    <cellStyle name="Normal 9 3 3 3 2" xfId="39169" xr:uid="{00000000-0005-0000-0000-0000E7AE0000}"/>
    <cellStyle name="Normal 9 3 3 3 3" xfId="48222" xr:uid="{00000000-0005-0000-0000-0000E8AE0000}"/>
    <cellStyle name="Normal 9 3 3 3 4" xfId="23885" xr:uid="{00000000-0005-0000-0000-0000E9AE0000}"/>
    <cellStyle name="Normal 9 3 3 4" xfId="17944" xr:uid="{00000000-0005-0000-0000-0000EAAE0000}"/>
    <cellStyle name="Normal 9 3 3 4 2" xfId="41388" xr:uid="{00000000-0005-0000-0000-0000EBAE0000}"/>
    <cellStyle name="Normal 9 3 3 4 3" xfId="50441" xr:uid="{00000000-0005-0000-0000-0000ECAE0000}"/>
    <cellStyle name="Normal 9 3 3 4 4" xfId="26104" xr:uid="{00000000-0005-0000-0000-0000EDAE0000}"/>
    <cellStyle name="Normal 9 3 3 5" xfId="31422" xr:uid="{00000000-0005-0000-0000-0000EEAE0000}"/>
    <cellStyle name="Normal 9 3 3 6" xfId="34731" xr:uid="{00000000-0005-0000-0000-0000EFAE0000}"/>
    <cellStyle name="Normal 9 3 3 7" xfId="43784" xr:uid="{00000000-0005-0000-0000-0000F0AE0000}"/>
    <cellStyle name="Normal 9 3 3 8" xfId="19439" xr:uid="{00000000-0005-0000-0000-0000F1AE0000}"/>
    <cellStyle name="Normal 9 3 4" xfId="10120" xr:uid="{00000000-0005-0000-0000-0000F2AE0000}"/>
    <cellStyle name="Normal 9 3 4 2" xfId="12548" xr:uid="{00000000-0005-0000-0000-0000F3AE0000}"/>
    <cellStyle name="Normal 9 3 4 2 2" xfId="27819" xr:uid="{00000000-0005-0000-0000-0000F4AE0000}"/>
    <cellStyle name="Normal 9 3 4 2 3" xfId="36217" xr:uid="{00000000-0005-0000-0000-0000F5AE0000}"/>
    <cellStyle name="Normal 9 3 4 2 4" xfId="45270" xr:uid="{00000000-0005-0000-0000-0000F6AE0000}"/>
    <cellStyle name="Normal 9 3 4 2 5" xfId="23152" xr:uid="{00000000-0005-0000-0000-0000F7AE0000}"/>
    <cellStyle name="Normal 9 3 4 3" xfId="14767" xr:uid="{00000000-0005-0000-0000-0000F8AE0000}"/>
    <cellStyle name="Normal 9 3 4 3 2" xfId="38436" xr:uid="{00000000-0005-0000-0000-0000F9AE0000}"/>
    <cellStyle name="Normal 9 3 4 3 3" xfId="47489" xr:uid="{00000000-0005-0000-0000-0000FAAE0000}"/>
    <cellStyle name="Normal 9 3 4 3 4" xfId="25371" xr:uid="{00000000-0005-0000-0000-0000FBAE0000}"/>
    <cellStyle name="Normal 9 3 4 4" xfId="17211" xr:uid="{00000000-0005-0000-0000-0000FCAE0000}"/>
    <cellStyle name="Normal 9 3 4 4 2" xfId="40655" xr:uid="{00000000-0005-0000-0000-0000FDAE0000}"/>
    <cellStyle name="Normal 9 3 4 4 3" xfId="49708" xr:uid="{00000000-0005-0000-0000-0000FEAE0000}"/>
    <cellStyle name="Normal 9 3 4 4 4" xfId="30689" xr:uid="{00000000-0005-0000-0000-0000FFAE0000}"/>
    <cellStyle name="Normal 9 3 4 5" xfId="33998" xr:uid="{00000000-0005-0000-0000-000000AF0000}"/>
    <cellStyle name="Normal 9 3 4 6" xfId="43051" xr:uid="{00000000-0005-0000-0000-000001AF0000}"/>
    <cellStyle name="Normal 9 3 4 7" xfId="20933" xr:uid="{00000000-0005-0000-0000-000002AF0000}"/>
    <cellStyle name="Normal 9 3 5" xfId="11733" xr:uid="{00000000-0005-0000-0000-000003AF0000}"/>
    <cellStyle name="Normal 9 3 5 2" xfId="26997" xr:uid="{00000000-0005-0000-0000-000004AF0000}"/>
    <cellStyle name="Normal 9 3 5 3" xfId="29536" xr:uid="{00000000-0005-0000-0000-000005AF0000}"/>
    <cellStyle name="Normal 9 3 5 4" xfId="35474" xr:uid="{00000000-0005-0000-0000-000006AF0000}"/>
    <cellStyle name="Normal 9 3 5 5" xfId="44527" xr:uid="{00000000-0005-0000-0000-000007AF0000}"/>
    <cellStyle name="Normal 9 3 5 6" xfId="20190" xr:uid="{00000000-0005-0000-0000-000008AF0000}"/>
    <cellStyle name="Normal 9 3 6" xfId="14024" xr:uid="{00000000-0005-0000-0000-000009AF0000}"/>
    <cellStyle name="Normal 9 3 6 2" xfId="37693" xr:uid="{00000000-0005-0000-0000-00000AAF0000}"/>
    <cellStyle name="Normal 9 3 6 3" xfId="46746" xr:uid="{00000000-0005-0000-0000-00000BAF0000}"/>
    <cellStyle name="Normal 9 3 6 4" xfId="22409" xr:uid="{00000000-0005-0000-0000-00000CAF0000}"/>
    <cellStyle name="Normal 9 3 7" xfId="16387" xr:uid="{00000000-0005-0000-0000-00000DAF0000}"/>
    <cellStyle name="Normal 9 3 7 2" xfId="39912" xr:uid="{00000000-0005-0000-0000-00000EAF0000}"/>
    <cellStyle name="Normal 9 3 7 3" xfId="48965" xr:uid="{00000000-0005-0000-0000-00000FAF0000}"/>
    <cellStyle name="Normal 9 3 7 4" xfId="24628" xr:uid="{00000000-0005-0000-0000-000010AF0000}"/>
    <cellStyle name="Normal 9 3 8" xfId="29554" xr:uid="{00000000-0005-0000-0000-000011AF0000}"/>
    <cellStyle name="Normal 9 3 9" xfId="33244" xr:uid="{00000000-0005-0000-0000-000012AF0000}"/>
    <cellStyle name="Normal 9 4" xfId="620" xr:uid="{00000000-0005-0000-0000-000013AF0000}"/>
    <cellStyle name="Normal 9 4 2" xfId="621" xr:uid="{00000000-0005-0000-0000-000014AF0000}"/>
    <cellStyle name="Normal 9 4 2 10" xfId="19458" xr:uid="{00000000-0005-0000-0000-000015AF0000}"/>
    <cellStyle name="Normal 9 4 2 11" xfId="8676" xr:uid="{00000000-0005-0000-0000-000016AF0000}"/>
    <cellStyle name="Normal 9 4 2 2" xfId="4724" xr:uid="{00000000-0005-0000-0000-000017AF0000}"/>
    <cellStyle name="Normal 9 4 2 2 10" xfId="8677" xr:uid="{00000000-0005-0000-0000-000018AF0000}"/>
    <cellStyle name="Normal 9 4 2 2 2" xfId="10865" xr:uid="{00000000-0005-0000-0000-000019AF0000}"/>
    <cellStyle name="Normal 9 4 2 2 2 2" xfId="13293" xr:uid="{00000000-0005-0000-0000-00001AAF0000}"/>
    <cellStyle name="Normal 9 4 2 2 2 2 2" xfId="28564" xr:uid="{00000000-0005-0000-0000-00001BAF0000}"/>
    <cellStyle name="Normal 9 4 2 2 2 2 3" xfId="36962" xr:uid="{00000000-0005-0000-0000-00001CAF0000}"/>
    <cellStyle name="Normal 9 4 2 2 2 2 4" xfId="46015" xr:uid="{00000000-0005-0000-0000-00001DAF0000}"/>
    <cellStyle name="Normal 9 4 2 2 2 2 5" xfId="23897" xr:uid="{00000000-0005-0000-0000-00001EAF0000}"/>
    <cellStyle name="Normal 9 4 2 2 2 3" xfId="15512" xr:uid="{00000000-0005-0000-0000-00001FAF0000}"/>
    <cellStyle name="Normal 9 4 2 2 2 3 2" xfId="39181" xr:uid="{00000000-0005-0000-0000-000020AF0000}"/>
    <cellStyle name="Normal 9 4 2 2 2 3 3" xfId="48234" xr:uid="{00000000-0005-0000-0000-000021AF0000}"/>
    <cellStyle name="Normal 9 4 2 2 2 3 4" xfId="26116" xr:uid="{00000000-0005-0000-0000-000022AF0000}"/>
    <cellStyle name="Normal 9 4 2 2 2 4" xfId="17956" xr:uid="{00000000-0005-0000-0000-000023AF0000}"/>
    <cellStyle name="Normal 9 4 2 2 2 4 2" xfId="41400" xr:uid="{00000000-0005-0000-0000-000024AF0000}"/>
    <cellStyle name="Normal 9 4 2 2 2 4 3" xfId="50453" xr:uid="{00000000-0005-0000-0000-000025AF0000}"/>
    <cellStyle name="Normal 9 4 2 2 2 4 4" xfId="31434" xr:uid="{00000000-0005-0000-0000-000026AF0000}"/>
    <cellStyle name="Normal 9 4 2 2 2 5" xfId="34743" xr:uid="{00000000-0005-0000-0000-000027AF0000}"/>
    <cellStyle name="Normal 9 4 2 2 2 6" xfId="43796" xr:uid="{00000000-0005-0000-0000-000028AF0000}"/>
    <cellStyle name="Normal 9 4 2 2 2 7" xfId="21678" xr:uid="{00000000-0005-0000-0000-000029AF0000}"/>
    <cellStyle name="Normal 9 4 2 2 3" xfId="11817" xr:uid="{00000000-0005-0000-0000-00002AAF0000}"/>
    <cellStyle name="Normal 9 4 2 2 3 2" xfId="27088" xr:uid="{00000000-0005-0000-0000-00002BAF0000}"/>
    <cellStyle name="Normal 9 4 2 2 3 3" xfId="31760" xr:uid="{00000000-0005-0000-0000-00002CAF0000}"/>
    <cellStyle name="Normal 9 4 2 2 3 4" xfId="35486" xr:uid="{00000000-0005-0000-0000-00002DAF0000}"/>
    <cellStyle name="Normal 9 4 2 2 3 5" xfId="44539" xr:uid="{00000000-0005-0000-0000-00002EAF0000}"/>
    <cellStyle name="Normal 9 4 2 2 3 6" xfId="20202" xr:uid="{00000000-0005-0000-0000-00002FAF0000}"/>
    <cellStyle name="Normal 9 4 2 2 4" xfId="14036" xr:uid="{00000000-0005-0000-0000-000030AF0000}"/>
    <cellStyle name="Normal 9 4 2 2 4 2" xfId="37705" xr:uid="{00000000-0005-0000-0000-000031AF0000}"/>
    <cellStyle name="Normal 9 4 2 2 4 3" xfId="46758" xr:uid="{00000000-0005-0000-0000-000032AF0000}"/>
    <cellStyle name="Normal 9 4 2 2 4 4" xfId="22421" xr:uid="{00000000-0005-0000-0000-000033AF0000}"/>
    <cellStyle name="Normal 9 4 2 2 5" xfId="16480" xr:uid="{00000000-0005-0000-0000-000034AF0000}"/>
    <cellStyle name="Normal 9 4 2 2 5 2" xfId="39924" xr:uid="{00000000-0005-0000-0000-000035AF0000}"/>
    <cellStyle name="Normal 9 4 2 2 5 3" xfId="48977" xr:uid="{00000000-0005-0000-0000-000036AF0000}"/>
    <cellStyle name="Normal 9 4 2 2 5 4" xfId="24640" xr:uid="{00000000-0005-0000-0000-000037AF0000}"/>
    <cellStyle name="Normal 9 4 2 2 6" xfId="29647" xr:uid="{00000000-0005-0000-0000-000038AF0000}"/>
    <cellStyle name="Normal 9 4 2 2 7" xfId="33265" xr:uid="{00000000-0005-0000-0000-000039AF0000}"/>
    <cellStyle name="Normal 9 4 2 2 8" xfId="42320" xr:uid="{00000000-0005-0000-0000-00003AAF0000}"/>
    <cellStyle name="Normal 9 4 2 2 9" xfId="19459" xr:uid="{00000000-0005-0000-0000-00003BAF0000}"/>
    <cellStyle name="Normal 9 4 2 3" xfId="10864" xr:uid="{00000000-0005-0000-0000-00003CAF0000}"/>
    <cellStyle name="Normal 9 4 2 3 2" xfId="13292" xr:uid="{00000000-0005-0000-0000-00003DAF0000}"/>
    <cellStyle name="Normal 9 4 2 3 2 2" xfId="28563" xr:uid="{00000000-0005-0000-0000-00003EAF0000}"/>
    <cellStyle name="Normal 9 4 2 3 2 3" xfId="36961" xr:uid="{00000000-0005-0000-0000-00003FAF0000}"/>
    <cellStyle name="Normal 9 4 2 3 2 4" xfId="46014" xr:uid="{00000000-0005-0000-0000-000040AF0000}"/>
    <cellStyle name="Normal 9 4 2 3 2 5" xfId="23896" xr:uid="{00000000-0005-0000-0000-000041AF0000}"/>
    <cellStyle name="Normal 9 4 2 3 3" xfId="15511" xr:uid="{00000000-0005-0000-0000-000042AF0000}"/>
    <cellStyle name="Normal 9 4 2 3 3 2" xfId="39180" xr:uid="{00000000-0005-0000-0000-000043AF0000}"/>
    <cellStyle name="Normal 9 4 2 3 3 3" xfId="48233" xr:uid="{00000000-0005-0000-0000-000044AF0000}"/>
    <cellStyle name="Normal 9 4 2 3 3 4" xfId="26115" xr:uid="{00000000-0005-0000-0000-000045AF0000}"/>
    <cellStyle name="Normal 9 4 2 3 4" xfId="17955" xr:uid="{00000000-0005-0000-0000-000046AF0000}"/>
    <cellStyle name="Normal 9 4 2 3 4 2" xfId="41399" xr:uid="{00000000-0005-0000-0000-000047AF0000}"/>
    <cellStyle name="Normal 9 4 2 3 4 3" xfId="50452" xr:uid="{00000000-0005-0000-0000-000048AF0000}"/>
    <cellStyle name="Normal 9 4 2 3 4 4" xfId="31433" xr:uid="{00000000-0005-0000-0000-000049AF0000}"/>
    <cellStyle name="Normal 9 4 2 3 5" xfId="34742" xr:uid="{00000000-0005-0000-0000-00004AAF0000}"/>
    <cellStyle name="Normal 9 4 2 3 6" xfId="43795" xr:uid="{00000000-0005-0000-0000-00004BAF0000}"/>
    <cellStyle name="Normal 9 4 2 3 7" xfId="21677" xr:uid="{00000000-0005-0000-0000-00004CAF0000}"/>
    <cellStyle name="Normal 9 4 2 4" xfId="11816" xr:uid="{00000000-0005-0000-0000-00004DAF0000}"/>
    <cellStyle name="Normal 9 4 2 4 2" xfId="27087" xr:uid="{00000000-0005-0000-0000-00004EAF0000}"/>
    <cellStyle name="Normal 9 4 2 4 3" xfId="29541" xr:uid="{00000000-0005-0000-0000-00004FAF0000}"/>
    <cellStyle name="Normal 9 4 2 4 4" xfId="35485" xr:uid="{00000000-0005-0000-0000-000050AF0000}"/>
    <cellStyle name="Normal 9 4 2 4 5" xfId="44538" xr:uid="{00000000-0005-0000-0000-000051AF0000}"/>
    <cellStyle name="Normal 9 4 2 4 6" xfId="20201" xr:uid="{00000000-0005-0000-0000-000052AF0000}"/>
    <cellStyle name="Normal 9 4 2 5" xfId="14035" xr:uid="{00000000-0005-0000-0000-000053AF0000}"/>
    <cellStyle name="Normal 9 4 2 5 2" xfId="37704" xr:uid="{00000000-0005-0000-0000-000054AF0000}"/>
    <cellStyle name="Normal 9 4 2 5 3" xfId="46757" xr:uid="{00000000-0005-0000-0000-000055AF0000}"/>
    <cellStyle name="Normal 9 4 2 5 4" xfId="22420" xr:uid="{00000000-0005-0000-0000-000056AF0000}"/>
    <cellStyle name="Normal 9 4 2 6" xfId="16479" xr:uid="{00000000-0005-0000-0000-000057AF0000}"/>
    <cellStyle name="Normal 9 4 2 6 2" xfId="39923" xr:uid="{00000000-0005-0000-0000-000058AF0000}"/>
    <cellStyle name="Normal 9 4 2 6 3" xfId="48976" xr:uid="{00000000-0005-0000-0000-000059AF0000}"/>
    <cellStyle name="Normal 9 4 2 6 4" xfId="24639" xr:uid="{00000000-0005-0000-0000-00005AAF0000}"/>
    <cellStyle name="Normal 9 4 2 7" xfId="29646" xr:uid="{00000000-0005-0000-0000-00005BAF0000}"/>
    <cellStyle name="Normal 9 4 2 8" xfId="33264" xr:uid="{00000000-0005-0000-0000-00005CAF0000}"/>
    <cellStyle name="Normal 9 4 2 9" xfId="42319" xr:uid="{00000000-0005-0000-0000-00005DAF0000}"/>
    <cellStyle name="Normal 9 4 3" xfId="622" xr:uid="{00000000-0005-0000-0000-00005EAF0000}"/>
    <cellStyle name="Normal 9 4 3 2" xfId="8678" xr:uid="{00000000-0005-0000-0000-00005FAF0000}"/>
    <cellStyle name="Normal 9 4 4" xfId="623" xr:uid="{00000000-0005-0000-0000-000060AF0000}"/>
    <cellStyle name="Normal 9 4 5" xfId="4723" xr:uid="{00000000-0005-0000-0000-000061AF0000}"/>
    <cellStyle name="Normal 9 4 5 2" xfId="51216" xr:uid="{00000000-0005-0000-0000-000062AF0000}"/>
    <cellStyle name="Normal 9 5" xfId="624" xr:uid="{00000000-0005-0000-0000-000063AF0000}"/>
    <cellStyle name="Normal 9 5 2" xfId="625" xr:uid="{00000000-0005-0000-0000-000064AF0000}"/>
    <cellStyle name="Normal 9 5 3" xfId="626" xr:uid="{00000000-0005-0000-0000-000065AF0000}"/>
    <cellStyle name="Normal 9 6" xfId="627" xr:uid="{00000000-0005-0000-0000-000066AF0000}"/>
    <cellStyle name="Normal 9 6 2" xfId="628" xr:uid="{00000000-0005-0000-0000-000067AF0000}"/>
    <cellStyle name="Normal 9 7" xfId="629" xr:uid="{00000000-0005-0000-0000-000068AF0000}"/>
    <cellStyle name="Normal 9 7 2" xfId="50541" xr:uid="{00000000-0005-0000-0000-000069AF0000}"/>
    <cellStyle name="Normal 9 7 3" xfId="8679" xr:uid="{00000000-0005-0000-0000-00006AAF0000}"/>
    <cellStyle name="Normal 9 8" xfId="4720" xr:uid="{00000000-0005-0000-0000-00006BAF0000}"/>
    <cellStyle name="Normal 9 8 2" xfId="51214" xr:uid="{00000000-0005-0000-0000-00006CAF0000}"/>
    <cellStyle name="Normal 9 8 3" xfId="32499" xr:uid="{00000000-0005-0000-0000-00006DAF0000}"/>
    <cellStyle name="Normal 9 9" xfId="17962" xr:uid="{00000000-0005-0000-0000-00006EAF0000}"/>
    <cellStyle name="Normal GHG Textfiels Bold" xfId="630" xr:uid="{00000000-0005-0000-0000-00006FAF0000}"/>
    <cellStyle name="Normal GHG-Shade 2" xfId="631" xr:uid="{00000000-0005-0000-0000-000070AF0000}"/>
    <cellStyle name="Normal GHG-Shade 2 2" xfId="632" xr:uid="{00000000-0005-0000-0000-000071AF0000}"/>
    <cellStyle name="Normal GHG-Shade 2 2 2" xfId="633" xr:uid="{00000000-0005-0000-0000-000072AF0000}"/>
    <cellStyle name="Normal GHG-Shade 2 2 2 2" xfId="634" xr:uid="{00000000-0005-0000-0000-000073AF0000}"/>
    <cellStyle name="Normal GHG-Shade 2 3" xfId="635" xr:uid="{00000000-0005-0000-0000-000074AF0000}"/>
    <cellStyle name="Normal GHG-Shade 2 3 2" xfId="636" xr:uid="{00000000-0005-0000-0000-000075AF0000}"/>
    <cellStyle name="Normale_B2020" xfId="2" xr:uid="{00000000-0005-0000-0000-000076AF0000}"/>
    <cellStyle name="Note 10" xfId="7694" xr:uid="{00000000-0005-0000-0000-000077AF0000}"/>
    <cellStyle name="Note 10 2" xfId="7695" xr:uid="{00000000-0005-0000-0000-000078AF0000}"/>
    <cellStyle name="Note 10 3" xfId="7696" xr:uid="{00000000-0005-0000-0000-000079AF0000}"/>
    <cellStyle name="Note 10 4" xfId="7697" xr:uid="{00000000-0005-0000-0000-00007AAF0000}"/>
    <cellStyle name="Note 10 5" xfId="7698" xr:uid="{00000000-0005-0000-0000-00007BAF0000}"/>
    <cellStyle name="Note 10 6" xfId="7699" xr:uid="{00000000-0005-0000-0000-00007CAF0000}"/>
    <cellStyle name="Note 10 7" xfId="7700" xr:uid="{00000000-0005-0000-0000-00007DAF0000}"/>
    <cellStyle name="Note 10 8" xfId="7701" xr:uid="{00000000-0005-0000-0000-00007EAF0000}"/>
    <cellStyle name="Note 10 9" xfId="7702" xr:uid="{00000000-0005-0000-0000-00007FAF0000}"/>
    <cellStyle name="Note 11" xfId="7703" xr:uid="{00000000-0005-0000-0000-000080AF0000}"/>
    <cellStyle name="Note 11 2" xfId="7704" xr:uid="{00000000-0005-0000-0000-000081AF0000}"/>
    <cellStyle name="Note 11 3" xfId="7705" xr:uid="{00000000-0005-0000-0000-000082AF0000}"/>
    <cellStyle name="Note 11 4" xfId="7706" xr:uid="{00000000-0005-0000-0000-000083AF0000}"/>
    <cellStyle name="Note 11 5" xfId="7707" xr:uid="{00000000-0005-0000-0000-000084AF0000}"/>
    <cellStyle name="Note 12" xfId="7708" xr:uid="{00000000-0005-0000-0000-000085AF0000}"/>
    <cellStyle name="Note 12 2" xfId="7709" xr:uid="{00000000-0005-0000-0000-000086AF0000}"/>
    <cellStyle name="Note 12 3" xfId="7710" xr:uid="{00000000-0005-0000-0000-000087AF0000}"/>
    <cellStyle name="Note 12 4" xfId="7711" xr:uid="{00000000-0005-0000-0000-000088AF0000}"/>
    <cellStyle name="Note 12 5" xfId="7712" xr:uid="{00000000-0005-0000-0000-000089AF0000}"/>
    <cellStyle name="Note 13" xfId="7713" xr:uid="{00000000-0005-0000-0000-00008AAF0000}"/>
    <cellStyle name="Note 14" xfId="7714" xr:uid="{00000000-0005-0000-0000-00008BAF0000}"/>
    <cellStyle name="Note 15" xfId="7715" xr:uid="{00000000-0005-0000-0000-00008CAF0000}"/>
    <cellStyle name="Note 16" xfId="7716" xr:uid="{00000000-0005-0000-0000-00008DAF0000}"/>
    <cellStyle name="Note 17" xfId="7717" xr:uid="{00000000-0005-0000-0000-00008EAF0000}"/>
    <cellStyle name="Note 18" xfId="7718" xr:uid="{00000000-0005-0000-0000-00008FAF0000}"/>
    <cellStyle name="Note 19" xfId="7719" xr:uid="{00000000-0005-0000-0000-000090AF0000}"/>
    <cellStyle name="Note 2" xfId="637" xr:uid="{00000000-0005-0000-0000-000091AF0000}"/>
    <cellStyle name="Note 2 10" xfId="7721" xr:uid="{00000000-0005-0000-0000-000092AF0000}"/>
    <cellStyle name="Note 2 10 2" xfId="7722" xr:uid="{00000000-0005-0000-0000-000093AF0000}"/>
    <cellStyle name="Note 2 10 3" xfId="7723" xr:uid="{00000000-0005-0000-0000-000094AF0000}"/>
    <cellStyle name="Note 2 10 4" xfId="7724" xr:uid="{00000000-0005-0000-0000-000095AF0000}"/>
    <cellStyle name="Note 2 10 5" xfId="7725" xr:uid="{00000000-0005-0000-0000-000096AF0000}"/>
    <cellStyle name="Note 2 11" xfId="7726" xr:uid="{00000000-0005-0000-0000-000097AF0000}"/>
    <cellStyle name="Note 2 11 2" xfId="7727" xr:uid="{00000000-0005-0000-0000-000098AF0000}"/>
    <cellStyle name="Note 2 11 3" xfId="7728" xr:uid="{00000000-0005-0000-0000-000099AF0000}"/>
    <cellStyle name="Note 2 11 4" xfId="7729" xr:uid="{00000000-0005-0000-0000-00009AAF0000}"/>
    <cellStyle name="Note 2 11 5" xfId="7730" xr:uid="{00000000-0005-0000-0000-00009BAF0000}"/>
    <cellStyle name="Note 2 12" xfId="7731" xr:uid="{00000000-0005-0000-0000-00009CAF0000}"/>
    <cellStyle name="Note 2 13" xfId="7732" xr:uid="{00000000-0005-0000-0000-00009DAF0000}"/>
    <cellStyle name="Note 2 14" xfId="7733" xr:uid="{00000000-0005-0000-0000-00009EAF0000}"/>
    <cellStyle name="Note 2 15" xfId="7734" xr:uid="{00000000-0005-0000-0000-00009FAF0000}"/>
    <cellStyle name="Note 2 16" xfId="7735" xr:uid="{00000000-0005-0000-0000-0000A0AF0000}"/>
    <cellStyle name="Note 2 17" xfId="7736" xr:uid="{00000000-0005-0000-0000-0000A1AF0000}"/>
    <cellStyle name="Note 2 18" xfId="7737" xr:uid="{00000000-0005-0000-0000-0000A2AF0000}"/>
    <cellStyle name="Note 2 19" xfId="7738" xr:uid="{00000000-0005-0000-0000-0000A3AF0000}"/>
    <cellStyle name="Note 2 2" xfId="638" xr:uid="{00000000-0005-0000-0000-0000A4AF0000}"/>
    <cellStyle name="Note 2 2 10" xfId="7739" xr:uid="{00000000-0005-0000-0000-0000A5AF0000}"/>
    <cellStyle name="Note 2 2 2" xfId="639" xr:uid="{00000000-0005-0000-0000-0000A6AF0000}"/>
    <cellStyle name="Note 2 2 3" xfId="7740" xr:uid="{00000000-0005-0000-0000-0000A7AF0000}"/>
    <cellStyle name="Note 2 2 4" xfId="7741" xr:uid="{00000000-0005-0000-0000-0000A8AF0000}"/>
    <cellStyle name="Note 2 2 5" xfId="7742" xr:uid="{00000000-0005-0000-0000-0000A9AF0000}"/>
    <cellStyle name="Note 2 2 6" xfId="7743" xr:uid="{00000000-0005-0000-0000-0000AAAF0000}"/>
    <cellStyle name="Note 2 2 7" xfId="7744" xr:uid="{00000000-0005-0000-0000-0000ABAF0000}"/>
    <cellStyle name="Note 2 2 8" xfId="7745" xr:uid="{00000000-0005-0000-0000-0000ACAF0000}"/>
    <cellStyle name="Note 2 2 9" xfId="7746" xr:uid="{00000000-0005-0000-0000-0000ADAF0000}"/>
    <cellStyle name="Note 2 20" xfId="7747" xr:uid="{00000000-0005-0000-0000-0000AEAF0000}"/>
    <cellStyle name="Note 2 21" xfId="7748" xr:uid="{00000000-0005-0000-0000-0000AFAF0000}"/>
    <cellStyle name="Note 2 22" xfId="7749" xr:uid="{00000000-0005-0000-0000-0000B0AF0000}"/>
    <cellStyle name="Note 2 23" xfId="7750" xr:uid="{00000000-0005-0000-0000-0000B1AF0000}"/>
    <cellStyle name="Note 2 24" xfId="7751" xr:uid="{00000000-0005-0000-0000-0000B2AF0000}"/>
    <cellStyle name="Note 2 25" xfId="7752" xr:uid="{00000000-0005-0000-0000-0000B3AF0000}"/>
    <cellStyle name="Note 2 26" xfId="7753" xr:uid="{00000000-0005-0000-0000-0000B4AF0000}"/>
    <cellStyle name="Note 2 27" xfId="7720" xr:uid="{00000000-0005-0000-0000-0000B5AF0000}"/>
    <cellStyle name="Note 2 3" xfId="7754" xr:uid="{00000000-0005-0000-0000-0000B6AF0000}"/>
    <cellStyle name="Note 2 3 2" xfId="7755" xr:uid="{00000000-0005-0000-0000-0000B7AF0000}"/>
    <cellStyle name="Note 2 3 3" xfId="7756" xr:uid="{00000000-0005-0000-0000-0000B8AF0000}"/>
    <cellStyle name="Note 2 3 4" xfId="7757" xr:uid="{00000000-0005-0000-0000-0000B9AF0000}"/>
    <cellStyle name="Note 2 3 5" xfId="7758" xr:uid="{00000000-0005-0000-0000-0000BAAF0000}"/>
    <cellStyle name="Note 2 3 6" xfId="7759" xr:uid="{00000000-0005-0000-0000-0000BBAF0000}"/>
    <cellStyle name="Note 2 3 7" xfId="7760" xr:uid="{00000000-0005-0000-0000-0000BCAF0000}"/>
    <cellStyle name="Note 2 3 8" xfId="7761" xr:uid="{00000000-0005-0000-0000-0000BDAF0000}"/>
    <cellStyle name="Note 2 3 9" xfId="7762" xr:uid="{00000000-0005-0000-0000-0000BEAF0000}"/>
    <cellStyle name="Note 2 4" xfId="7763" xr:uid="{00000000-0005-0000-0000-0000BFAF0000}"/>
    <cellStyle name="Note 2 4 2" xfId="7764" xr:uid="{00000000-0005-0000-0000-0000C0AF0000}"/>
    <cellStyle name="Note 2 4 3" xfId="7765" xr:uid="{00000000-0005-0000-0000-0000C1AF0000}"/>
    <cellStyle name="Note 2 4 4" xfId="7766" xr:uid="{00000000-0005-0000-0000-0000C2AF0000}"/>
    <cellStyle name="Note 2 4 5" xfId="7767" xr:uid="{00000000-0005-0000-0000-0000C3AF0000}"/>
    <cellStyle name="Note 2 4 6" xfId="7768" xr:uid="{00000000-0005-0000-0000-0000C4AF0000}"/>
    <cellStyle name="Note 2 4 7" xfId="7769" xr:uid="{00000000-0005-0000-0000-0000C5AF0000}"/>
    <cellStyle name="Note 2 4 8" xfId="7770" xr:uid="{00000000-0005-0000-0000-0000C6AF0000}"/>
    <cellStyle name="Note 2 4 9" xfId="7771" xr:uid="{00000000-0005-0000-0000-0000C7AF0000}"/>
    <cellStyle name="Note 2 5" xfId="7772" xr:uid="{00000000-0005-0000-0000-0000C8AF0000}"/>
    <cellStyle name="Note 2 5 2" xfId="7773" xr:uid="{00000000-0005-0000-0000-0000C9AF0000}"/>
    <cellStyle name="Note 2 5 3" xfId="7774" xr:uid="{00000000-0005-0000-0000-0000CAAF0000}"/>
    <cellStyle name="Note 2 5 4" xfId="7775" xr:uid="{00000000-0005-0000-0000-0000CBAF0000}"/>
    <cellStyle name="Note 2 5 5" xfId="7776" xr:uid="{00000000-0005-0000-0000-0000CCAF0000}"/>
    <cellStyle name="Note 2 5 6" xfId="7777" xr:uid="{00000000-0005-0000-0000-0000CDAF0000}"/>
    <cellStyle name="Note 2 5 7" xfId="7778" xr:uid="{00000000-0005-0000-0000-0000CEAF0000}"/>
    <cellStyle name="Note 2 5 8" xfId="7779" xr:uid="{00000000-0005-0000-0000-0000CFAF0000}"/>
    <cellStyle name="Note 2 5 9" xfId="7780" xr:uid="{00000000-0005-0000-0000-0000D0AF0000}"/>
    <cellStyle name="Note 2 6" xfId="7781" xr:uid="{00000000-0005-0000-0000-0000D1AF0000}"/>
    <cellStyle name="Note 2 6 2" xfId="7782" xr:uid="{00000000-0005-0000-0000-0000D2AF0000}"/>
    <cellStyle name="Note 2 6 3" xfId="7783" xr:uid="{00000000-0005-0000-0000-0000D3AF0000}"/>
    <cellStyle name="Note 2 6 4" xfId="7784" xr:uid="{00000000-0005-0000-0000-0000D4AF0000}"/>
    <cellStyle name="Note 2 6 5" xfId="7785" xr:uid="{00000000-0005-0000-0000-0000D5AF0000}"/>
    <cellStyle name="Note 2 7" xfId="7786" xr:uid="{00000000-0005-0000-0000-0000D6AF0000}"/>
    <cellStyle name="Note 2 7 2" xfId="7787" xr:uid="{00000000-0005-0000-0000-0000D7AF0000}"/>
    <cellStyle name="Note 2 7 3" xfId="7788" xr:uid="{00000000-0005-0000-0000-0000D8AF0000}"/>
    <cellStyle name="Note 2 7 4" xfId="7789" xr:uid="{00000000-0005-0000-0000-0000D9AF0000}"/>
    <cellStyle name="Note 2 7 5" xfId="7790" xr:uid="{00000000-0005-0000-0000-0000DAAF0000}"/>
    <cellStyle name="Note 2 8" xfId="7791" xr:uid="{00000000-0005-0000-0000-0000DBAF0000}"/>
    <cellStyle name="Note 2 8 2" xfId="7792" xr:uid="{00000000-0005-0000-0000-0000DCAF0000}"/>
    <cellStyle name="Note 2 8 3" xfId="7793" xr:uid="{00000000-0005-0000-0000-0000DDAF0000}"/>
    <cellStyle name="Note 2 8 4" xfId="7794" xr:uid="{00000000-0005-0000-0000-0000DEAF0000}"/>
    <cellStyle name="Note 2 8 5" xfId="7795" xr:uid="{00000000-0005-0000-0000-0000DFAF0000}"/>
    <cellStyle name="Note 2 9" xfId="7796" xr:uid="{00000000-0005-0000-0000-0000E0AF0000}"/>
    <cellStyle name="Note 2 9 2" xfId="7797" xr:uid="{00000000-0005-0000-0000-0000E1AF0000}"/>
    <cellStyle name="Note 2 9 3" xfId="7798" xr:uid="{00000000-0005-0000-0000-0000E2AF0000}"/>
    <cellStyle name="Note 2 9 4" xfId="7799" xr:uid="{00000000-0005-0000-0000-0000E3AF0000}"/>
    <cellStyle name="Note 2 9 5" xfId="7800" xr:uid="{00000000-0005-0000-0000-0000E4AF0000}"/>
    <cellStyle name="Note 20" xfId="7801" xr:uid="{00000000-0005-0000-0000-0000E5AF0000}"/>
    <cellStyle name="Note 21" xfId="7802" xr:uid="{00000000-0005-0000-0000-0000E6AF0000}"/>
    <cellStyle name="Note 22" xfId="7803" xr:uid="{00000000-0005-0000-0000-0000E7AF0000}"/>
    <cellStyle name="Note 23" xfId="7804" xr:uid="{00000000-0005-0000-0000-0000E8AF0000}"/>
    <cellStyle name="Note 24" xfId="7805" xr:uid="{00000000-0005-0000-0000-0000E9AF0000}"/>
    <cellStyle name="Note 25" xfId="7806" xr:uid="{00000000-0005-0000-0000-0000EAAF0000}"/>
    <cellStyle name="Note 26" xfId="7807" xr:uid="{00000000-0005-0000-0000-0000EBAF0000}"/>
    <cellStyle name="Note 27" xfId="7808" xr:uid="{00000000-0005-0000-0000-0000ECAF0000}"/>
    <cellStyle name="Note 28" xfId="7809" xr:uid="{00000000-0005-0000-0000-0000EDAF0000}"/>
    <cellStyle name="Note 29" xfId="7810" xr:uid="{00000000-0005-0000-0000-0000EEAF0000}"/>
    <cellStyle name="Note 3" xfId="640" xr:uid="{00000000-0005-0000-0000-0000EFAF0000}"/>
    <cellStyle name="Note 3 10" xfId="7812" xr:uid="{00000000-0005-0000-0000-0000F0AF0000}"/>
    <cellStyle name="Note 3 11" xfId="7813" xr:uid="{00000000-0005-0000-0000-0000F1AF0000}"/>
    <cellStyle name="Note 3 12" xfId="7814" xr:uid="{00000000-0005-0000-0000-0000F2AF0000}"/>
    <cellStyle name="Note 3 13" xfId="7815" xr:uid="{00000000-0005-0000-0000-0000F3AF0000}"/>
    <cellStyle name="Note 3 14" xfId="7816" xr:uid="{00000000-0005-0000-0000-0000F4AF0000}"/>
    <cellStyle name="Note 3 15" xfId="7817" xr:uid="{00000000-0005-0000-0000-0000F5AF0000}"/>
    <cellStyle name="Note 3 16" xfId="7818" xr:uid="{00000000-0005-0000-0000-0000F6AF0000}"/>
    <cellStyle name="Note 3 17" xfId="7819" xr:uid="{00000000-0005-0000-0000-0000F7AF0000}"/>
    <cellStyle name="Note 3 18" xfId="7820" xr:uid="{00000000-0005-0000-0000-0000F8AF0000}"/>
    <cellStyle name="Note 3 19" xfId="7821" xr:uid="{00000000-0005-0000-0000-0000F9AF0000}"/>
    <cellStyle name="Note 3 2" xfId="641" xr:uid="{00000000-0005-0000-0000-0000FAAF0000}"/>
    <cellStyle name="Note 3 2 2" xfId="50543" xr:uid="{00000000-0005-0000-0000-0000FBAF0000}"/>
    <cellStyle name="Note 3 2 3" xfId="7822" xr:uid="{00000000-0005-0000-0000-0000FCAF0000}"/>
    <cellStyle name="Note 3 20" xfId="7823" xr:uid="{00000000-0005-0000-0000-0000FDAF0000}"/>
    <cellStyle name="Note 3 21" xfId="50542" xr:uid="{00000000-0005-0000-0000-0000FEAF0000}"/>
    <cellStyle name="Note 3 22" xfId="7811" xr:uid="{00000000-0005-0000-0000-0000FFAF0000}"/>
    <cellStyle name="Note 3 3" xfId="7824" xr:uid="{00000000-0005-0000-0000-000000B00000}"/>
    <cellStyle name="Note 3 4" xfId="7825" xr:uid="{00000000-0005-0000-0000-000001B00000}"/>
    <cellStyle name="Note 3 5" xfId="7826" xr:uid="{00000000-0005-0000-0000-000002B00000}"/>
    <cellStyle name="Note 3 6" xfId="7827" xr:uid="{00000000-0005-0000-0000-000003B00000}"/>
    <cellStyle name="Note 3 7" xfId="7828" xr:uid="{00000000-0005-0000-0000-000004B00000}"/>
    <cellStyle name="Note 3 8" xfId="7829" xr:uid="{00000000-0005-0000-0000-000005B00000}"/>
    <cellStyle name="Note 3 9" xfId="7830" xr:uid="{00000000-0005-0000-0000-000006B00000}"/>
    <cellStyle name="Note 30" xfId="7831" xr:uid="{00000000-0005-0000-0000-000007B00000}"/>
    <cellStyle name="Note 31" xfId="7832" xr:uid="{00000000-0005-0000-0000-000008B00000}"/>
    <cellStyle name="Note 32" xfId="7833" xr:uid="{00000000-0005-0000-0000-000009B00000}"/>
    <cellStyle name="Note 33" xfId="7834" xr:uid="{00000000-0005-0000-0000-00000AB00000}"/>
    <cellStyle name="Note 34" xfId="7835" xr:uid="{00000000-0005-0000-0000-00000BB00000}"/>
    <cellStyle name="Note 35" xfId="7836" xr:uid="{00000000-0005-0000-0000-00000CB00000}"/>
    <cellStyle name="Note 36" xfId="7837" xr:uid="{00000000-0005-0000-0000-00000DB00000}"/>
    <cellStyle name="Note 37" xfId="7838" xr:uid="{00000000-0005-0000-0000-00000EB00000}"/>
    <cellStyle name="Note 38" xfId="7839" xr:uid="{00000000-0005-0000-0000-00000FB00000}"/>
    <cellStyle name="Note 39" xfId="50466" xr:uid="{00000000-0005-0000-0000-000010B00000}"/>
    <cellStyle name="Note 4" xfId="7840" xr:uid="{00000000-0005-0000-0000-000011B00000}"/>
    <cellStyle name="Note 4 10" xfId="7841" xr:uid="{00000000-0005-0000-0000-000012B00000}"/>
    <cellStyle name="Note 4 11" xfId="7842" xr:uid="{00000000-0005-0000-0000-000013B00000}"/>
    <cellStyle name="Note 4 12" xfId="7843" xr:uid="{00000000-0005-0000-0000-000014B00000}"/>
    <cellStyle name="Note 4 13" xfId="7844" xr:uid="{00000000-0005-0000-0000-000015B00000}"/>
    <cellStyle name="Note 4 14" xfId="7845" xr:uid="{00000000-0005-0000-0000-000016B00000}"/>
    <cellStyle name="Note 4 15" xfId="7846" xr:uid="{00000000-0005-0000-0000-000017B00000}"/>
    <cellStyle name="Note 4 16" xfId="7847" xr:uid="{00000000-0005-0000-0000-000018B00000}"/>
    <cellStyle name="Note 4 17" xfId="7848" xr:uid="{00000000-0005-0000-0000-000019B00000}"/>
    <cellStyle name="Note 4 18" xfId="7849" xr:uid="{00000000-0005-0000-0000-00001AB00000}"/>
    <cellStyle name="Note 4 19" xfId="7850" xr:uid="{00000000-0005-0000-0000-00001BB00000}"/>
    <cellStyle name="Note 4 2" xfId="7851" xr:uid="{00000000-0005-0000-0000-00001CB00000}"/>
    <cellStyle name="Note 4 20" xfId="7852" xr:uid="{00000000-0005-0000-0000-00001DB00000}"/>
    <cellStyle name="Note 4 3" xfId="7853" xr:uid="{00000000-0005-0000-0000-00001EB00000}"/>
    <cellStyle name="Note 4 4" xfId="7854" xr:uid="{00000000-0005-0000-0000-00001FB00000}"/>
    <cellStyle name="Note 4 5" xfId="7855" xr:uid="{00000000-0005-0000-0000-000020B00000}"/>
    <cellStyle name="Note 4 6" xfId="7856" xr:uid="{00000000-0005-0000-0000-000021B00000}"/>
    <cellStyle name="Note 4 7" xfId="7857" xr:uid="{00000000-0005-0000-0000-000022B00000}"/>
    <cellStyle name="Note 4 8" xfId="7858" xr:uid="{00000000-0005-0000-0000-000023B00000}"/>
    <cellStyle name="Note 4 9" xfId="7859" xr:uid="{00000000-0005-0000-0000-000024B00000}"/>
    <cellStyle name="Note 5" xfId="7860" xr:uid="{00000000-0005-0000-0000-000025B00000}"/>
    <cellStyle name="Note 5 10" xfId="7861" xr:uid="{00000000-0005-0000-0000-000026B00000}"/>
    <cellStyle name="Note 5 11" xfId="7862" xr:uid="{00000000-0005-0000-0000-000027B00000}"/>
    <cellStyle name="Note 5 12" xfId="7863" xr:uid="{00000000-0005-0000-0000-000028B00000}"/>
    <cellStyle name="Note 5 13" xfId="7864" xr:uid="{00000000-0005-0000-0000-000029B00000}"/>
    <cellStyle name="Note 5 14" xfId="7865" xr:uid="{00000000-0005-0000-0000-00002AB00000}"/>
    <cellStyle name="Note 5 15" xfId="7866" xr:uid="{00000000-0005-0000-0000-00002BB00000}"/>
    <cellStyle name="Note 5 16" xfId="7867" xr:uid="{00000000-0005-0000-0000-00002CB00000}"/>
    <cellStyle name="Note 5 17" xfId="7868" xr:uid="{00000000-0005-0000-0000-00002DB00000}"/>
    <cellStyle name="Note 5 18" xfId="7869" xr:uid="{00000000-0005-0000-0000-00002EB00000}"/>
    <cellStyle name="Note 5 19" xfId="7870" xr:uid="{00000000-0005-0000-0000-00002FB00000}"/>
    <cellStyle name="Note 5 2" xfId="7871" xr:uid="{00000000-0005-0000-0000-000030B00000}"/>
    <cellStyle name="Note 5 20" xfId="7872" xr:uid="{00000000-0005-0000-0000-000031B00000}"/>
    <cellStyle name="Note 5 3" xfId="7873" xr:uid="{00000000-0005-0000-0000-000032B00000}"/>
    <cellStyle name="Note 5 4" xfId="7874" xr:uid="{00000000-0005-0000-0000-000033B00000}"/>
    <cellStyle name="Note 5 5" xfId="7875" xr:uid="{00000000-0005-0000-0000-000034B00000}"/>
    <cellStyle name="Note 5 6" xfId="7876" xr:uid="{00000000-0005-0000-0000-000035B00000}"/>
    <cellStyle name="Note 5 7" xfId="7877" xr:uid="{00000000-0005-0000-0000-000036B00000}"/>
    <cellStyle name="Note 5 8" xfId="7878" xr:uid="{00000000-0005-0000-0000-000037B00000}"/>
    <cellStyle name="Note 5 9" xfId="7879" xr:uid="{00000000-0005-0000-0000-000038B00000}"/>
    <cellStyle name="Note 6" xfId="7880" xr:uid="{00000000-0005-0000-0000-000039B00000}"/>
    <cellStyle name="Note 6 10" xfId="7881" xr:uid="{00000000-0005-0000-0000-00003AB00000}"/>
    <cellStyle name="Note 6 11" xfId="7882" xr:uid="{00000000-0005-0000-0000-00003BB00000}"/>
    <cellStyle name="Note 6 12" xfId="7883" xr:uid="{00000000-0005-0000-0000-00003CB00000}"/>
    <cellStyle name="Note 6 13" xfId="7884" xr:uid="{00000000-0005-0000-0000-00003DB00000}"/>
    <cellStyle name="Note 6 14" xfId="7885" xr:uid="{00000000-0005-0000-0000-00003EB00000}"/>
    <cellStyle name="Note 6 15" xfId="7886" xr:uid="{00000000-0005-0000-0000-00003FB00000}"/>
    <cellStyle name="Note 6 16" xfId="7887" xr:uid="{00000000-0005-0000-0000-000040B00000}"/>
    <cellStyle name="Note 6 17" xfId="7888" xr:uid="{00000000-0005-0000-0000-000041B00000}"/>
    <cellStyle name="Note 6 18" xfId="7889" xr:uid="{00000000-0005-0000-0000-000042B00000}"/>
    <cellStyle name="Note 6 19" xfId="7890" xr:uid="{00000000-0005-0000-0000-000043B00000}"/>
    <cellStyle name="Note 6 2" xfId="7891" xr:uid="{00000000-0005-0000-0000-000044B00000}"/>
    <cellStyle name="Note 6 3" xfId="7892" xr:uid="{00000000-0005-0000-0000-000045B00000}"/>
    <cellStyle name="Note 6 4" xfId="7893" xr:uid="{00000000-0005-0000-0000-000046B00000}"/>
    <cellStyle name="Note 6 5" xfId="7894" xr:uid="{00000000-0005-0000-0000-000047B00000}"/>
    <cellStyle name="Note 6 6" xfId="7895" xr:uid="{00000000-0005-0000-0000-000048B00000}"/>
    <cellStyle name="Note 6 7" xfId="7896" xr:uid="{00000000-0005-0000-0000-000049B00000}"/>
    <cellStyle name="Note 6 8" xfId="7897" xr:uid="{00000000-0005-0000-0000-00004AB00000}"/>
    <cellStyle name="Note 6 9" xfId="7898" xr:uid="{00000000-0005-0000-0000-00004BB00000}"/>
    <cellStyle name="Note 7" xfId="7899" xr:uid="{00000000-0005-0000-0000-00004CB00000}"/>
    <cellStyle name="Note 7 10" xfId="7900" xr:uid="{00000000-0005-0000-0000-00004DB00000}"/>
    <cellStyle name="Note 7 11" xfId="7901" xr:uid="{00000000-0005-0000-0000-00004EB00000}"/>
    <cellStyle name="Note 7 12" xfId="7902" xr:uid="{00000000-0005-0000-0000-00004FB00000}"/>
    <cellStyle name="Note 7 13" xfId="7903" xr:uid="{00000000-0005-0000-0000-000050B00000}"/>
    <cellStyle name="Note 7 14" xfId="7904" xr:uid="{00000000-0005-0000-0000-000051B00000}"/>
    <cellStyle name="Note 7 15" xfId="7905" xr:uid="{00000000-0005-0000-0000-000052B00000}"/>
    <cellStyle name="Note 7 16" xfId="7906" xr:uid="{00000000-0005-0000-0000-000053B00000}"/>
    <cellStyle name="Note 7 17" xfId="7907" xr:uid="{00000000-0005-0000-0000-000054B00000}"/>
    <cellStyle name="Note 7 18" xfId="7908" xr:uid="{00000000-0005-0000-0000-000055B00000}"/>
    <cellStyle name="Note 7 2" xfId="7909" xr:uid="{00000000-0005-0000-0000-000056B00000}"/>
    <cellStyle name="Note 7 3" xfId="7910" xr:uid="{00000000-0005-0000-0000-000057B00000}"/>
    <cellStyle name="Note 7 4" xfId="7911" xr:uid="{00000000-0005-0000-0000-000058B00000}"/>
    <cellStyle name="Note 7 5" xfId="7912" xr:uid="{00000000-0005-0000-0000-000059B00000}"/>
    <cellStyle name="Note 7 6" xfId="7913" xr:uid="{00000000-0005-0000-0000-00005AB00000}"/>
    <cellStyle name="Note 7 7" xfId="7914" xr:uid="{00000000-0005-0000-0000-00005BB00000}"/>
    <cellStyle name="Note 7 8" xfId="7915" xr:uid="{00000000-0005-0000-0000-00005CB00000}"/>
    <cellStyle name="Note 7 9" xfId="7916" xr:uid="{00000000-0005-0000-0000-00005DB00000}"/>
    <cellStyle name="Note 8" xfId="7917" xr:uid="{00000000-0005-0000-0000-00005EB00000}"/>
    <cellStyle name="Note 8 10" xfId="7918" xr:uid="{00000000-0005-0000-0000-00005FB00000}"/>
    <cellStyle name="Note 8 11" xfId="7919" xr:uid="{00000000-0005-0000-0000-000060B00000}"/>
    <cellStyle name="Note 8 12" xfId="7920" xr:uid="{00000000-0005-0000-0000-000061B00000}"/>
    <cellStyle name="Note 8 13" xfId="7921" xr:uid="{00000000-0005-0000-0000-000062B00000}"/>
    <cellStyle name="Note 8 14" xfId="7922" xr:uid="{00000000-0005-0000-0000-000063B00000}"/>
    <cellStyle name="Note 8 15" xfId="7923" xr:uid="{00000000-0005-0000-0000-000064B00000}"/>
    <cellStyle name="Note 8 16" xfId="7924" xr:uid="{00000000-0005-0000-0000-000065B00000}"/>
    <cellStyle name="Note 8 17" xfId="7925" xr:uid="{00000000-0005-0000-0000-000066B00000}"/>
    <cellStyle name="Note 8 18" xfId="7926" xr:uid="{00000000-0005-0000-0000-000067B00000}"/>
    <cellStyle name="Note 8 2" xfId="7927" xr:uid="{00000000-0005-0000-0000-000068B00000}"/>
    <cellStyle name="Note 8 3" xfId="7928" xr:uid="{00000000-0005-0000-0000-000069B00000}"/>
    <cellStyle name="Note 8 4" xfId="7929" xr:uid="{00000000-0005-0000-0000-00006AB00000}"/>
    <cellStyle name="Note 8 5" xfId="7930" xr:uid="{00000000-0005-0000-0000-00006BB00000}"/>
    <cellStyle name="Note 8 6" xfId="7931" xr:uid="{00000000-0005-0000-0000-00006CB00000}"/>
    <cellStyle name="Note 8 7" xfId="7932" xr:uid="{00000000-0005-0000-0000-00006DB00000}"/>
    <cellStyle name="Note 8 8" xfId="7933" xr:uid="{00000000-0005-0000-0000-00006EB00000}"/>
    <cellStyle name="Note 8 9" xfId="7934" xr:uid="{00000000-0005-0000-0000-00006FB00000}"/>
    <cellStyle name="Note 9" xfId="7935" xr:uid="{00000000-0005-0000-0000-000070B00000}"/>
    <cellStyle name="Note 9 10" xfId="7936" xr:uid="{00000000-0005-0000-0000-000071B00000}"/>
    <cellStyle name="Note 9 11" xfId="7937" xr:uid="{00000000-0005-0000-0000-000072B00000}"/>
    <cellStyle name="Note 9 12" xfId="7938" xr:uid="{00000000-0005-0000-0000-000073B00000}"/>
    <cellStyle name="Note 9 13" xfId="7939" xr:uid="{00000000-0005-0000-0000-000074B00000}"/>
    <cellStyle name="Note 9 2" xfId="7940" xr:uid="{00000000-0005-0000-0000-000075B00000}"/>
    <cellStyle name="Note 9 3" xfId="7941" xr:uid="{00000000-0005-0000-0000-000076B00000}"/>
    <cellStyle name="Note 9 4" xfId="7942" xr:uid="{00000000-0005-0000-0000-000077B00000}"/>
    <cellStyle name="Note 9 5" xfId="7943" xr:uid="{00000000-0005-0000-0000-000078B00000}"/>
    <cellStyle name="Note 9 6" xfId="7944" xr:uid="{00000000-0005-0000-0000-000079B00000}"/>
    <cellStyle name="Note 9 7" xfId="7945" xr:uid="{00000000-0005-0000-0000-00007AB00000}"/>
    <cellStyle name="Note 9 8" xfId="7946" xr:uid="{00000000-0005-0000-0000-00007BB00000}"/>
    <cellStyle name="Note 9 9" xfId="7947" xr:uid="{00000000-0005-0000-0000-00007CB00000}"/>
    <cellStyle name="Notiz" xfId="642" xr:uid="{00000000-0005-0000-0000-00007DB00000}"/>
    <cellStyle name="Notiz 10" xfId="643" xr:uid="{00000000-0005-0000-0000-00007EB00000}"/>
    <cellStyle name="Notiz 11" xfId="644" xr:uid="{00000000-0005-0000-0000-00007FB00000}"/>
    <cellStyle name="Notiz 12" xfId="8680" xr:uid="{00000000-0005-0000-0000-000080B00000}"/>
    <cellStyle name="Notiz 13" xfId="51236" xr:uid="{00000000-0005-0000-0000-000081B00000}"/>
    <cellStyle name="Notiz 14" xfId="51928" xr:uid="{00000000-0005-0000-0000-000082B00000}"/>
    <cellStyle name="Notiz 15" xfId="52621" xr:uid="{00000000-0005-0000-0000-000083B00000}"/>
    <cellStyle name="Notiz 16" xfId="53312" xr:uid="{00000000-0005-0000-0000-000084B00000}"/>
    <cellStyle name="Notiz 2" xfId="645" xr:uid="{00000000-0005-0000-0000-000085B00000}"/>
    <cellStyle name="Notiz 2 2" xfId="646" xr:uid="{00000000-0005-0000-0000-000086B00000}"/>
    <cellStyle name="Notiz 2 2 2" xfId="647" xr:uid="{00000000-0005-0000-0000-000087B00000}"/>
    <cellStyle name="Notiz 2 2 2 2" xfId="648" xr:uid="{00000000-0005-0000-0000-000088B00000}"/>
    <cellStyle name="Notiz 2 3" xfId="649" xr:uid="{00000000-0005-0000-0000-000089B00000}"/>
    <cellStyle name="Notiz 2 3 2" xfId="650" xr:uid="{00000000-0005-0000-0000-00008AB00000}"/>
    <cellStyle name="Notiz 3" xfId="651" xr:uid="{00000000-0005-0000-0000-00008BB00000}"/>
    <cellStyle name="Notiz 3 2" xfId="652" xr:uid="{00000000-0005-0000-0000-00008CB00000}"/>
    <cellStyle name="Notiz 3 2 2" xfId="653" xr:uid="{00000000-0005-0000-0000-00008DB00000}"/>
    <cellStyle name="Notiz 3 2 2 2" xfId="654" xr:uid="{00000000-0005-0000-0000-00008EB00000}"/>
    <cellStyle name="Notiz 3 2 3" xfId="8681" xr:uid="{00000000-0005-0000-0000-00008FB00000}"/>
    <cellStyle name="Notiz 3 3" xfId="655" xr:uid="{00000000-0005-0000-0000-000090B00000}"/>
    <cellStyle name="Notiz 3 3 2" xfId="656" xr:uid="{00000000-0005-0000-0000-000091B00000}"/>
    <cellStyle name="Notiz 3 3 2 2" xfId="657" xr:uid="{00000000-0005-0000-0000-000092B00000}"/>
    <cellStyle name="Notiz 3 3 3" xfId="658" xr:uid="{00000000-0005-0000-0000-000093B00000}"/>
    <cellStyle name="Notiz 3 3 3 2" xfId="659" xr:uid="{00000000-0005-0000-0000-000094B00000}"/>
    <cellStyle name="Notiz 3 3 3 3" xfId="660" xr:uid="{00000000-0005-0000-0000-000095B00000}"/>
    <cellStyle name="Notiz 3 3 4" xfId="661" xr:uid="{00000000-0005-0000-0000-000096B00000}"/>
    <cellStyle name="Notiz 3 3 4 2" xfId="662" xr:uid="{00000000-0005-0000-0000-000097B00000}"/>
    <cellStyle name="Notiz 3 3 5" xfId="8682" xr:uid="{00000000-0005-0000-0000-000098B00000}"/>
    <cellStyle name="Notiz 3 4" xfId="663" xr:uid="{00000000-0005-0000-0000-000099B00000}"/>
    <cellStyle name="Notiz 3 4 2" xfId="664" xr:uid="{00000000-0005-0000-0000-00009AB00000}"/>
    <cellStyle name="Notiz 3 4 3" xfId="665" xr:uid="{00000000-0005-0000-0000-00009BB00000}"/>
    <cellStyle name="Notiz 3 5" xfId="8683" xr:uid="{00000000-0005-0000-0000-00009CB00000}"/>
    <cellStyle name="Notiz 4" xfId="666" xr:uid="{00000000-0005-0000-0000-00009DB00000}"/>
    <cellStyle name="Notiz 4 2" xfId="667" xr:uid="{00000000-0005-0000-0000-00009EB00000}"/>
    <cellStyle name="Notiz 4 2 2" xfId="668" xr:uid="{00000000-0005-0000-0000-00009FB00000}"/>
    <cellStyle name="Notiz 4 2 2 2" xfId="669" xr:uid="{00000000-0005-0000-0000-0000A0B00000}"/>
    <cellStyle name="Notiz 4 2 3" xfId="670" xr:uid="{00000000-0005-0000-0000-0000A1B00000}"/>
    <cellStyle name="Notiz 4 2 3 2" xfId="671" xr:uid="{00000000-0005-0000-0000-0000A2B00000}"/>
    <cellStyle name="Notiz 4 2 3 3" xfId="672" xr:uid="{00000000-0005-0000-0000-0000A3B00000}"/>
    <cellStyle name="Notiz 4 2 4" xfId="673" xr:uid="{00000000-0005-0000-0000-0000A4B00000}"/>
    <cellStyle name="Notiz 4 2 4 2" xfId="674" xr:uid="{00000000-0005-0000-0000-0000A5B00000}"/>
    <cellStyle name="Notiz 4 2 5" xfId="8684" xr:uid="{00000000-0005-0000-0000-0000A6B00000}"/>
    <cellStyle name="Notiz 4 3" xfId="675" xr:uid="{00000000-0005-0000-0000-0000A7B00000}"/>
    <cellStyle name="Notiz 4 3 2" xfId="676" xr:uid="{00000000-0005-0000-0000-0000A8B00000}"/>
    <cellStyle name="Notiz 4 3 2 2" xfId="677" xr:uid="{00000000-0005-0000-0000-0000A9B00000}"/>
    <cellStyle name="Notiz 4 4" xfId="678" xr:uid="{00000000-0005-0000-0000-0000AAB00000}"/>
    <cellStyle name="Notiz 4 4 2" xfId="679" xr:uid="{00000000-0005-0000-0000-0000ABB00000}"/>
    <cellStyle name="Notiz 4 5" xfId="8685" xr:uid="{00000000-0005-0000-0000-0000ACB00000}"/>
    <cellStyle name="Notiz 5" xfId="680" xr:uid="{00000000-0005-0000-0000-0000ADB00000}"/>
    <cellStyle name="Notiz 5 2" xfId="681" xr:uid="{00000000-0005-0000-0000-0000AEB00000}"/>
    <cellStyle name="Notiz 5 2 2" xfId="682" xr:uid="{00000000-0005-0000-0000-0000AFB00000}"/>
    <cellStyle name="Notiz 5 2 2 2" xfId="683" xr:uid="{00000000-0005-0000-0000-0000B0B00000}"/>
    <cellStyle name="Notiz 5 2 3" xfId="684" xr:uid="{00000000-0005-0000-0000-0000B1B00000}"/>
    <cellStyle name="Notiz 5 2 3 2" xfId="685" xr:uid="{00000000-0005-0000-0000-0000B2B00000}"/>
    <cellStyle name="Notiz 5 2 3 3" xfId="686" xr:uid="{00000000-0005-0000-0000-0000B3B00000}"/>
    <cellStyle name="Notiz 5 2 4" xfId="687" xr:uid="{00000000-0005-0000-0000-0000B4B00000}"/>
    <cellStyle name="Notiz 5 2 4 2" xfId="688" xr:uid="{00000000-0005-0000-0000-0000B5B00000}"/>
    <cellStyle name="Notiz 5 2 5" xfId="8686" xr:uid="{00000000-0005-0000-0000-0000B6B00000}"/>
    <cellStyle name="Notiz 5 3" xfId="689" xr:uid="{00000000-0005-0000-0000-0000B7B00000}"/>
    <cellStyle name="Notiz 5 3 2" xfId="690" xr:uid="{00000000-0005-0000-0000-0000B8B00000}"/>
    <cellStyle name="Notiz 5 4" xfId="691" xr:uid="{00000000-0005-0000-0000-0000B9B00000}"/>
    <cellStyle name="Notiz 5 5" xfId="8687" xr:uid="{00000000-0005-0000-0000-0000BAB00000}"/>
    <cellStyle name="Notiz 6" xfId="692" xr:uid="{00000000-0005-0000-0000-0000BBB00000}"/>
    <cellStyle name="Notiz 6 2" xfId="693" xr:uid="{00000000-0005-0000-0000-0000BCB00000}"/>
    <cellStyle name="Notiz 6 2 2" xfId="8688" xr:uid="{00000000-0005-0000-0000-0000BDB00000}"/>
    <cellStyle name="Notiz 6 3" xfId="694" xr:uid="{00000000-0005-0000-0000-0000BEB00000}"/>
    <cellStyle name="Notiz 6 3 2" xfId="695" xr:uid="{00000000-0005-0000-0000-0000BFB00000}"/>
    <cellStyle name="Notiz 6 3 3" xfId="696" xr:uid="{00000000-0005-0000-0000-0000C0B00000}"/>
    <cellStyle name="Notiz 6 4" xfId="697" xr:uid="{00000000-0005-0000-0000-0000C1B00000}"/>
    <cellStyle name="Notiz 6 4 2" xfId="698" xr:uid="{00000000-0005-0000-0000-0000C2B00000}"/>
    <cellStyle name="Notiz 6 5" xfId="699" xr:uid="{00000000-0005-0000-0000-0000C3B00000}"/>
    <cellStyle name="Notiz 7" xfId="700" xr:uid="{00000000-0005-0000-0000-0000C4B00000}"/>
    <cellStyle name="Notiz 7 2" xfId="701" xr:uid="{00000000-0005-0000-0000-0000C5B00000}"/>
    <cellStyle name="Notiz 7 3" xfId="702" xr:uid="{00000000-0005-0000-0000-0000C6B00000}"/>
    <cellStyle name="Notiz 7 4" xfId="703" xr:uid="{00000000-0005-0000-0000-0000C7B00000}"/>
    <cellStyle name="Notiz 8" xfId="704" xr:uid="{00000000-0005-0000-0000-0000C8B00000}"/>
    <cellStyle name="Notiz 8 2" xfId="705" xr:uid="{00000000-0005-0000-0000-0000C9B00000}"/>
    <cellStyle name="Notiz 8 3" xfId="706" xr:uid="{00000000-0005-0000-0000-0000CAB00000}"/>
    <cellStyle name="Notiz 9" xfId="707" xr:uid="{00000000-0005-0000-0000-0000CBB00000}"/>
    <cellStyle name="Notiz_ADDON" xfId="708" xr:uid="{00000000-0005-0000-0000-0000CCB00000}"/>
    <cellStyle name="nplosion_borders" xfId="7948" xr:uid="{00000000-0005-0000-0000-0000CDB00000}"/>
    <cellStyle name="Output" xfId="11" builtinId="21" customBuiltin="1"/>
    <cellStyle name="Output 10" xfId="7949" xr:uid="{00000000-0005-0000-0000-0000CFB00000}"/>
    <cellStyle name="Output 11" xfId="7950" xr:uid="{00000000-0005-0000-0000-0000D0B00000}"/>
    <cellStyle name="Output 12" xfId="7951" xr:uid="{00000000-0005-0000-0000-0000D1B00000}"/>
    <cellStyle name="Output 13" xfId="7952" xr:uid="{00000000-0005-0000-0000-0000D2B00000}"/>
    <cellStyle name="Output 14" xfId="7953" xr:uid="{00000000-0005-0000-0000-0000D3B00000}"/>
    <cellStyle name="Output 15" xfId="7954" xr:uid="{00000000-0005-0000-0000-0000D4B00000}"/>
    <cellStyle name="Output 16" xfId="7955" xr:uid="{00000000-0005-0000-0000-0000D5B00000}"/>
    <cellStyle name="Output 17" xfId="7956" xr:uid="{00000000-0005-0000-0000-0000D6B00000}"/>
    <cellStyle name="Output 18" xfId="7957" xr:uid="{00000000-0005-0000-0000-0000D7B00000}"/>
    <cellStyle name="Output 19" xfId="7958" xr:uid="{00000000-0005-0000-0000-0000D8B00000}"/>
    <cellStyle name="Output 2" xfId="709" xr:uid="{00000000-0005-0000-0000-0000D9B00000}"/>
    <cellStyle name="Output 2 10" xfId="7960" xr:uid="{00000000-0005-0000-0000-0000DAB00000}"/>
    <cellStyle name="Output 2 11" xfId="7961" xr:uid="{00000000-0005-0000-0000-0000DBB00000}"/>
    <cellStyle name="Output 2 12" xfId="7962" xr:uid="{00000000-0005-0000-0000-0000DCB00000}"/>
    <cellStyle name="Output 2 13" xfId="7963" xr:uid="{00000000-0005-0000-0000-0000DDB00000}"/>
    <cellStyle name="Output 2 14" xfId="7964" xr:uid="{00000000-0005-0000-0000-0000DEB00000}"/>
    <cellStyle name="Output 2 15" xfId="7965" xr:uid="{00000000-0005-0000-0000-0000DFB00000}"/>
    <cellStyle name="Output 2 16" xfId="7966" xr:uid="{00000000-0005-0000-0000-0000E0B00000}"/>
    <cellStyle name="Output 2 17" xfId="7967" xr:uid="{00000000-0005-0000-0000-0000E1B00000}"/>
    <cellStyle name="Output 2 18" xfId="7968" xr:uid="{00000000-0005-0000-0000-0000E2B00000}"/>
    <cellStyle name="Output 2 19" xfId="7959" xr:uid="{00000000-0005-0000-0000-0000E3B00000}"/>
    <cellStyle name="Output 2 2" xfId="7969" xr:uid="{00000000-0005-0000-0000-0000E4B00000}"/>
    <cellStyle name="Output 2 2 2" xfId="7970" xr:uid="{00000000-0005-0000-0000-0000E5B00000}"/>
    <cellStyle name="Output 2 2 3" xfId="7971" xr:uid="{00000000-0005-0000-0000-0000E6B00000}"/>
    <cellStyle name="Output 2 2 4" xfId="7972" xr:uid="{00000000-0005-0000-0000-0000E7B00000}"/>
    <cellStyle name="Output 2 2 5" xfId="7973" xr:uid="{00000000-0005-0000-0000-0000E8B00000}"/>
    <cellStyle name="Output 2 3" xfId="7974" xr:uid="{00000000-0005-0000-0000-0000E9B00000}"/>
    <cellStyle name="Output 2 4" xfId="7975" xr:uid="{00000000-0005-0000-0000-0000EAB00000}"/>
    <cellStyle name="Output 2 5" xfId="7976" xr:uid="{00000000-0005-0000-0000-0000EBB00000}"/>
    <cellStyle name="Output 2 6" xfId="7977" xr:uid="{00000000-0005-0000-0000-0000ECB00000}"/>
    <cellStyle name="Output 2 7" xfId="7978" xr:uid="{00000000-0005-0000-0000-0000EDB00000}"/>
    <cellStyle name="Output 2 8" xfId="7979" xr:uid="{00000000-0005-0000-0000-0000EEB00000}"/>
    <cellStyle name="Output 2 9" xfId="7980" xr:uid="{00000000-0005-0000-0000-0000EFB00000}"/>
    <cellStyle name="Output 20" xfId="7981" xr:uid="{00000000-0005-0000-0000-0000F0B00000}"/>
    <cellStyle name="Output 21" xfId="7982" xr:uid="{00000000-0005-0000-0000-0000F1B00000}"/>
    <cellStyle name="Output 22" xfId="7983" xr:uid="{00000000-0005-0000-0000-0000F2B00000}"/>
    <cellStyle name="Output 23" xfId="7984" xr:uid="{00000000-0005-0000-0000-0000F3B00000}"/>
    <cellStyle name="Output 24" xfId="7985" xr:uid="{00000000-0005-0000-0000-0000F4B00000}"/>
    <cellStyle name="Output 3" xfId="710" xr:uid="{00000000-0005-0000-0000-0000F5B00000}"/>
    <cellStyle name="Output 3 2" xfId="7987" xr:uid="{00000000-0005-0000-0000-0000F6B00000}"/>
    <cellStyle name="Output 3 3" xfId="7988" xr:uid="{00000000-0005-0000-0000-0000F7B00000}"/>
    <cellStyle name="Output 3 4" xfId="7989" xr:uid="{00000000-0005-0000-0000-0000F8B00000}"/>
    <cellStyle name="Output 3 5" xfId="7990" xr:uid="{00000000-0005-0000-0000-0000F9B00000}"/>
    <cellStyle name="Output 3 6" xfId="7991" xr:uid="{00000000-0005-0000-0000-0000FAB00000}"/>
    <cellStyle name="Output 3 7" xfId="7992" xr:uid="{00000000-0005-0000-0000-0000FBB00000}"/>
    <cellStyle name="Output 3 8" xfId="7993" xr:uid="{00000000-0005-0000-0000-0000FCB00000}"/>
    <cellStyle name="Output 3 9" xfId="7986" xr:uid="{00000000-0005-0000-0000-0000FDB00000}"/>
    <cellStyle name="Output 4" xfId="7994" xr:uid="{00000000-0005-0000-0000-0000FEB00000}"/>
    <cellStyle name="Output 4 2" xfId="7995" xr:uid="{00000000-0005-0000-0000-0000FFB00000}"/>
    <cellStyle name="Output 4 3" xfId="7996" xr:uid="{00000000-0005-0000-0000-000000B10000}"/>
    <cellStyle name="Output 4 4" xfId="7997" xr:uid="{00000000-0005-0000-0000-000001B10000}"/>
    <cellStyle name="Output 5" xfId="7998" xr:uid="{00000000-0005-0000-0000-000002B10000}"/>
    <cellStyle name="Output 5 2" xfId="7999" xr:uid="{00000000-0005-0000-0000-000003B10000}"/>
    <cellStyle name="Output 5 3" xfId="8000" xr:uid="{00000000-0005-0000-0000-000004B10000}"/>
    <cellStyle name="Output 5 4" xfId="8001" xr:uid="{00000000-0005-0000-0000-000005B10000}"/>
    <cellStyle name="Output 6" xfId="8002" xr:uid="{00000000-0005-0000-0000-000006B10000}"/>
    <cellStyle name="Output 6 2" xfId="8003" xr:uid="{00000000-0005-0000-0000-000007B10000}"/>
    <cellStyle name="Output 6 3" xfId="8004" xr:uid="{00000000-0005-0000-0000-000008B10000}"/>
    <cellStyle name="Output 7" xfId="8005" xr:uid="{00000000-0005-0000-0000-000009B10000}"/>
    <cellStyle name="Output 7 2" xfId="8006" xr:uid="{00000000-0005-0000-0000-00000AB10000}"/>
    <cellStyle name="Output 8" xfId="8007" xr:uid="{00000000-0005-0000-0000-00000BB10000}"/>
    <cellStyle name="Output 8 2" xfId="8008" xr:uid="{00000000-0005-0000-0000-00000CB10000}"/>
    <cellStyle name="Output 9" xfId="8009" xr:uid="{00000000-0005-0000-0000-00000DB10000}"/>
    <cellStyle name="Percent 10" xfId="711" xr:uid="{00000000-0005-0000-0000-00000EB10000}"/>
    <cellStyle name="Percent 10 10" xfId="18703" xr:uid="{00000000-0005-0000-0000-00000FB10000}"/>
    <cellStyle name="Percent 10 11" xfId="50544" xr:uid="{00000000-0005-0000-0000-000010B10000}"/>
    <cellStyle name="Percent 10 12" xfId="8587" xr:uid="{00000000-0005-0000-0000-000011B10000}"/>
    <cellStyle name="Percent 10 2" xfId="712" xr:uid="{00000000-0005-0000-0000-000012B10000}"/>
    <cellStyle name="Percent 10 2 10" xfId="10851" xr:uid="{00000000-0005-0000-0000-000013B10000}"/>
    <cellStyle name="Percent 10 2 2" xfId="13279" xr:uid="{00000000-0005-0000-0000-000014B10000}"/>
    <cellStyle name="Percent 10 2 2 2" xfId="28550" xr:uid="{00000000-0005-0000-0000-000015B10000}"/>
    <cellStyle name="Percent 10 2 2 3" xfId="32489" xr:uid="{00000000-0005-0000-0000-000016B10000}"/>
    <cellStyle name="Percent 10 2 2 4" xfId="36948" xr:uid="{00000000-0005-0000-0000-000017B10000}"/>
    <cellStyle name="Percent 10 2 2 5" xfId="46001" xr:uid="{00000000-0005-0000-0000-000018B10000}"/>
    <cellStyle name="Percent 10 2 2 6" xfId="21664" xr:uid="{00000000-0005-0000-0000-000019B10000}"/>
    <cellStyle name="Percent 10 2 3" xfId="15498" xr:uid="{00000000-0005-0000-0000-00001AB10000}"/>
    <cellStyle name="Percent 10 2 3 2" xfId="39167" xr:uid="{00000000-0005-0000-0000-00001BB10000}"/>
    <cellStyle name="Percent 10 2 3 3" xfId="48220" xr:uid="{00000000-0005-0000-0000-00001CB10000}"/>
    <cellStyle name="Percent 10 2 3 4" xfId="23883" xr:uid="{00000000-0005-0000-0000-00001DB10000}"/>
    <cellStyle name="Percent 10 2 4" xfId="17942" xr:uid="{00000000-0005-0000-0000-00001EB10000}"/>
    <cellStyle name="Percent 10 2 4 2" xfId="41386" xr:uid="{00000000-0005-0000-0000-00001FB10000}"/>
    <cellStyle name="Percent 10 2 4 3" xfId="50439" xr:uid="{00000000-0005-0000-0000-000020B10000}"/>
    <cellStyle name="Percent 10 2 4 4" xfId="26102" xr:uid="{00000000-0005-0000-0000-000021B10000}"/>
    <cellStyle name="Percent 10 2 5" xfId="31420" xr:uid="{00000000-0005-0000-0000-000022B10000}"/>
    <cellStyle name="Percent 10 2 6" xfId="34729" xr:uid="{00000000-0005-0000-0000-000023B10000}"/>
    <cellStyle name="Percent 10 2 7" xfId="43782" xr:uid="{00000000-0005-0000-0000-000024B10000}"/>
    <cellStyle name="Percent 10 2 8" xfId="19437" xr:uid="{00000000-0005-0000-0000-000025B10000}"/>
    <cellStyle name="Percent 10 2 9" xfId="50545" xr:uid="{00000000-0005-0000-0000-000026B10000}"/>
    <cellStyle name="Percent 10 3" xfId="713" xr:uid="{00000000-0005-0000-0000-000027B10000}"/>
    <cellStyle name="Percent 10 3 2" xfId="12546" xr:uid="{00000000-0005-0000-0000-000028B10000}"/>
    <cellStyle name="Percent 10 3 2 2" xfId="27817" xr:uid="{00000000-0005-0000-0000-000029B10000}"/>
    <cellStyle name="Percent 10 3 2 3" xfId="36215" xr:uid="{00000000-0005-0000-0000-00002AB10000}"/>
    <cellStyle name="Percent 10 3 2 4" xfId="45268" xr:uid="{00000000-0005-0000-0000-00002BB10000}"/>
    <cellStyle name="Percent 10 3 2 5" xfId="23150" xr:uid="{00000000-0005-0000-0000-00002CB10000}"/>
    <cellStyle name="Percent 10 3 3" xfId="14765" xr:uid="{00000000-0005-0000-0000-00002DB10000}"/>
    <cellStyle name="Percent 10 3 3 2" xfId="38434" xr:uid="{00000000-0005-0000-0000-00002EB10000}"/>
    <cellStyle name="Percent 10 3 3 3" xfId="47487" xr:uid="{00000000-0005-0000-0000-00002FB10000}"/>
    <cellStyle name="Percent 10 3 3 4" xfId="25369" xr:uid="{00000000-0005-0000-0000-000030B10000}"/>
    <cellStyle name="Percent 10 3 4" xfId="17209" xr:uid="{00000000-0005-0000-0000-000031B10000}"/>
    <cellStyle name="Percent 10 3 4 2" xfId="40653" xr:uid="{00000000-0005-0000-0000-000032B10000}"/>
    <cellStyle name="Percent 10 3 4 3" xfId="49706" xr:uid="{00000000-0005-0000-0000-000033B10000}"/>
    <cellStyle name="Percent 10 3 4 4" xfId="30687" xr:uid="{00000000-0005-0000-0000-000034B10000}"/>
    <cellStyle name="Percent 10 3 5" xfId="33996" xr:uid="{00000000-0005-0000-0000-000035B10000}"/>
    <cellStyle name="Percent 10 3 6" xfId="43049" xr:uid="{00000000-0005-0000-0000-000036B10000}"/>
    <cellStyle name="Percent 10 3 7" xfId="20931" xr:uid="{00000000-0005-0000-0000-000037B10000}"/>
    <cellStyle name="Percent 10 3 8" xfId="50546" xr:uid="{00000000-0005-0000-0000-000038B10000}"/>
    <cellStyle name="Percent 10 3 9" xfId="10118" xr:uid="{00000000-0005-0000-0000-000039B10000}"/>
    <cellStyle name="Percent 10 4" xfId="11731" xr:uid="{00000000-0005-0000-0000-00003AB10000}"/>
    <cellStyle name="Percent 10 4 2" xfId="26995" xr:uid="{00000000-0005-0000-0000-00003BB10000}"/>
    <cellStyle name="Percent 10 4 3" xfId="29534" xr:uid="{00000000-0005-0000-0000-00003CB10000}"/>
    <cellStyle name="Percent 10 4 4" xfId="35472" xr:uid="{00000000-0005-0000-0000-00003DB10000}"/>
    <cellStyle name="Percent 10 4 5" xfId="44525" xr:uid="{00000000-0005-0000-0000-00003EB10000}"/>
    <cellStyle name="Percent 10 4 6" xfId="20188" xr:uid="{00000000-0005-0000-0000-00003FB10000}"/>
    <cellStyle name="Percent 10 5" xfId="14022" xr:uid="{00000000-0005-0000-0000-000040B10000}"/>
    <cellStyle name="Percent 10 5 2" xfId="37691" xr:uid="{00000000-0005-0000-0000-000041B10000}"/>
    <cellStyle name="Percent 10 5 3" xfId="46744" xr:uid="{00000000-0005-0000-0000-000042B10000}"/>
    <cellStyle name="Percent 10 5 4" xfId="22407" xr:uid="{00000000-0005-0000-0000-000043B10000}"/>
    <cellStyle name="Percent 10 6" xfId="16385" xr:uid="{00000000-0005-0000-0000-000044B10000}"/>
    <cellStyle name="Percent 10 6 2" xfId="39910" xr:uid="{00000000-0005-0000-0000-000045B10000}"/>
    <cellStyle name="Percent 10 6 3" xfId="48963" xr:uid="{00000000-0005-0000-0000-000046B10000}"/>
    <cellStyle name="Percent 10 6 4" xfId="24626" xr:uid="{00000000-0005-0000-0000-000047B10000}"/>
    <cellStyle name="Percent 10 7" xfId="29543" xr:uid="{00000000-0005-0000-0000-000048B10000}"/>
    <cellStyle name="Percent 10 8" xfId="33242" xr:uid="{00000000-0005-0000-0000-000049B10000}"/>
    <cellStyle name="Percent 10 9" xfId="42295" xr:uid="{00000000-0005-0000-0000-00004AB10000}"/>
    <cellStyle name="Percent 11" xfId="714" xr:uid="{00000000-0005-0000-0000-00004BB10000}"/>
    <cellStyle name="Percent 11 2" xfId="715" xr:uid="{00000000-0005-0000-0000-00004CB10000}"/>
    <cellStyle name="Percent 11 3" xfId="50547" xr:uid="{00000000-0005-0000-0000-00004DB10000}"/>
    <cellStyle name="Percent 11 4" xfId="8589" xr:uid="{00000000-0005-0000-0000-00004EB10000}"/>
    <cellStyle name="Percent 12" xfId="716" xr:uid="{00000000-0005-0000-0000-00004FB10000}"/>
    <cellStyle name="Percent 13" xfId="717" xr:uid="{00000000-0005-0000-0000-000050B10000}"/>
    <cellStyle name="Percent 13 2" xfId="50548" xr:uid="{00000000-0005-0000-0000-000051B10000}"/>
    <cellStyle name="Percent 13 3" xfId="8689" xr:uid="{00000000-0005-0000-0000-000052B10000}"/>
    <cellStyle name="Percent 14" xfId="718" xr:uid="{00000000-0005-0000-0000-000053B10000}"/>
    <cellStyle name="Percent 14 2" xfId="4672" xr:uid="{00000000-0005-0000-0000-000054B10000}"/>
    <cellStyle name="Percent 15" xfId="50469" xr:uid="{00000000-0005-0000-0000-000055B10000}"/>
    <cellStyle name="Percent 2" xfId="719" xr:uid="{00000000-0005-0000-0000-000056B10000}"/>
    <cellStyle name="Percent 2 2" xfId="720" xr:uid="{00000000-0005-0000-0000-000057B10000}"/>
    <cellStyle name="Percent 2 2 2" xfId="721" xr:uid="{00000000-0005-0000-0000-000058B10000}"/>
    <cellStyle name="Percent 2 2 3" xfId="722" xr:uid="{00000000-0005-0000-0000-000059B10000}"/>
    <cellStyle name="Percent 2 3" xfId="723" xr:uid="{00000000-0005-0000-0000-00005AB10000}"/>
    <cellStyle name="Percent 2 3 2" xfId="8690" xr:uid="{00000000-0005-0000-0000-00005BB10000}"/>
    <cellStyle name="Percent 2 3 3" xfId="4798" xr:uid="{00000000-0005-0000-0000-00005CB10000}"/>
    <cellStyle name="Percent 2 4" xfId="724" xr:uid="{00000000-0005-0000-0000-00005DB10000}"/>
    <cellStyle name="Percent 2 5" xfId="4799" xr:uid="{00000000-0005-0000-0000-00005EB10000}"/>
    <cellStyle name="Percent 2 6" xfId="4800" xr:uid="{00000000-0005-0000-0000-00005FB10000}"/>
    <cellStyle name="Percent 2 7" xfId="8010" xr:uid="{00000000-0005-0000-0000-000060B10000}"/>
    <cellStyle name="Percent 2 8" xfId="4797" xr:uid="{00000000-0005-0000-0000-000061B10000}"/>
    <cellStyle name="Percent 3" xfId="725" xr:uid="{00000000-0005-0000-0000-000062B10000}"/>
    <cellStyle name="Percent 3 10" xfId="726" xr:uid="{00000000-0005-0000-0000-000063B10000}"/>
    <cellStyle name="Percent 3 11" xfId="727" xr:uid="{00000000-0005-0000-0000-000064B10000}"/>
    <cellStyle name="Percent 3 12" xfId="51237" xr:uid="{00000000-0005-0000-0000-000065B10000}"/>
    <cellStyle name="Percent 3 13" xfId="51929" xr:uid="{00000000-0005-0000-0000-000066B10000}"/>
    <cellStyle name="Percent 3 14" xfId="52622" xr:uid="{00000000-0005-0000-0000-000067B10000}"/>
    <cellStyle name="Percent 3 15" xfId="53313" xr:uid="{00000000-0005-0000-0000-000068B10000}"/>
    <cellStyle name="Percent 3 2" xfId="728" xr:uid="{00000000-0005-0000-0000-000069B10000}"/>
    <cellStyle name="Percent 3 2 2" xfId="729" xr:uid="{00000000-0005-0000-0000-00006AB10000}"/>
    <cellStyle name="Percent 3 2 2 2" xfId="730" xr:uid="{00000000-0005-0000-0000-00006BB10000}"/>
    <cellStyle name="Percent 3 2 2 2 2" xfId="731" xr:uid="{00000000-0005-0000-0000-00006CB10000}"/>
    <cellStyle name="Percent 3 2 2 3" xfId="8691" xr:uid="{00000000-0005-0000-0000-00006DB10000}"/>
    <cellStyle name="Percent 3 2 3" xfId="732" xr:uid="{00000000-0005-0000-0000-00006EB10000}"/>
    <cellStyle name="Percent 3 2 3 2" xfId="733" xr:uid="{00000000-0005-0000-0000-00006FB10000}"/>
    <cellStyle name="Percent 3 2 3 2 2" xfId="8692" xr:uid="{00000000-0005-0000-0000-000070B10000}"/>
    <cellStyle name="Percent 3 2 3 3" xfId="734" xr:uid="{00000000-0005-0000-0000-000071B10000}"/>
    <cellStyle name="Percent 3 2 3 3 2" xfId="735" xr:uid="{00000000-0005-0000-0000-000072B10000}"/>
    <cellStyle name="Percent 3 2 3 3 3" xfId="736" xr:uid="{00000000-0005-0000-0000-000073B10000}"/>
    <cellStyle name="Percent 3 2 3 4" xfId="737" xr:uid="{00000000-0005-0000-0000-000074B10000}"/>
    <cellStyle name="Percent 3 2 3 4 2" xfId="738" xr:uid="{00000000-0005-0000-0000-000075B10000}"/>
    <cellStyle name="Percent 3 2 3 5" xfId="8693" xr:uid="{00000000-0005-0000-0000-000076B10000}"/>
    <cellStyle name="Percent 3 2 4" xfId="739" xr:uid="{00000000-0005-0000-0000-000077B10000}"/>
    <cellStyle name="Percent 3 2 4 2" xfId="740" xr:uid="{00000000-0005-0000-0000-000078B10000}"/>
    <cellStyle name="Percent 3 2 5" xfId="8694" xr:uid="{00000000-0005-0000-0000-000079B10000}"/>
    <cellStyle name="Percent 3 3" xfId="741" xr:uid="{00000000-0005-0000-0000-00007AB10000}"/>
    <cellStyle name="Percent 3 3 2" xfId="742" xr:uid="{00000000-0005-0000-0000-00007BB10000}"/>
    <cellStyle name="Percent 3 3 2 2" xfId="743" xr:uid="{00000000-0005-0000-0000-00007CB10000}"/>
    <cellStyle name="Percent 3 3 2 2 2" xfId="744" xr:uid="{00000000-0005-0000-0000-00007DB10000}"/>
    <cellStyle name="Percent 3 3 2 3" xfId="8695" xr:uid="{00000000-0005-0000-0000-00007EB10000}"/>
    <cellStyle name="Percent 3 3 3" xfId="745" xr:uid="{00000000-0005-0000-0000-00007FB10000}"/>
    <cellStyle name="Percent 3 3 3 2" xfId="746" xr:uid="{00000000-0005-0000-0000-000080B10000}"/>
    <cellStyle name="Percent 3 3 3 2 2" xfId="8696" xr:uid="{00000000-0005-0000-0000-000081B10000}"/>
    <cellStyle name="Percent 3 3 3 3" xfId="747" xr:uid="{00000000-0005-0000-0000-000082B10000}"/>
    <cellStyle name="Percent 3 3 3 3 2" xfId="748" xr:uid="{00000000-0005-0000-0000-000083B10000}"/>
    <cellStyle name="Percent 3 3 3 3 3" xfId="749" xr:uid="{00000000-0005-0000-0000-000084B10000}"/>
    <cellStyle name="Percent 3 3 3 4" xfId="750" xr:uid="{00000000-0005-0000-0000-000085B10000}"/>
    <cellStyle name="Percent 3 3 3 4 2" xfId="751" xr:uid="{00000000-0005-0000-0000-000086B10000}"/>
    <cellStyle name="Percent 3 3 3 5" xfId="752" xr:uid="{00000000-0005-0000-0000-000087B10000}"/>
    <cellStyle name="Percent 3 3 4" xfId="8697" xr:uid="{00000000-0005-0000-0000-000088B10000}"/>
    <cellStyle name="Percent 3 4" xfId="753" xr:uid="{00000000-0005-0000-0000-000089B10000}"/>
    <cellStyle name="Percent 3 4 2" xfId="754" xr:uid="{00000000-0005-0000-0000-00008AB10000}"/>
    <cellStyle name="Percent 3 4 2 2" xfId="755" xr:uid="{00000000-0005-0000-0000-00008BB10000}"/>
    <cellStyle name="Percent 3 4 2 2 2" xfId="8698" xr:uid="{00000000-0005-0000-0000-00008CB10000}"/>
    <cellStyle name="Percent 3 4 2 3" xfId="756" xr:uid="{00000000-0005-0000-0000-00008DB10000}"/>
    <cellStyle name="Percent 3 4 2 3 2" xfId="757" xr:uid="{00000000-0005-0000-0000-00008EB10000}"/>
    <cellStyle name="Percent 3 4 2 3 3" xfId="758" xr:uid="{00000000-0005-0000-0000-00008FB10000}"/>
    <cellStyle name="Percent 3 4 2 4" xfId="759" xr:uid="{00000000-0005-0000-0000-000090B10000}"/>
    <cellStyle name="Percent 3 4 2 4 2" xfId="760" xr:uid="{00000000-0005-0000-0000-000091B10000}"/>
    <cellStyle name="Percent 3 4 2 5" xfId="8699" xr:uid="{00000000-0005-0000-0000-000092B10000}"/>
    <cellStyle name="Percent 3 4 3" xfId="761" xr:uid="{00000000-0005-0000-0000-000093B10000}"/>
    <cellStyle name="Percent 3 4 3 2" xfId="8700" xr:uid="{00000000-0005-0000-0000-000094B10000}"/>
    <cellStyle name="Percent 3 4 4" xfId="762" xr:uid="{00000000-0005-0000-0000-000095B10000}"/>
    <cellStyle name="Percent 3 4 5" xfId="8701" xr:uid="{00000000-0005-0000-0000-000096B10000}"/>
    <cellStyle name="Percent 3 5" xfId="763" xr:uid="{00000000-0005-0000-0000-000097B10000}"/>
    <cellStyle name="Percent 3 5 2" xfId="764" xr:uid="{00000000-0005-0000-0000-000098B10000}"/>
    <cellStyle name="Percent 3 5 2 2" xfId="765" xr:uid="{00000000-0005-0000-0000-000099B10000}"/>
    <cellStyle name="Percent 3 5 3" xfId="766" xr:uid="{00000000-0005-0000-0000-00009AB10000}"/>
    <cellStyle name="Percent 3 5 3 2" xfId="767" xr:uid="{00000000-0005-0000-0000-00009BB10000}"/>
    <cellStyle name="Percent 3 5 3 3" xfId="768" xr:uid="{00000000-0005-0000-0000-00009CB10000}"/>
    <cellStyle name="Percent 3 5 4" xfId="769" xr:uid="{00000000-0005-0000-0000-00009DB10000}"/>
    <cellStyle name="Percent 3 5 4 2" xfId="770" xr:uid="{00000000-0005-0000-0000-00009EB10000}"/>
    <cellStyle name="Percent 3 5 5" xfId="8702" xr:uid="{00000000-0005-0000-0000-00009FB10000}"/>
    <cellStyle name="Percent 3 6" xfId="771" xr:uid="{00000000-0005-0000-0000-0000A0B10000}"/>
    <cellStyle name="Percent 3 6 2" xfId="772" xr:uid="{00000000-0005-0000-0000-0000A1B10000}"/>
    <cellStyle name="Percent 3 6 3" xfId="773" xr:uid="{00000000-0005-0000-0000-0000A2B10000}"/>
    <cellStyle name="Percent 3 6 4" xfId="8011" xr:uid="{00000000-0005-0000-0000-0000A3B10000}"/>
    <cellStyle name="Percent 3 7" xfId="774" xr:uid="{00000000-0005-0000-0000-0000A4B10000}"/>
    <cellStyle name="Percent 3 7 2" xfId="775" xr:uid="{00000000-0005-0000-0000-0000A5B10000}"/>
    <cellStyle name="Percent 3 7 3" xfId="776" xr:uid="{00000000-0005-0000-0000-0000A6B10000}"/>
    <cellStyle name="Percent 3 8" xfId="777" xr:uid="{00000000-0005-0000-0000-0000A7B10000}"/>
    <cellStyle name="Percent 3 9" xfId="778" xr:uid="{00000000-0005-0000-0000-0000A8B10000}"/>
    <cellStyle name="Percent 4" xfId="779" xr:uid="{00000000-0005-0000-0000-0000A9B10000}"/>
    <cellStyle name="Percent 4 2" xfId="780" xr:uid="{00000000-0005-0000-0000-0000AAB10000}"/>
    <cellStyle name="Percent 4 2 2" xfId="781" xr:uid="{00000000-0005-0000-0000-0000ABB10000}"/>
    <cellStyle name="Percent 4 2 2 2" xfId="782" xr:uid="{00000000-0005-0000-0000-0000ACB10000}"/>
    <cellStyle name="Percent 4 2 3" xfId="783" xr:uid="{00000000-0005-0000-0000-0000ADB10000}"/>
    <cellStyle name="Percent 4 2 4" xfId="784" xr:uid="{00000000-0005-0000-0000-0000AEB10000}"/>
    <cellStyle name="Percent 4 2 4 2" xfId="50549" xr:uid="{00000000-0005-0000-0000-0000AFB10000}"/>
    <cellStyle name="Percent 4 2 4 3" xfId="8703" xr:uid="{00000000-0005-0000-0000-0000B0B10000}"/>
    <cellStyle name="Percent 4 3" xfId="785" xr:uid="{00000000-0005-0000-0000-0000B1B10000}"/>
    <cellStyle name="Percent 4 3 2" xfId="786" xr:uid="{00000000-0005-0000-0000-0000B2B10000}"/>
    <cellStyle name="Percent 4 3 2 2" xfId="787" xr:uid="{00000000-0005-0000-0000-0000B3B10000}"/>
    <cellStyle name="Percent 4 3 2 3" xfId="788" xr:uid="{00000000-0005-0000-0000-0000B4B10000}"/>
    <cellStyle name="Percent 4 3 2 4" xfId="50550" xr:uid="{00000000-0005-0000-0000-0000B5B10000}"/>
    <cellStyle name="Percent 4 3 3" xfId="789" xr:uid="{00000000-0005-0000-0000-0000B6B10000}"/>
    <cellStyle name="Percent 4 3 4" xfId="790" xr:uid="{00000000-0005-0000-0000-0000B7B10000}"/>
    <cellStyle name="Percent 4 4" xfId="791" xr:uid="{00000000-0005-0000-0000-0000B8B10000}"/>
    <cellStyle name="Percent 4 4 2" xfId="792" xr:uid="{00000000-0005-0000-0000-0000B9B10000}"/>
    <cellStyle name="Percent 4 4 2 2" xfId="8704" xr:uid="{00000000-0005-0000-0000-0000BAB10000}"/>
    <cellStyle name="Percent 4 4 3" xfId="793" xr:uid="{00000000-0005-0000-0000-0000BBB10000}"/>
    <cellStyle name="Percent 4 4 3 2" xfId="794" xr:uid="{00000000-0005-0000-0000-0000BCB10000}"/>
    <cellStyle name="Percent 4 4 3 3" xfId="795" xr:uid="{00000000-0005-0000-0000-0000BDB10000}"/>
    <cellStyle name="Percent 4 4 4" xfId="796" xr:uid="{00000000-0005-0000-0000-0000BEB10000}"/>
    <cellStyle name="Percent 4 4 4 2" xfId="797" xr:uid="{00000000-0005-0000-0000-0000BFB10000}"/>
    <cellStyle name="Percent 4 4 5" xfId="798" xr:uid="{00000000-0005-0000-0000-0000C0B10000}"/>
    <cellStyle name="Percent 4 5" xfId="799" xr:uid="{00000000-0005-0000-0000-0000C1B10000}"/>
    <cellStyle name="Percent 4 6" xfId="8705" xr:uid="{00000000-0005-0000-0000-0000C2B10000}"/>
    <cellStyle name="Percent 5" xfId="800" xr:uid="{00000000-0005-0000-0000-0000C3B10000}"/>
    <cellStyle name="Percent 5 2" xfId="801" xr:uid="{00000000-0005-0000-0000-0000C4B10000}"/>
    <cellStyle name="Percent 5 2 2" xfId="802" xr:uid="{00000000-0005-0000-0000-0000C5B10000}"/>
    <cellStyle name="Percent 5 2 2 2" xfId="803" xr:uid="{00000000-0005-0000-0000-0000C6B10000}"/>
    <cellStyle name="Percent 5 2 3" xfId="8706" xr:uid="{00000000-0005-0000-0000-0000C7B10000}"/>
    <cellStyle name="Percent 5 2 4" xfId="8707" xr:uid="{00000000-0005-0000-0000-0000C8B10000}"/>
    <cellStyle name="Percent 5 2 5" xfId="8012" xr:uid="{00000000-0005-0000-0000-0000C9B10000}"/>
    <cellStyle name="Percent 5 3" xfId="804" xr:uid="{00000000-0005-0000-0000-0000CAB10000}"/>
    <cellStyle name="Percent 5 3 2" xfId="805" xr:uid="{00000000-0005-0000-0000-0000CBB10000}"/>
    <cellStyle name="Percent 5 3 2 2" xfId="806" xr:uid="{00000000-0005-0000-0000-0000CCB10000}"/>
    <cellStyle name="Percent 5 3 3" xfId="807" xr:uid="{00000000-0005-0000-0000-0000CDB10000}"/>
    <cellStyle name="Percent 5 3 4" xfId="50551" xr:uid="{00000000-0005-0000-0000-0000CEB10000}"/>
    <cellStyle name="Percent 5 4" xfId="808" xr:uid="{00000000-0005-0000-0000-0000CFB10000}"/>
    <cellStyle name="Percent 5 4 2" xfId="809" xr:uid="{00000000-0005-0000-0000-0000D0B10000}"/>
    <cellStyle name="Percent 5 4 3" xfId="810" xr:uid="{00000000-0005-0000-0000-0000D1B10000}"/>
    <cellStyle name="Percent 5 4 4" xfId="811" xr:uid="{00000000-0005-0000-0000-0000D2B10000}"/>
    <cellStyle name="Percent 5 5" xfId="812" xr:uid="{00000000-0005-0000-0000-0000D3B10000}"/>
    <cellStyle name="Percent 5 5 10" xfId="50552" xr:uid="{00000000-0005-0000-0000-0000D4B10000}"/>
    <cellStyle name="Percent 5 5 11" xfId="8708" xr:uid="{00000000-0005-0000-0000-0000D5B10000}"/>
    <cellStyle name="Percent 5 5 2" xfId="10866" xr:uid="{00000000-0005-0000-0000-0000D6B10000}"/>
    <cellStyle name="Percent 5 5 2 2" xfId="13294" xr:uid="{00000000-0005-0000-0000-0000D7B10000}"/>
    <cellStyle name="Percent 5 5 2 2 2" xfId="28565" xr:uid="{00000000-0005-0000-0000-0000D8B10000}"/>
    <cellStyle name="Percent 5 5 2 2 3" xfId="36963" xr:uid="{00000000-0005-0000-0000-0000D9B10000}"/>
    <cellStyle name="Percent 5 5 2 2 4" xfId="46016" xr:uid="{00000000-0005-0000-0000-0000DAB10000}"/>
    <cellStyle name="Percent 5 5 2 2 5" xfId="23898" xr:uid="{00000000-0005-0000-0000-0000DBB10000}"/>
    <cellStyle name="Percent 5 5 2 3" xfId="15513" xr:uid="{00000000-0005-0000-0000-0000DCB10000}"/>
    <cellStyle name="Percent 5 5 2 3 2" xfId="39182" xr:uid="{00000000-0005-0000-0000-0000DDB10000}"/>
    <cellStyle name="Percent 5 5 2 3 3" xfId="48235" xr:uid="{00000000-0005-0000-0000-0000DEB10000}"/>
    <cellStyle name="Percent 5 5 2 3 4" xfId="26117" xr:uid="{00000000-0005-0000-0000-0000DFB10000}"/>
    <cellStyle name="Percent 5 5 2 4" xfId="17957" xr:uid="{00000000-0005-0000-0000-0000E0B10000}"/>
    <cellStyle name="Percent 5 5 2 4 2" xfId="41401" xr:uid="{00000000-0005-0000-0000-0000E1B10000}"/>
    <cellStyle name="Percent 5 5 2 4 3" xfId="50454" xr:uid="{00000000-0005-0000-0000-0000E2B10000}"/>
    <cellStyle name="Percent 5 5 2 4 4" xfId="31435" xr:uid="{00000000-0005-0000-0000-0000E3B10000}"/>
    <cellStyle name="Percent 5 5 2 5" xfId="34744" xr:uid="{00000000-0005-0000-0000-0000E4B10000}"/>
    <cellStyle name="Percent 5 5 2 6" xfId="43797" xr:uid="{00000000-0005-0000-0000-0000E5B10000}"/>
    <cellStyle name="Percent 5 5 2 7" xfId="21679" xr:uid="{00000000-0005-0000-0000-0000E6B10000}"/>
    <cellStyle name="Percent 5 5 3" xfId="11818" xr:uid="{00000000-0005-0000-0000-0000E7B10000}"/>
    <cellStyle name="Percent 5 5 3 2" xfId="27089" xr:uid="{00000000-0005-0000-0000-0000E8B10000}"/>
    <cellStyle name="Percent 5 5 3 3" xfId="31761" xr:uid="{00000000-0005-0000-0000-0000E9B10000}"/>
    <cellStyle name="Percent 5 5 3 4" xfId="35487" xr:uid="{00000000-0005-0000-0000-0000EAB10000}"/>
    <cellStyle name="Percent 5 5 3 5" xfId="44540" xr:uid="{00000000-0005-0000-0000-0000EBB10000}"/>
    <cellStyle name="Percent 5 5 3 6" xfId="20203" xr:uid="{00000000-0005-0000-0000-0000ECB10000}"/>
    <cellStyle name="Percent 5 5 4" xfId="14037" xr:uid="{00000000-0005-0000-0000-0000EDB10000}"/>
    <cellStyle name="Percent 5 5 4 2" xfId="37706" xr:uid="{00000000-0005-0000-0000-0000EEB10000}"/>
    <cellStyle name="Percent 5 5 4 3" xfId="46759" xr:uid="{00000000-0005-0000-0000-0000EFB10000}"/>
    <cellStyle name="Percent 5 5 4 4" xfId="22422" xr:uid="{00000000-0005-0000-0000-0000F0B10000}"/>
    <cellStyle name="Percent 5 5 5" xfId="16481" xr:uid="{00000000-0005-0000-0000-0000F1B10000}"/>
    <cellStyle name="Percent 5 5 5 2" xfId="39925" xr:uid="{00000000-0005-0000-0000-0000F2B10000}"/>
    <cellStyle name="Percent 5 5 5 3" xfId="48978" xr:uid="{00000000-0005-0000-0000-0000F3B10000}"/>
    <cellStyle name="Percent 5 5 5 4" xfId="24641" xr:uid="{00000000-0005-0000-0000-0000F4B10000}"/>
    <cellStyle name="Percent 5 5 6" xfId="29649" xr:uid="{00000000-0005-0000-0000-0000F5B10000}"/>
    <cellStyle name="Percent 5 5 7" xfId="33268" xr:uid="{00000000-0005-0000-0000-0000F6B10000}"/>
    <cellStyle name="Percent 5 5 8" xfId="42321" xr:uid="{00000000-0005-0000-0000-0000F7B10000}"/>
    <cellStyle name="Percent 5 5 9" xfId="19460" xr:uid="{00000000-0005-0000-0000-0000F8B10000}"/>
    <cellStyle name="Percent 5 6" xfId="8709" xr:uid="{00000000-0005-0000-0000-0000F9B10000}"/>
    <cellStyle name="Percent 6" xfId="813" xr:uid="{00000000-0005-0000-0000-0000FAB10000}"/>
    <cellStyle name="Percent 6 2" xfId="814" xr:uid="{00000000-0005-0000-0000-0000FBB10000}"/>
    <cellStyle name="Percent 6 2 2" xfId="815" xr:uid="{00000000-0005-0000-0000-0000FCB10000}"/>
    <cellStyle name="Percent 6 2 2 2" xfId="816" xr:uid="{00000000-0005-0000-0000-0000FDB10000}"/>
    <cellStyle name="Percent 6 2 2 3" xfId="817" xr:uid="{00000000-0005-0000-0000-0000FEB10000}"/>
    <cellStyle name="Percent 6 2 2 4" xfId="50553" xr:uid="{00000000-0005-0000-0000-0000FFB10000}"/>
    <cellStyle name="Percent 6 2 3" xfId="818" xr:uid="{00000000-0005-0000-0000-000000B20000}"/>
    <cellStyle name="Percent 6 2 4" xfId="819" xr:uid="{00000000-0005-0000-0000-000001B20000}"/>
    <cellStyle name="Percent 6 3" xfId="820" xr:uid="{00000000-0005-0000-0000-000002B20000}"/>
    <cellStyle name="Percent 6 3 2" xfId="821" xr:uid="{00000000-0005-0000-0000-000003B20000}"/>
    <cellStyle name="Percent 6 3 2 2" xfId="8710" xr:uid="{00000000-0005-0000-0000-000004B20000}"/>
    <cellStyle name="Percent 6 3 3" xfId="822" xr:uid="{00000000-0005-0000-0000-000005B20000}"/>
    <cellStyle name="Percent 6 3 3 2" xfId="823" xr:uid="{00000000-0005-0000-0000-000006B20000}"/>
    <cellStyle name="Percent 6 3 3 3" xfId="824" xr:uid="{00000000-0005-0000-0000-000007B20000}"/>
    <cellStyle name="Percent 6 3 4" xfId="825" xr:uid="{00000000-0005-0000-0000-000008B20000}"/>
    <cellStyle name="Percent 6 3 4 2" xfId="826" xr:uid="{00000000-0005-0000-0000-000009B20000}"/>
    <cellStyle name="Percent 6 3 5" xfId="827" xr:uid="{00000000-0005-0000-0000-00000AB20000}"/>
    <cellStyle name="Percent 6 4" xfId="828" xr:uid="{00000000-0005-0000-0000-00000BB20000}"/>
    <cellStyle name="Percent 6 4 2" xfId="8711" xr:uid="{00000000-0005-0000-0000-00000CB20000}"/>
    <cellStyle name="Percent 6 5" xfId="829" xr:uid="{00000000-0005-0000-0000-00000DB20000}"/>
    <cellStyle name="Percent 6 5 2" xfId="50554" xr:uid="{00000000-0005-0000-0000-00000EB20000}"/>
    <cellStyle name="Percent 6 5 3" xfId="8712" xr:uid="{00000000-0005-0000-0000-00000FB20000}"/>
    <cellStyle name="Percent 7" xfId="830" xr:uid="{00000000-0005-0000-0000-000010B20000}"/>
    <cellStyle name="Percent 7 2" xfId="831" xr:uid="{00000000-0005-0000-0000-000011B20000}"/>
    <cellStyle name="Percent 7 2 2" xfId="832" xr:uid="{00000000-0005-0000-0000-000012B20000}"/>
    <cellStyle name="Percent 7 2 2 2" xfId="8713" xr:uid="{00000000-0005-0000-0000-000013B20000}"/>
    <cellStyle name="Percent 7 2 3" xfId="833" xr:uid="{00000000-0005-0000-0000-000014B20000}"/>
    <cellStyle name="Percent 7 2 3 2" xfId="834" xr:uid="{00000000-0005-0000-0000-000015B20000}"/>
    <cellStyle name="Percent 7 2 3 3" xfId="835" xr:uid="{00000000-0005-0000-0000-000016B20000}"/>
    <cellStyle name="Percent 7 2 4" xfId="836" xr:uid="{00000000-0005-0000-0000-000017B20000}"/>
    <cellStyle name="Percent 7 2 4 2" xfId="837" xr:uid="{00000000-0005-0000-0000-000018B20000}"/>
    <cellStyle name="Percent 7 2 5" xfId="838" xr:uid="{00000000-0005-0000-0000-000019B20000}"/>
    <cellStyle name="Percent 7 2 6" xfId="839" xr:uid="{00000000-0005-0000-0000-00001AB20000}"/>
    <cellStyle name="Percent 7 2 7" xfId="50555" xr:uid="{00000000-0005-0000-0000-00001BB20000}"/>
    <cellStyle name="Percent 7 3" xfId="840" xr:uid="{00000000-0005-0000-0000-00001CB20000}"/>
    <cellStyle name="Percent 7 3 2" xfId="841" xr:uid="{00000000-0005-0000-0000-00001DB20000}"/>
    <cellStyle name="Percent 7 3 2 2" xfId="50557" xr:uid="{00000000-0005-0000-0000-00001EB20000}"/>
    <cellStyle name="Percent 7 3 2 3" xfId="8714" xr:uid="{00000000-0005-0000-0000-00001FB20000}"/>
    <cellStyle name="Percent 7 3 3" xfId="842" xr:uid="{00000000-0005-0000-0000-000020B20000}"/>
    <cellStyle name="Percent 7 3 4" xfId="843" xr:uid="{00000000-0005-0000-0000-000021B20000}"/>
    <cellStyle name="Percent 7 3 5" xfId="844" xr:uid="{00000000-0005-0000-0000-000022B20000}"/>
    <cellStyle name="Percent 7 3 6" xfId="50556" xr:uid="{00000000-0005-0000-0000-000023B20000}"/>
    <cellStyle name="Percent 7 4" xfId="845" xr:uid="{00000000-0005-0000-0000-000024B20000}"/>
    <cellStyle name="Percent 7 4 2" xfId="846" xr:uid="{00000000-0005-0000-0000-000025B20000}"/>
    <cellStyle name="Percent 7 4 3" xfId="50558" xr:uid="{00000000-0005-0000-0000-000026B20000}"/>
    <cellStyle name="Percent 7 5" xfId="847" xr:uid="{00000000-0005-0000-0000-000027B20000}"/>
    <cellStyle name="Percent 7 6" xfId="848" xr:uid="{00000000-0005-0000-0000-000028B20000}"/>
    <cellStyle name="Percent 7 6 2" xfId="50559" xr:uid="{00000000-0005-0000-0000-000029B20000}"/>
    <cellStyle name="Percent 7 6 3" xfId="8715" xr:uid="{00000000-0005-0000-0000-00002AB20000}"/>
    <cellStyle name="Percent 8" xfId="849" xr:uid="{00000000-0005-0000-0000-00002BB20000}"/>
    <cellStyle name="Percent 8 2" xfId="850" xr:uid="{00000000-0005-0000-0000-00002CB20000}"/>
    <cellStyle name="Percent 8 2 2" xfId="851" xr:uid="{00000000-0005-0000-0000-00002DB20000}"/>
    <cellStyle name="Percent 8 2 3" xfId="50560" xr:uid="{00000000-0005-0000-0000-00002EB20000}"/>
    <cellStyle name="Percent 8 2 4" xfId="8716" xr:uid="{00000000-0005-0000-0000-00002FB20000}"/>
    <cellStyle name="Percent 8 3" xfId="852" xr:uid="{00000000-0005-0000-0000-000030B20000}"/>
    <cellStyle name="Percent 8 3 2" xfId="50561" xr:uid="{00000000-0005-0000-0000-000031B20000}"/>
    <cellStyle name="Percent 8 3 3" xfId="8717" xr:uid="{00000000-0005-0000-0000-000032B20000}"/>
    <cellStyle name="Percent 8 4" xfId="8013" xr:uid="{00000000-0005-0000-0000-000033B20000}"/>
    <cellStyle name="Percent 9" xfId="853" xr:uid="{00000000-0005-0000-0000-000034B20000}"/>
    <cellStyle name="Percent 9 2" xfId="854" xr:uid="{00000000-0005-0000-0000-000035B20000}"/>
    <cellStyle name="Percent 9 2 2" xfId="8718" xr:uid="{00000000-0005-0000-0000-000036B20000}"/>
    <cellStyle name="Percent 9 3" xfId="855" xr:uid="{00000000-0005-0000-0000-000037B20000}"/>
    <cellStyle name="Percent 9 3 2" xfId="856" xr:uid="{00000000-0005-0000-0000-000038B20000}"/>
    <cellStyle name="Percent 9 3 3" xfId="857" xr:uid="{00000000-0005-0000-0000-000039B20000}"/>
    <cellStyle name="Percent 9 4" xfId="858" xr:uid="{00000000-0005-0000-0000-00003AB20000}"/>
    <cellStyle name="Percent 9 4 2" xfId="859" xr:uid="{00000000-0005-0000-0000-00003BB20000}"/>
    <cellStyle name="Percent 9 5" xfId="860" xr:uid="{00000000-0005-0000-0000-00003CB20000}"/>
    <cellStyle name="PSChar" xfId="8014" xr:uid="{00000000-0005-0000-0000-00003DB20000}"/>
    <cellStyle name="PSChar 10" xfId="8015" xr:uid="{00000000-0005-0000-0000-00003EB20000}"/>
    <cellStyle name="PSChar 11" xfId="8016" xr:uid="{00000000-0005-0000-0000-00003FB20000}"/>
    <cellStyle name="PSChar 2" xfId="8017" xr:uid="{00000000-0005-0000-0000-000040B20000}"/>
    <cellStyle name="PSChar 2 2" xfId="8018" xr:uid="{00000000-0005-0000-0000-000041B20000}"/>
    <cellStyle name="PSChar 2 3" xfId="8019" xr:uid="{00000000-0005-0000-0000-000042B20000}"/>
    <cellStyle name="PSChar 2 4" xfId="8020" xr:uid="{00000000-0005-0000-0000-000043B20000}"/>
    <cellStyle name="PSChar 2 5" xfId="8021" xr:uid="{00000000-0005-0000-0000-000044B20000}"/>
    <cellStyle name="PSChar 2 6" xfId="8022" xr:uid="{00000000-0005-0000-0000-000045B20000}"/>
    <cellStyle name="PSChar 3" xfId="8023" xr:uid="{00000000-0005-0000-0000-000046B20000}"/>
    <cellStyle name="PSChar 3 2" xfId="8024" xr:uid="{00000000-0005-0000-0000-000047B20000}"/>
    <cellStyle name="PSChar 3 3" xfId="8025" xr:uid="{00000000-0005-0000-0000-000048B20000}"/>
    <cellStyle name="PSChar 3 4" xfId="8026" xr:uid="{00000000-0005-0000-0000-000049B20000}"/>
    <cellStyle name="PSChar 3 5" xfId="8027" xr:uid="{00000000-0005-0000-0000-00004AB20000}"/>
    <cellStyle name="PSChar 4" xfId="8028" xr:uid="{00000000-0005-0000-0000-00004BB20000}"/>
    <cellStyle name="PSChar 5" xfId="8029" xr:uid="{00000000-0005-0000-0000-00004CB20000}"/>
    <cellStyle name="PSChar 6" xfId="8030" xr:uid="{00000000-0005-0000-0000-00004DB20000}"/>
    <cellStyle name="PSChar 7" xfId="8031" xr:uid="{00000000-0005-0000-0000-00004EB20000}"/>
    <cellStyle name="PSChar 8" xfId="8032" xr:uid="{00000000-0005-0000-0000-00004FB20000}"/>
    <cellStyle name="PSChar 9" xfId="8033" xr:uid="{00000000-0005-0000-0000-000050B20000}"/>
    <cellStyle name="PSChar_Attrition Rate Scorecard - October 2008" xfId="8034" xr:uid="{00000000-0005-0000-0000-000051B20000}"/>
    <cellStyle name="PSDate" xfId="8035" xr:uid="{00000000-0005-0000-0000-000052B20000}"/>
    <cellStyle name="PSDate 10" xfId="8036" xr:uid="{00000000-0005-0000-0000-000053B20000}"/>
    <cellStyle name="PSDate 2" xfId="8037" xr:uid="{00000000-0005-0000-0000-000054B20000}"/>
    <cellStyle name="PSDate 2 2" xfId="8038" xr:uid="{00000000-0005-0000-0000-000055B20000}"/>
    <cellStyle name="PSDate 2 3" xfId="8039" xr:uid="{00000000-0005-0000-0000-000056B20000}"/>
    <cellStyle name="PSDate 2 4" xfId="8040" xr:uid="{00000000-0005-0000-0000-000057B20000}"/>
    <cellStyle name="PSDate 2 5" xfId="8041" xr:uid="{00000000-0005-0000-0000-000058B20000}"/>
    <cellStyle name="PSDate 2 6" xfId="8042" xr:uid="{00000000-0005-0000-0000-000059B20000}"/>
    <cellStyle name="PSDate 3" xfId="8043" xr:uid="{00000000-0005-0000-0000-00005AB20000}"/>
    <cellStyle name="PSDate 3 2" xfId="8044" xr:uid="{00000000-0005-0000-0000-00005BB20000}"/>
    <cellStyle name="PSDate 3 3" xfId="8045" xr:uid="{00000000-0005-0000-0000-00005CB20000}"/>
    <cellStyle name="PSDate 3 4" xfId="8046" xr:uid="{00000000-0005-0000-0000-00005DB20000}"/>
    <cellStyle name="PSDate 3 5" xfId="8047" xr:uid="{00000000-0005-0000-0000-00005EB20000}"/>
    <cellStyle name="PSDate 4" xfId="8048" xr:uid="{00000000-0005-0000-0000-00005FB20000}"/>
    <cellStyle name="PSDate 5" xfId="8049" xr:uid="{00000000-0005-0000-0000-000060B20000}"/>
    <cellStyle name="PSDate 6" xfId="8050" xr:uid="{00000000-0005-0000-0000-000061B20000}"/>
    <cellStyle name="PSDate 7" xfId="8051" xr:uid="{00000000-0005-0000-0000-000062B20000}"/>
    <cellStyle name="PSDate 8" xfId="8052" xr:uid="{00000000-0005-0000-0000-000063B20000}"/>
    <cellStyle name="PSDate 9" xfId="8053" xr:uid="{00000000-0005-0000-0000-000064B20000}"/>
    <cellStyle name="PSDate_Attrition Rate Scorecard - October 2008" xfId="8054" xr:uid="{00000000-0005-0000-0000-000065B20000}"/>
    <cellStyle name="PSDec" xfId="8055" xr:uid="{00000000-0005-0000-0000-000066B20000}"/>
    <cellStyle name="PSDec 10" xfId="8056" xr:uid="{00000000-0005-0000-0000-000067B20000}"/>
    <cellStyle name="PSDec 2" xfId="8057" xr:uid="{00000000-0005-0000-0000-000068B20000}"/>
    <cellStyle name="PSDec 2 2" xfId="8058" xr:uid="{00000000-0005-0000-0000-000069B20000}"/>
    <cellStyle name="PSDec 2 3" xfId="8059" xr:uid="{00000000-0005-0000-0000-00006AB20000}"/>
    <cellStyle name="PSDec 2 4" xfId="8060" xr:uid="{00000000-0005-0000-0000-00006BB20000}"/>
    <cellStyle name="PSDec 2 5" xfId="8061" xr:uid="{00000000-0005-0000-0000-00006CB20000}"/>
    <cellStyle name="PSDec 2 6" xfId="8062" xr:uid="{00000000-0005-0000-0000-00006DB20000}"/>
    <cellStyle name="PSDec 3" xfId="8063" xr:uid="{00000000-0005-0000-0000-00006EB20000}"/>
    <cellStyle name="PSDec 3 2" xfId="8064" xr:uid="{00000000-0005-0000-0000-00006FB20000}"/>
    <cellStyle name="PSDec 3 3" xfId="8065" xr:uid="{00000000-0005-0000-0000-000070B20000}"/>
    <cellStyle name="PSDec 3 4" xfId="8066" xr:uid="{00000000-0005-0000-0000-000071B20000}"/>
    <cellStyle name="PSDec 3 5" xfId="8067" xr:uid="{00000000-0005-0000-0000-000072B20000}"/>
    <cellStyle name="PSDec 4" xfId="8068" xr:uid="{00000000-0005-0000-0000-000073B20000}"/>
    <cellStyle name="PSDec 5" xfId="8069" xr:uid="{00000000-0005-0000-0000-000074B20000}"/>
    <cellStyle name="PSDec 6" xfId="8070" xr:uid="{00000000-0005-0000-0000-000075B20000}"/>
    <cellStyle name="PSDec 7" xfId="8071" xr:uid="{00000000-0005-0000-0000-000076B20000}"/>
    <cellStyle name="PSDec 8" xfId="8072" xr:uid="{00000000-0005-0000-0000-000077B20000}"/>
    <cellStyle name="PSDec 9" xfId="8073" xr:uid="{00000000-0005-0000-0000-000078B20000}"/>
    <cellStyle name="PSDec_Attrition Rate Scorecard - October 2008" xfId="8074" xr:uid="{00000000-0005-0000-0000-000079B20000}"/>
    <cellStyle name="PSHeading" xfId="8075" xr:uid="{00000000-0005-0000-0000-00007AB20000}"/>
    <cellStyle name="PSHeading 10" xfId="8076" xr:uid="{00000000-0005-0000-0000-00007BB20000}"/>
    <cellStyle name="PSHeading 11" xfId="8077" xr:uid="{00000000-0005-0000-0000-00007CB20000}"/>
    <cellStyle name="PSHeading 2" xfId="8078" xr:uid="{00000000-0005-0000-0000-00007DB20000}"/>
    <cellStyle name="PSHeading 2 2" xfId="8079" xr:uid="{00000000-0005-0000-0000-00007EB20000}"/>
    <cellStyle name="PSHeading 2 2 2" xfId="8080" xr:uid="{00000000-0005-0000-0000-00007FB20000}"/>
    <cellStyle name="PSHeading 2 3" xfId="8081" xr:uid="{00000000-0005-0000-0000-000080B20000}"/>
    <cellStyle name="PSHeading 2 3 2" xfId="8082" xr:uid="{00000000-0005-0000-0000-000081B20000}"/>
    <cellStyle name="PSHeading 2 4" xfId="8083" xr:uid="{00000000-0005-0000-0000-000082B20000}"/>
    <cellStyle name="PSHeading 2 5" xfId="8084" xr:uid="{00000000-0005-0000-0000-000083B20000}"/>
    <cellStyle name="PSHeading 2 6" xfId="8085" xr:uid="{00000000-0005-0000-0000-000084B20000}"/>
    <cellStyle name="PSHeading 2_Sheet2" xfId="8086" xr:uid="{00000000-0005-0000-0000-000085B20000}"/>
    <cellStyle name="PSHeading 3" xfId="8087" xr:uid="{00000000-0005-0000-0000-000086B20000}"/>
    <cellStyle name="PSHeading 3 2" xfId="8088" xr:uid="{00000000-0005-0000-0000-000087B20000}"/>
    <cellStyle name="PSHeading 3 3" xfId="8089" xr:uid="{00000000-0005-0000-0000-000088B20000}"/>
    <cellStyle name="PSHeading 3 4" xfId="8090" xr:uid="{00000000-0005-0000-0000-000089B20000}"/>
    <cellStyle name="PSHeading 3 5" xfId="8091" xr:uid="{00000000-0005-0000-0000-00008AB20000}"/>
    <cellStyle name="PSHeading 4" xfId="8092" xr:uid="{00000000-0005-0000-0000-00008BB20000}"/>
    <cellStyle name="PSHeading 5" xfId="8093" xr:uid="{00000000-0005-0000-0000-00008CB20000}"/>
    <cellStyle name="PSHeading 6" xfId="8094" xr:uid="{00000000-0005-0000-0000-00008DB20000}"/>
    <cellStyle name="PSHeading 7" xfId="8095" xr:uid="{00000000-0005-0000-0000-00008EB20000}"/>
    <cellStyle name="PSHeading 8" xfId="8096" xr:uid="{00000000-0005-0000-0000-00008FB20000}"/>
    <cellStyle name="PSHeading 9" xfId="8097" xr:uid="{00000000-0005-0000-0000-000090B20000}"/>
    <cellStyle name="PSHeading_Attrition Rate Scorecard - October 2008" xfId="8098" xr:uid="{00000000-0005-0000-0000-000091B20000}"/>
    <cellStyle name="PSInt" xfId="8099" xr:uid="{00000000-0005-0000-0000-000092B20000}"/>
    <cellStyle name="PSInt 10" xfId="8100" xr:uid="{00000000-0005-0000-0000-000093B20000}"/>
    <cellStyle name="PSInt 2" xfId="8101" xr:uid="{00000000-0005-0000-0000-000094B20000}"/>
    <cellStyle name="PSInt 2 2" xfId="8102" xr:uid="{00000000-0005-0000-0000-000095B20000}"/>
    <cellStyle name="PSInt 2 3" xfId="8103" xr:uid="{00000000-0005-0000-0000-000096B20000}"/>
    <cellStyle name="PSInt 2 4" xfId="8104" xr:uid="{00000000-0005-0000-0000-000097B20000}"/>
    <cellStyle name="PSInt 2 5" xfId="8105" xr:uid="{00000000-0005-0000-0000-000098B20000}"/>
    <cellStyle name="PSInt 2 6" xfId="8106" xr:uid="{00000000-0005-0000-0000-000099B20000}"/>
    <cellStyle name="PSInt 3" xfId="8107" xr:uid="{00000000-0005-0000-0000-00009AB20000}"/>
    <cellStyle name="PSInt 3 2" xfId="8108" xr:uid="{00000000-0005-0000-0000-00009BB20000}"/>
    <cellStyle name="PSInt 3 3" xfId="8109" xr:uid="{00000000-0005-0000-0000-00009CB20000}"/>
    <cellStyle name="PSInt 3 4" xfId="8110" xr:uid="{00000000-0005-0000-0000-00009DB20000}"/>
    <cellStyle name="PSInt 3 5" xfId="8111" xr:uid="{00000000-0005-0000-0000-00009EB20000}"/>
    <cellStyle name="PSInt 4" xfId="8112" xr:uid="{00000000-0005-0000-0000-00009FB20000}"/>
    <cellStyle name="PSInt 5" xfId="8113" xr:uid="{00000000-0005-0000-0000-0000A0B20000}"/>
    <cellStyle name="PSInt 6" xfId="8114" xr:uid="{00000000-0005-0000-0000-0000A1B20000}"/>
    <cellStyle name="PSInt 7" xfId="8115" xr:uid="{00000000-0005-0000-0000-0000A2B20000}"/>
    <cellStyle name="PSInt 8" xfId="8116" xr:uid="{00000000-0005-0000-0000-0000A3B20000}"/>
    <cellStyle name="PSInt 9" xfId="8117" xr:uid="{00000000-0005-0000-0000-0000A4B20000}"/>
    <cellStyle name="PSInt_Attrition Rate Scorecard - October 2008" xfId="8118" xr:uid="{00000000-0005-0000-0000-0000A5B20000}"/>
    <cellStyle name="PSSpacer" xfId="8119" xr:uid="{00000000-0005-0000-0000-0000A6B20000}"/>
    <cellStyle name="PSSpacer 10" xfId="8120" xr:uid="{00000000-0005-0000-0000-0000A7B20000}"/>
    <cellStyle name="PSSpacer 11" xfId="8121" xr:uid="{00000000-0005-0000-0000-0000A8B20000}"/>
    <cellStyle name="PSSpacer 2" xfId="8122" xr:uid="{00000000-0005-0000-0000-0000A9B20000}"/>
    <cellStyle name="PSSpacer 2 2" xfId="8123" xr:uid="{00000000-0005-0000-0000-0000AAB20000}"/>
    <cellStyle name="PSSpacer 2 3" xfId="8124" xr:uid="{00000000-0005-0000-0000-0000ABB20000}"/>
    <cellStyle name="PSSpacer 2 4" xfId="8125" xr:uid="{00000000-0005-0000-0000-0000ACB20000}"/>
    <cellStyle name="PSSpacer 2 5" xfId="8126" xr:uid="{00000000-0005-0000-0000-0000ADB20000}"/>
    <cellStyle name="PSSpacer 2 6" xfId="8127" xr:uid="{00000000-0005-0000-0000-0000AEB20000}"/>
    <cellStyle name="PSSpacer 3" xfId="8128" xr:uid="{00000000-0005-0000-0000-0000AFB20000}"/>
    <cellStyle name="PSSpacer 3 2" xfId="8129" xr:uid="{00000000-0005-0000-0000-0000B0B20000}"/>
    <cellStyle name="PSSpacer 3 3" xfId="8130" xr:uid="{00000000-0005-0000-0000-0000B1B20000}"/>
    <cellStyle name="PSSpacer 3 4" xfId="8131" xr:uid="{00000000-0005-0000-0000-0000B2B20000}"/>
    <cellStyle name="PSSpacer 3 5" xfId="8132" xr:uid="{00000000-0005-0000-0000-0000B3B20000}"/>
    <cellStyle name="PSSpacer 4" xfId="8133" xr:uid="{00000000-0005-0000-0000-0000B4B20000}"/>
    <cellStyle name="PSSpacer 5" xfId="8134" xr:uid="{00000000-0005-0000-0000-0000B5B20000}"/>
    <cellStyle name="PSSpacer 6" xfId="8135" xr:uid="{00000000-0005-0000-0000-0000B6B20000}"/>
    <cellStyle name="PSSpacer 7" xfId="8136" xr:uid="{00000000-0005-0000-0000-0000B7B20000}"/>
    <cellStyle name="PSSpacer 8" xfId="8137" xr:uid="{00000000-0005-0000-0000-0000B8B20000}"/>
    <cellStyle name="PSSpacer 9" xfId="8138" xr:uid="{00000000-0005-0000-0000-0000B9B20000}"/>
    <cellStyle name="PSSpacer_Attrition Rate Scorecard - October 2008" xfId="8139" xr:uid="{00000000-0005-0000-0000-0000BAB20000}"/>
    <cellStyle name="PwC Normal" xfId="8140" xr:uid="{00000000-0005-0000-0000-0000BBB20000}"/>
    <cellStyle name="s_HeaderLine" xfId="8141" xr:uid="{00000000-0005-0000-0000-0000BCB20000}"/>
    <cellStyle name="s_HeaderLine_2010 MEL Parent Tax Bal Sheet" xfId="8142" xr:uid="{00000000-0005-0000-0000-0000BDB20000}"/>
    <cellStyle name="s_HeaderLine_Attrition Rate Scorecard - October 2008" xfId="8143" xr:uid="{00000000-0005-0000-0000-0000BEB20000}"/>
    <cellStyle name="s_HeaderLine_Attrition Rate Scorecard - October 2008 2" xfId="8144" xr:uid="{00000000-0005-0000-0000-0000BFB20000}"/>
    <cellStyle name="s_HeaderLine_Attrition Rate Scorecard - October 2008 3" xfId="8145" xr:uid="{00000000-0005-0000-0000-0000C0B20000}"/>
    <cellStyle name="s_HeaderLine_Attrition Rate Scorecard - October 2008_Sheet2" xfId="8146" xr:uid="{00000000-0005-0000-0000-0000C1B20000}"/>
    <cellStyle name="s_HeaderLine_Attrition Rate Scorecard - September 2008" xfId="8147" xr:uid="{00000000-0005-0000-0000-0000C2B20000}"/>
    <cellStyle name="s_HeaderLine_Attrition Rate Scorecard - September 2008 2" xfId="8148" xr:uid="{00000000-0005-0000-0000-0000C3B20000}"/>
    <cellStyle name="s_HeaderLine_Attrition Rate Scorecard - September 2008 3" xfId="8149" xr:uid="{00000000-0005-0000-0000-0000C4B20000}"/>
    <cellStyle name="s_HeaderLine_Attrition Rate Scorecard - September 2008_Sheet2" xfId="8150" xr:uid="{00000000-0005-0000-0000-0000C5B20000}"/>
    <cellStyle name="s_HeaderLine_B3-December 08 Board View (Half Yr Adj)" xfId="8151" xr:uid="{00000000-0005-0000-0000-0000C6B20000}"/>
    <cellStyle name="s_HeaderLine_CONGL029" xfId="8152" xr:uid="{00000000-0005-0000-0000-0000C7B20000}"/>
    <cellStyle name="s_HeaderLine_CONGL029 2" xfId="8153" xr:uid="{00000000-0005-0000-0000-0000C8B20000}"/>
    <cellStyle name="s_HeaderLine_CONGL029 3" xfId="8154" xr:uid="{00000000-0005-0000-0000-0000C9B20000}"/>
    <cellStyle name="s_HeaderLine_CONGL029_Sheet2" xfId="8155" xr:uid="{00000000-0005-0000-0000-0000CAB20000}"/>
    <cellStyle name="s_HeaderLine_Consolidation Schedule December 2008" xfId="8156" xr:uid="{00000000-0005-0000-0000-0000CBB20000}"/>
    <cellStyle name="s_HeaderLine_Consolidation Schedule December 2008 no ARC Impairment-FINAL" xfId="8157" xr:uid="{00000000-0005-0000-0000-0000CCB20000}"/>
    <cellStyle name="s_HeaderLine_Consolidation Schedule December 2008 no ARC Impairment-FINAL 2" xfId="8158" xr:uid="{00000000-0005-0000-0000-0000CDB20000}"/>
    <cellStyle name="s_HeaderLine_Consolidation Schedule December 2008 no ARC Impairment-FINAL 3" xfId="8159" xr:uid="{00000000-0005-0000-0000-0000CEB20000}"/>
    <cellStyle name="s_HeaderLine_Consolidation Schedule December 2008 no ARC Impairment-FINAL_Sheet2" xfId="8160" xr:uid="{00000000-0005-0000-0000-0000CFB20000}"/>
    <cellStyle name="s_HeaderLine_Copy of Attrition Rate FTE's Aug 2008" xfId="8161" xr:uid="{00000000-0005-0000-0000-0000D0B20000}"/>
    <cellStyle name="s_HeaderLine_Copy of Attrition Rate FTE's Aug 2008 2" xfId="8162" xr:uid="{00000000-0005-0000-0000-0000D1B20000}"/>
    <cellStyle name="s_HeaderLine_Copy of Attrition Rate FTE's Aug 2008 3" xfId="8163" xr:uid="{00000000-0005-0000-0000-0000D2B20000}"/>
    <cellStyle name="s_HeaderLine_Copy of Attrition Rate FTE's Aug 2008_Book2" xfId="8164" xr:uid="{00000000-0005-0000-0000-0000D3B20000}"/>
    <cellStyle name="s_HeaderLine_Copy of Attrition Rate FTE's Aug 2008_Book2 2" xfId="8165" xr:uid="{00000000-0005-0000-0000-0000D4B20000}"/>
    <cellStyle name="s_HeaderLine_Copy of Attrition Rate FTE's Aug 2008_Book2 3" xfId="8166" xr:uid="{00000000-0005-0000-0000-0000D5B20000}"/>
    <cellStyle name="s_HeaderLine_Copy of Attrition Rate FTE's Aug 2008_Book2_Sheet2" xfId="8167" xr:uid="{00000000-0005-0000-0000-0000D6B20000}"/>
    <cellStyle name="s_HeaderLine_Copy of Attrition Rate FTE's Aug 2008_Retail Scorecard September 2008a" xfId="8168" xr:uid="{00000000-0005-0000-0000-0000D7B20000}"/>
    <cellStyle name="s_HeaderLine_Copy of Attrition Rate FTE's Aug 2008_Retail Scorecard September 2008b" xfId="8169" xr:uid="{00000000-0005-0000-0000-0000D8B20000}"/>
    <cellStyle name="s_HeaderLine_Copy of Attrition Rate FTE's Aug 2008_Sheet2" xfId="8170" xr:uid="{00000000-0005-0000-0000-0000D9B20000}"/>
    <cellStyle name="s_HeaderLine_Generation and NER Stats" xfId="8171" xr:uid="{00000000-0005-0000-0000-0000DAB20000}"/>
    <cellStyle name="s_HeaderLine_Group Consolidated Scorecard Dec08 - KM" xfId="8172" xr:uid="{00000000-0005-0000-0000-0000DBB20000}"/>
    <cellStyle name="s_HeaderLine_Group TB CONGL029" xfId="8173" xr:uid="{00000000-0005-0000-0000-0000DCB20000}"/>
    <cellStyle name="s_HeaderLine_HS&amp;W 2008-23-09" xfId="8174" xr:uid="{00000000-0005-0000-0000-0000DDB20000}"/>
    <cellStyle name="s_HeaderLine_HS&amp;W 2008-23-09 2" xfId="8175" xr:uid="{00000000-0005-0000-0000-0000DEB20000}"/>
    <cellStyle name="s_HeaderLine_HS&amp;W 2008-23-09 3" xfId="8176" xr:uid="{00000000-0005-0000-0000-0000DFB20000}"/>
    <cellStyle name="s_HeaderLine_HS&amp;W 2008-23-09_Book2" xfId="8177" xr:uid="{00000000-0005-0000-0000-0000E0B20000}"/>
    <cellStyle name="s_HeaderLine_HS&amp;W 2008-23-09_Book2 2" xfId="8178" xr:uid="{00000000-0005-0000-0000-0000E1B20000}"/>
    <cellStyle name="s_HeaderLine_HS&amp;W 2008-23-09_Book2 3" xfId="8179" xr:uid="{00000000-0005-0000-0000-0000E2B20000}"/>
    <cellStyle name="s_HeaderLine_HS&amp;W 2008-23-09_Book2_Sheet2" xfId="8180" xr:uid="{00000000-0005-0000-0000-0000E3B20000}"/>
    <cellStyle name="s_HeaderLine_HS&amp;W 2008-23-09_Retail Scorecard September 2008a" xfId="8181" xr:uid="{00000000-0005-0000-0000-0000E4B20000}"/>
    <cellStyle name="s_HeaderLine_HS&amp;W 2008-23-09_Retail Scorecard September 2008b" xfId="8182" xr:uid="{00000000-0005-0000-0000-0000E5B20000}"/>
    <cellStyle name="s_HeaderLine_HS&amp;W 2008-23-09_Sheet2" xfId="8183" xr:uid="{00000000-0005-0000-0000-0000E6B20000}"/>
    <cellStyle name="s_HeaderLine_June 10 Board View V1 19-07-10" xfId="8184" xr:uid="{00000000-0005-0000-0000-0000E7B20000}"/>
    <cellStyle name="s_HeaderLine_June 10 congl029" xfId="8185" xr:uid="{00000000-0005-0000-0000-0000E8B20000}"/>
    <cellStyle name="s_HeaderLine_MaPQuarterlyStats as at 31 December" xfId="8186" xr:uid="{00000000-0005-0000-0000-0000E9B20000}"/>
    <cellStyle name="s_HeaderLine_March 09 Board View" xfId="8187" xr:uid="{00000000-0005-0000-0000-0000EAB20000}"/>
    <cellStyle name="s_HeaderLine_Net Debt to Equity Ratio 31 12 08" xfId="8188" xr:uid="{00000000-0005-0000-0000-0000EBB20000}"/>
    <cellStyle name="s_HeaderLine_September 08 Board View" xfId="8189" xr:uid="{00000000-0005-0000-0000-0000ECB20000}"/>
    <cellStyle name="s_HeaderLine_September 08 Mgmt View" xfId="8190" xr:uid="{00000000-0005-0000-0000-0000EDB20000}"/>
    <cellStyle name="s_HeaderLine_TB Dec 2009 PowerTax mapping" xfId="8191" xr:uid="{00000000-0005-0000-0000-0000EEB20000}"/>
    <cellStyle name="s_HeaderLine_Template Scorecard 2008" xfId="8192" xr:uid="{00000000-0005-0000-0000-0000EFB20000}"/>
    <cellStyle name="s_HeaderLine_Template Scorecard 2008 2" xfId="8193" xr:uid="{00000000-0005-0000-0000-0000F0B20000}"/>
    <cellStyle name="s_HeaderLine_Template Scorecard 2008 3" xfId="8194" xr:uid="{00000000-0005-0000-0000-0000F1B20000}"/>
    <cellStyle name="s_HeaderLine_Template Scorecard 2008_Book2" xfId="8195" xr:uid="{00000000-0005-0000-0000-0000F2B20000}"/>
    <cellStyle name="s_HeaderLine_Template Scorecard 2008_Book2 2" xfId="8196" xr:uid="{00000000-0005-0000-0000-0000F3B20000}"/>
    <cellStyle name="s_HeaderLine_Template Scorecard 2008_Book2 3" xfId="8197" xr:uid="{00000000-0005-0000-0000-0000F4B20000}"/>
    <cellStyle name="s_HeaderLine_Template Scorecard 2008_Book2_Sheet2" xfId="8198" xr:uid="{00000000-0005-0000-0000-0000F5B20000}"/>
    <cellStyle name="s_HeaderLine_Template Scorecard 2008_Retail Scorecard September 2008a" xfId="8199" xr:uid="{00000000-0005-0000-0000-0000F6B20000}"/>
    <cellStyle name="s_HeaderLine_Template Scorecard 2008_Retail Scorecard September 2008b" xfId="8200" xr:uid="{00000000-0005-0000-0000-0000F7B20000}"/>
    <cellStyle name="s_HeaderLine_Template Scorecard 2008_Sheet2" xfId="8201" xr:uid="{00000000-0005-0000-0000-0000F8B20000}"/>
    <cellStyle name="s_HeaderLine_Template Scorecard 20081" xfId="8202" xr:uid="{00000000-0005-0000-0000-0000F9B20000}"/>
    <cellStyle name="s_HeaderLine_Template Scorecard 20081 2" xfId="8203" xr:uid="{00000000-0005-0000-0000-0000FAB20000}"/>
    <cellStyle name="s_HeaderLine_Template Scorecard 20081 3" xfId="8204" xr:uid="{00000000-0005-0000-0000-0000FBB20000}"/>
    <cellStyle name="s_HeaderLine_Template Scorecard 20081_Book2" xfId="8205" xr:uid="{00000000-0005-0000-0000-0000FCB20000}"/>
    <cellStyle name="s_HeaderLine_Template Scorecard 20081_Book2 2" xfId="8206" xr:uid="{00000000-0005-0000-0000-0000FDB20000}"/>
    <cellStyle name="s_HeaderLine_Template Scorecard 20081_Book2 3" xfId="8207" xr:uid="{00000000-0005-0000-0000-0000FEB20000}"/>
    <cellStyle name="s_HeaderLine_Template Scorecard 20081_Book2_Sheet2" xfId="8208" xr:uid="{00000000-0005-0000-0000-0000FFB20000}"/>
    <cellStyle name="s_HeaderLine_Template Scorecard 20081_Retail Scorecard September 2008a" xfId="8209" xr:uid="{00000000-0005-0000-0000-000000B30000}"/>
    <cellStyle name="s_HeaderLine_Template Scorecard 20081_Retail Scorecard September 2008b" xfId="8210" xr:uid="{00000000-0005-0000-0000-000001B30000}"/>
    <cellStyle name="s_HeaderLine_Template Scorecard 20081_Sheet2" xfId="8211" xr:uid="{00000000-0005-0000-0000-000002B30000}"/>
    <cellStyle name="s_PurpleHeader" xfId="8212" xr:uid="{00000000-0005-0000-0000-000003B30000}"/>
    <cellStyle name="s_PurpleHeader_2010 MEL Parent Tax Bal Sheet" xfId="8213" xr:uid="{00000000-0005-0000-0000-000004B30000}"/>
    <cellStyle name="s_PurpleHeader_Attrition Rate Scorecard - October 2008" xfId="8214" xr:uid="{00000000-0005-0000-0000-000005B30000}"/>
    <cellStyle name="s_PurpleHeader_Attrition Rate Scorecard - September 2008" xfId="8215" xr:uid="{00000000-0005-0000-0000-000006B30000}"/>
    <cellStyle name="s_PurpleHeader_B3-December 08 Board View (Half Yr Adj)" xfId="8216" xr:uid="{00000000-0005-0000-0000-000007B30000}"/>
    <cellStyle name="s_PurpleHeader_CFIS DataLoad Actual June 07 IFRS" xfId="8217" xr:uid="{00000000-0005-0000-0000-000008B30000}"/>
    <cellStyle name="s_PurpleHeader_CFIS DataLoad Actual June 07 IFRS_Attrition Rate Scorecard - October 2008" xfId="8218" xr:uid="{00000000-0005-0000-0000-000009B30000}"/>
    <cellStyle name="s_PurpleHeader_CFIS DataLoad Actual June 07 IFRS_Attrition Rate Scorecard - September 2008" xfId="8219" xr:uid="{00000000-0005-0000-0000-00000AB30000}"/>
    <cellStyle name="s_PurpleHeader_CFIS DataLoad Actual June 07 IFRS_CCMAU December 08-Half Yr Adj" xfId="8220" xr:uid="{00000000-0005-0000-0000-00000BB30000}"/>
    <cellStyle name="s_PurpleHeader_CFIS DataLoad Actual June 07 IFRS_CCMAU Financials March 09" xfId="8221" xr:uid="{00000000-0005-0000-0000-00000CB30000}"/>
    <cellStyle name="s_PurpleHeader_CFIS DataLoad Actual June 07 IFRS_Copy of Attrition Rate FTE's Aug 2008" xfId="8222" xr:uid="{00000000-0005-0000-0000-00000DB30000}"/>
    <cellStyle name="s_PurpleHeader_CFIS DataLoad Actual June 07 IFRS_Copy of Attrition Rate FTE's Aug 2008_Book2" xfId="8223" xr:uid="{00000000-0005-0000-0000-00000EB30000}"/>
    <cellStyle name="s_PurpleHeader_CFIS DataLoad Actual June 07 IFRS_Copy of Attrition Rate FTE's Aug 2008_Retail Scorecard September 2008a" xfId="8224" xr:uid="{00000000-0005-0000-0000-00000FB30000}"/>
    <cellStyle name="s_PurpleHeader_CFIS DataLoad Actual June 07 IFRS_Copy of Attrition Rate FTE's Aug 2008_Retail Scorecard September 2008a 2" xfId="8225" xr:uid="{00000000-0005-0000-0000-000010B30000}"/>
    <cellStyle name="s_PurpleHeader_CFIS DataLoad Actual June 07 IFRS_Copy of Attrition Rate FTE's Aug 2008_Retail Scorecard September 2008a 3" xfId="8226" xr:uid="{00000000-0005-0000-0000-000011B30000}"/>
    <cellStyle name="s_PurpleHeader_CFIS DataLoad Actual June 07 IFRS_Copy of Attrition Rate FTE's Aug 2008_Retail Scorecard September 2008a_Sheet2" xfId="8227" xr:uid="{00000000-0005-0000-0000-000012B30000}"/>
    <cellStyle name="s_PurpleHeader_CFIS DataLoad Actual June 07 IFRS_Copy of Attrition Rate FTE's Aug 2008_Retail Scorecard September 2008b" xfId="8228" xr:uid="{00000000-0005-0000-0000-000013B30000}"/>
    <cellStyle name="s_PurpleHeader_CFIS DataLoad Actual June 07 IFRS_Copy of Attrition Rate FTE's Aug 2008_Retail Scorecard September 2008b 2" xfId="8229" xr:uid="{00000000-0005-0000-0000-000014B30000}"/>
    <cellStyle name="s_PurpleHeader_CFIS DataLoad Actual June 07 IFRS_Copy of Attrition Rate FTE's Aug 2008_Retail Scorecard September 2008b 3" xfId="8230" xr:uid="{00000000-0005-0000-0000-000015B30000}"/>
    <cellStyle name="s_PurpleHeader_CFIS DataLoad Actual June 07 IFRS_Copy of Attrition Rate FTE's Aug 2008_Retail Scorecard September 2008b_Sheet2" xfId="8231" xr:uid="{00000000-0005-0000-0000-000016B30000}"/>
    <cellStyle name="s_PurpleHeader_CFIS DataLoad Actual June 07 IFRS_HS&amp;W 2008-23-09" xfId="8232" xr:uid="{00000000-0005-0000-0000-000017B30000}"/>
    <cellStyle name="s_PurpleHeader_CFIS DataLoad Actual June 07 IFRS_HS&amp;W 2008-23-09_Book2" xfId="8233" xr:uid="{00000000-0005-0000-0000-000018B30000}"/>
    <cellStyle name="s_PurpleHeader_CFIS DataLoad Actual June 07 IFRS_HS&amp;W 2008-23-09_Retail Scorecard September 2008a" xfId="8234" xr:uid="{00000000-0005-0000-0000-000019B30000}"/>
    <cellStyle name="s_PurpleHeader_CFIS DataLoad Actual June 07 IFRS_HS&amp;W 2008-23-09_Retail Scorecard September 2008a 2" xfId="8235" xr:uid="{00000000-0005-0000-0000-00001AB30000}"/>
    <cellStyle name="s_PurpleHeader_CFIS DataLoad Actual June 07 IFRS_HS&amp;W 2008-23-09_Retail Scorecard September 2008a 3" xfId="8236" xr:uid="{00000000-0005-0000-0000-00001BB30000}"/>
    <cellStyle name="s_PurpleHeader_CFIS DataLoad Actual June 07 IFRS_HS&amp;W 2008-23-09_Retail Scorecard September 2008a_Sheet2" xfId="8237" xr:uid="{00000000-0005-0000-0000-00001CB30000}"/>
    <cellStyle name="s_PurpleHeader_CFIS DataLoad Actual June 07 IFRS_HS&amp;W 2008-23-09_Retail Scorecard September 2008b" xfId="8238" xr:uid="{00000000-0005-0000-0000-00001DB30000}"/>
    <cellStyle name="s_PurpleHeader_CFIS DataLoad Actual June 07 IFRS_HS&amp;W 2008-23-09_Retail Scorecard September 2008b 2" xfId="8239" xr:uid="{00000000-0005-0000-0000-00001EB30000}"/>
    <cellStyle name="s_PurpleHeader_CFIS DataLoad Actual June 07 IFRS_HS&amp;W 2008-23-09_Retail Scorecard September 2008b 3" xfId="8240" xr:uid="{00000000-0005-0000-0000-00001FB30000}"/>
    <cellStyle name="s_PurpleHeader_CFIS DataLoad Actual June 07 IFRS_HS&amp;W 2008-23-09_Retail Scorecard September 2008b_Sheet2" xfId="8241" xr:uid="{00000000-0005-0000-0000-000020B30000}"/>
    <cellStyle name="s_PurpleHeader_CFIS DataLoad Actual June 07 IFRS_MaPQuarterlyStats as at 31 December" xfId="8242" xr:uid="{00000000-0005-0000-0000-000021B30000}"/>
    <cellStyle name="s_PurpleHeader_CFIS DataLoad Actual June 07 IFRS_September 08 Board View" xfId="8243" xr:uid="{00000000-0005-0000-0000-000022B30000}"/>
    <cellStyle name="s_PurpleHeader_CFIS DataLoad Actual June 07 IFRS_September 08 Mgmt View" xfId="8244" xr:uid="{00000000-0005-0000-0000-000023B30000}"/>
    <cellStyle name="s_PurpleHeader_CFIS DataLoad Actual June 07 IFRS_Template Scorecard 2008" xfId="8245" xr:uid="{00000000-0005-0000-0000-000024B30000}"/>
    <cellStyle name="s_PurpleHeader_CFIS DataLoad Actual June 07 IFRS_Template Scorecard 2008_Book2" xfId="8246" xr:uid="{00000000-0005-0000-0000-000025B30000}"/>
    <cellStyle name="s_PurpleHeader_CFIS DataLoad Actual June 07 IFRS_Template Scorecard 2008_Retail Scorecard September 2008a" xfId="8247" xr:uid="{00000000-0005-0000-0000-000026B30000}"/>
    <cellStyle name="s_PurpleHeader_CFIS DataLoad Actual June 07 IFRS_Template Scorecard 2008_Retail Scorecard September 2008a 2" xfId="8248" xr:uid="{00000000-0005-0000-0000-000027B30000}"/>
    <cellStyle name="s_PurpleHeader_CFIS DataLoad Actual June 07 IFRS_Template Scorecard 2008_Retail Scorecard September 2008a 3" xfId="8249" xr:uid="{00000000-0005-0000-0000-000028B30000}"/>
    <cellStyle name="s_PurpleHeader_CFIS DataLoad Actual June 07 IFRS_Template Scorecard 2008_Retail Scorecard September 2008a_Sheet2" xfId="8250" xr:uid="{00000000-0005-0000-0000-000029B30000}"/>
    <cellStyle name="s_PurpleHeader_CFIS DataLoad Actual June 07 IFRS_Template Scorecard 2008_Retail Scorecard September 2008b" xfId="8251" xr:uid="{00000000-0005-0000-0000-00002AB30000}"/>
    <cellStyle name="s_PurpleHeader_CFIS DataLoad Actual June 07 IFRS_Template Scorecard 2008_Retail Scorecard September 2008b 2" xfId="8252" xr:uid="{00000000-0005-0000-0000-00002BB30000}"/>
    <cellStyle name="s_PurpleHeader_CFIS DataLoad Actual June 07 IFRS_Template Scorecard 2008_Retail Scorecard September 2008b 3" xfId="8253" xr:uid="{00000000-0005-0000-0000-00002CB30000}"/>
    <cellStyle name="s_PurpleHeader_CFIS DataLoad Actual June 07 IFRS_Template Scorecard 2008_Retail Scorecard September 2008b_Sheet2" xfId="8254" xr:uid="{00000000-0005-0000-0000-00002DB30000}"/>
    <cellStyle name="s_PurpleHeader_CFIS DataLoad Actual June 07 IFRS_Template Scorecard 20081" xfId="8255" xr:uid="{00000000-0005-0000-0000-00002EB30000}"/>
    <cellStyle name="s_PurpleHeader_CFIS DataLoad Actual June 07 IFRS_Template Scorecard 20081_Book2" xfId="8256" xr:uid="{00000000-0005-0000-0000-00002FB30000}"/>
    <cellStyle name="s_PurpleHeader_CFIS DataLoad Actual June 07 IFRS_Template Scorecard 20081_Retail Scorecard September 2008a" xfId="8257" xr:uid="{00000000-0005-0000-0000-000030B30000}"/>
    <cellStyle name="s_PurpleHeader_CFIS DataLoad Actual June 07 IFRS_Template Scorecard 20081_Retail Scorecard September 2008a 2" xfId="8258" xr:uid="{00000000-0005-0000-0000-000031B30000}"/>
    <cellStyle name="s_PurpleHeader_CFIS DataLoad Actual June 07 IFRS_Template Scorecard 20081_Retail Scorecard September 2008a 3" xfId="8259" xr:uid="{00000000-0005-0000-0000-000032B30000}"/>
    <cellStyle name="s_PurpleHeader_CFIS DataLoad Actual June 07 IFRS_Template Scorecard 20081_Retail Scorecard September 2008a_Sheet2" xfId="8260" xr:uid="{00000000-0005-0000-0000-000033B30000}"/>
    <cellStyle name="s_PurpleHeader_CFIS DataLoad Actual June 07 IFRS_Template Scorecard 20081_Retail Scorecard September 2008b" xfId="8261" xr:uid="{00000000-0005-0000-0000-000034B30000}"/>
    <cellStyle name="s_PurpleHeader_CFIS DataLoad Actual June 07 IFRS_Template Scorecard 20081_Retail Scorecard September 2008b 2" xfId="8262" xr:uid="{00000000-0005-0000-0000-000035B30000}"/>
    <cellStyle name="s_PurpleHeader_CFIS DataLoad Actual June 07 IFRS_Template Scorecard 20081_Retail Scorecard September 2008b 3" xfId="8263" xr:uid="{00000000-0005-0000-0000-000036B30000}"/>
    <cellStyle name="s_PurpleHeader_CFIS DataLoad Actual June 07 IFRS_Template Scorecard 20081_Retail Scorecard September 2008b_Sheet2" xfId="8264" xr:uid="{00000000-0005-0000-0000-000037B30000}"/>
    <cellStyle name="s_PurpleHeader_CFIS Net NZIFRS Dataload Sep 06" xfId="8265" xr:uid="{00000000-0005-0000-0000-000038B30000}"/>
    <cellStyle name="s_PurpleHeader_CFIS Net NZIFRS Dataload Sep 06_2010 MEL Parent Tax Bal Sheet" xfId="8266" xr:uid="{00000000-0005-0000-0000-000039B30000}"/>
    <cellStyle name="s_PurpleHeader_CFIS Net NZIFRS Dataload Sep 06_Attrition Rate Scorecard - October 2008" xfId="8267" xr:uid="{00000000-0005-0000-0000-00003AB30000}"/>
    <cellStyle name="s_PurpleHeader_CFIS Net NZIFRS Dataload Sep 06_Attrition Rate Scorecard - September 2008" xfId="8268" xr:uid="{00000000-0005-0000-0000-00003BB30000}"/>
    <cellStyle name="s_PurpleHeader_CFIS Net NZIFRS Dataload Sep 06_B3-December 08 Board View (Half Yr Adj)" xfId="8269" xr:uid="{00000000-0005-0000-0000-00003CB30000}"/>
    <cellStyle name="s_PurpleHeader_CFIS Net NZIFRS Dataload Sep 06_CONGL029" xfId="8270" xr:uid="{00000000-0005-0000-0000-00003DB30000}"/>
    <cellStyle name="s_PurpleHeader_CFIS Net NZIFRS Dataload Sep 06_Consolidation Schedule December 2008" xfId="8271" xr:uid="{00000000-0005-0000-0000-00003EB30000}"/>
    <cellStyle name="s_PurpleHeader_CFIS Net NZIFRS Dataload Sep 06_Consolidation Schedule December 2008 no ARC Impairment-FINAL" xfId="8272" xr:uid="{00000000-0005-0000-0000-00003FB30000}"/>
    <cellStyle name="s_PurpleHeader_CFIS Net NZIFRS Dataload Sep 06_Copy of Attrition Rate FTE's Aug 2008" xfId="8273" xr:uid="{00000000-0005-0000-0000-000040B30000}"/>
    <cellStyle name="s_PurpleHeader_CFIS Net NZIFRS Dataload Sep 06_Copy of Attrition Rate FTE's Aug 2008_Book2" xfId="8274" xr:uid="{00000000-0005-0000-0000-000041B30000}"/>
    <cellStyle name="s_PurpleHeader_CFIS Net NZIFRS Dataload Sep 06_Copy of Attrition Rate FTE's Aug 2008_Retail Scorecard September 2008a" xfId="8275" xr:uid="{00000000-0005-0000-0000-000042B30000}"/>
    <cellStyle name="s_PurpleHeader_CFIS Net NZIFRS Dataload Sep 06_Copy of Attrition Rate FTE's Aug 2008_Retail Scorecard September 2008a 2" xfId="8276" xr:uid="{00000000-0005-0000-0000-000043B30000}"/>
    <cellStyle name="s_PurpleHeader_CFIS Net NZIFRS Dataload Sep 06_Copy of Attrition Rate FTE's Aug 2008_Retail Scorecard September 2008a 3" xfId="8277" xr:uid="{00000000-0005-0000-0000-000044B30000}"/>
    <cellStyle name="s_PurpleHeader_CFIS Net NZIFRS Dataload Sep 06_Copy of Attrition Rate FTE's Aug 2008_Retail Scorecard September 2008a_Sheet2" xfId="8278" xr:uid="{00000000-0005-0000-0000-000045B30000}"/>
    <cellStyle name="s_PurpleHeader_CFIS Net NZIFRS Dataload Sep 06_Copy of Attrition Rate FTE's Aug 2008_Retail Scorecard September 2008b" xfId="8279" xr:uid="{00000000-0005-0000-0000-000046B30000}"/>
    <cellStyle name="s_PurpleHeader_CFIS Net NZIFRS Dataload Sep 06_Copy of Attrition Rate FTE's Aug 2008_Retail Scorecard September 2008b 2" xfId="8280" xr:uid="{00000000-0005-0000-0000-000047B30000}"/>
    <cellStyle name="s_PurpleHeader_CFIS Net NZIFRS Dataload Sep 06_Copy of Attrition Rate FTE's Aug 2008_Retail Scorecard September 2008b 3" xfId="8281" xr:uid="{00000000-0005-0000-0000-000048B30000}"/>
    <cellStyle name="s_PurpleHeader_CFIS Net NZIFRS Dataload Sep 06_Copy of Attrition Rate FTE's Aug 2008_Retail Scorecard September 2008b_Sheet2" xfId="8282" xr:uid="{00000000-0005-0000-0000-000049B30000}"/>
    <cellStyle name="s_PurpleHeader_CFIS Net NZIFRS Dataload Sep 06_Generation and NER Stats" xfId="8283" xr:uid="{00000000-0005-0000-0000-00004AB30000}"/>
    <cellStyle name="s_PurpleHeader_CFIS Net NZIFRS Dataload Sep 06_Group Consolidated Scorecard Dec08 - KM" xfId="8284" xr:uid="{00000000-0005-0000-0000-00004BB30000}"/>
    <cellStyle name="s_PurpleHeader_CFIS Net NZIFRS Dataload Sep 06_Group TB CONGL029" xfId="8285" xr:uid="{00000000-0005-0000-0000-00004CB30000}"/>
    <cellStyle name="s_PurpleHeader_CFIS Net NZIFRS Dataload Sep 06_HS&amp;W 2008-23-09" xfId="8286" xr:uid="{00000000-0005-0000-0000-00004DB30000}"/>
    <cellStyle name="s_PurpleHeader_CFIS Net NZIFRS Dataload Sep 06_HS&amp;W 2008-23-09_Book2" xfId="8287" xr:uid="{00000000-0005-0000-0000-00004EB30000}"/>
    <cellStyle name="s_PurpleHeader_CFIS Net NZIFRS Dataload Sep 06_HS&amp;W 2008-23-09_Retail Scorecard September 2008a" xfId="8288" xr:uid="{00000000-0005-0000-0000-00004FB30000}"/>
    <cellStyle name="s_PurpleHeader_CFIS Net NZIFRS Dataload Sep 06_HS&amp;W 2008-23-09_Retail Scorecard September 2008a 2" xfId="8289" xr:uid="{00000000-0005-0000-0000-000050B30000}"/>
    <cellStyle name="s_PurpleHeader_CFIS Net NZIFRS Dataload Sep 06_HS&amp;W 2008-23-09_Retail Scorecard September 2008a 3" xfId="8290" xr:uid="{00000000-0005-0000-0000-000051B30000}"/>
    <cellStyle name="s_PurpleHeader_CFIS Net NZIFRS Dataload Sep 06_HS&amp;W 2008-23-09_Retail Scorecard September 2008a_Sheet2" xfId="8291" xr:uid="{00000000-0005-0000-0000-000052B30000}"/>
    <cellStyle name="s_PurpleHeader_CFIS Net NZIFRS Dataload Sep 06_HS&amp;W 2008-23-09_Retail Scorecard September 2008b" xfId="8292" xr:uid="{00000000-0005-0000-0000-000053B30000}"/>
    <cellStyle name="s_PurpleHeader_CFIS Net NZIFRS Dataload Sep 06_HS&amp;W 2008-23-09_Retail Scorecard September 2008b 2" xfId="8293" xr:uid="{00000000-0005-0000-0000-000054B30000}"/>
    <cellStyle name="s_PurpleHeader_CFIS Net NZIFRS Dataload Sep 06_HS&amp;W 2008-23-09_Retail Scorecard September 2008b 3" xfId="8294" xr:uid="{00000000-0005-0000-0000-000055B30000}"/>
    <cellStyle name="s_PurpleHeader_CFIS Net NZIFRS Dataload Sep 06_HS&amp;W 2008-23-09_Retail Scorecard September 2008b_Sheet2" xfId="8295" xr:uid="{00000000-0005-0000-0000-000056B30000}"/>
    <cellStyle name="s_PurpleHeader_CFIS Net NZIFRS Dataload Sep 06_June 10 Board View V1 19-07-10" xfId="8296" xr:uid="{00000000-0005-0000-0000-000057B30000}"/>
    <cellStyle name="s_PurpleHeader_CFIS Net NZIFRS Dataload Sep 06_June 10 congl029" xfId="8297" xr:uid="{00000000-0005-0000-0000-000058B30000}"/>
    <cellStyle name="s_PurpleHeader_CFIS Net NZIFRS Dataload Sep 06_MaPQuarterlyStats as at 31 December" xfId="8298" xr:uid="{00000000-0005-0000-0000-000059B30000}"/>
    <cellStyle name="s_PurpleHeader_CFIS Net NZIFRS Dataload Sep 06_March 09 Board View" xfId="8299" xr:uid="{00000000-0005-0000-0000-00005AB30000}"/>
    <cellStyle name="s_PurpleHeader_CFIS Net NZIFRS Dataload Sep 06_Net Debt to Equity Ratio 31 12 08" xfId="8300" xr:uid="{00000000-0005-0000-0000-00005BB30000}"/>
    <cellStyle name="s_PurpleHeader_CFIS Net NZIFRS Dataload Sep 06_September 08 Board View" xfId="8301" xr:uid="{00000000-0005-0000-0000-00005CB30000}"/>
    <cellStyle name="s_PurpleHeader_CFIS Net NZIFRS Dataload Sep 06_September 08 Mgmt View" xfId="8302" xr:uid="{00000000-0005-0000-0000-00005DB30000}"/>
    <cellStyle name="s_PurpleHeader_CFIS Net NZIFRS Dataload Sep 06_TB Dec 2009 PowerTax mapping" xfId="8303" xr:uid="{00000000-0005-0000-0000-00005EB30000}"/>
    <cellStyle name="s_PurpleHeader_CFIS Net NZIFRS Dataload Sep 06_Template Scorecard 2008" xfId="8304" xr:uid="{00000000-0005-0000-0000-00005FB30000}"/>
    <cellStyle name="s_PurpleHeader_CFIS Net NZIFRS Dataload Sep 06_Template Scorecard 2008_Book2" xfId="8305" xr:uid="{00000000-0005-0000-0000-000060B30000}"/>
    <cellStyle name="s_PurpleHeader_CFIS Net NZIFRS Dataload Sep 06_Template Scorecard 2008_Retail Scorecard September 2008a" xfId="8306" xr:uid="{00000000-0005-0000-0000-000061B30000}"/>
    <cellStyle name="s_PurpleHeader_CFIS Net NZIFRS Dataload Sep 06_Template Scorecard 2008_Retail Scorecard September 2008a 2" xfId="8307" xr:uid="{00000000-0005-0000-0000-000062B30000}"/>
    <cellStyle name="s_PurpleHeader_CFIS Net NZIFRS Dataload Sep 06_Template Scorecard 2008_Retail Scorecard September 2008a 3" xfId="8308" xr:uid="{00000000-0005-0000-0000-000063B30000}"/>
    <cellStyle name="s_PurpleHeader_CFIS Net NZIFRS Dataload Sep 06_Template Scorecard 2008_Retail Scorecard September 2008a_Sheet2" xfId="8309" xr:uid="{00000000-0005-0000-0000-000064B30000}"/>
    <cellStyle name="s_PurpleHeader_CFIS Net NZIFRS Dataload Sep 06_Template Scorecard 2008_Retail Scorecard September 2008b" xfId="8310" xr:uid="{00000000-0005-0000-0000-000065B30000}"/>
    <cellStyle name="s_PurpleHeader_CFIS Net NZIFRS Dataload Sep 06_Template Scorecard 2008_Retail Scorecard September 2008b 2" xfId="8311" xr:uid="{00000000-0005-0000-0000-000066B30000}"/>
    <cellStyle name="s_PurpleHeader_CFIS Net NZIFRS Dataload Sep 06_Template Scorecard 2008_Retail Scorecard September 2008b 3" xfId="8312" xr:uid="{00000000-0005-0000-0000-000067B30000}"/>
    <cellStyle name="s_PurpleHeader_CFIS Net NZIFRS Dataload Sep 06_Template Scorecard 2008_Retail Scorecard September 2008b_Sheet2" xfId="8313" xr:uid="{00000000-0005-0000-0000-000068B30000}"/>
    <cellStyle name="s_PurpleHeader_CFIS Net NZIFRS Dataload Sep 06_Template Scorecard 20081" xfId="8314" xr:uid="{00000000-0005-0000-0000-000069B30000}"/>
    <cellStyle name="s_PurpleHeader_CFIS Net NZIFRS Dataload Sep 06_Template Scorecard 20081_Book2" xfId="8315" xr:uid="{00000000-0005-0000-0000-00006AB30000}"/>
    <cellStyle name="s_PurpleHeader_CFIS Net NZIFRS Dataload Sep 06_Template Scorecard 20081_Retail Scorecard September 2008a" xfId="8316" xr:uid="{00000000-0005-0000-0000-00006BB30000}"/>
    <cellStyle name="s_PurpleHeader_CFIS Net NZIFRS Dataload Sep 06_Template Scorecard 20081_Retail Scorecard September 2008a 2" xfId="8317" xr:uid="{00000000-0005-0000-0000-00006CB30000}"/>
    <cellStyle name="s_PurpleHeader_CFIS Net NZIFRS Dataload Sep 06_Template Scorecard 20081_Retail Scorecard September 2008a 3" xfId="8318" xr:uid="{00000000-0005-0000-0000-00006DB30000}"/>
    <cellStyle name="s_PurpleHeader_CFIS Net NZIFRS Dataload Sep 06_Template Scorecard 20081_Retail Scorecard September 2008a_Sheet2" xfId="8319" xr:uid="{00000000-0005-0000-0000-00006EB30000}"/>
    <cellStyle name="s_PurpleHeader_CFIS Net NZIFRS Dataload Sep 06_Template Scorecard 20081_Retail Scorecard September 2008b" xfId="8320" xr:uid="{00000000-0005-0000-0000-00006FB30000}"/>
    <cellStyle name="s_PurpleHeader_CFIS Net NZIFRS Dataload Sep 06_Template Scorecard 20081_Retail Scorecard September 2008b 2" xfId="8321" xr:uid="{00000000-0005-0000-0000-000070B30000}"/>
    <cellStyle name="s_PurpleHeader_CFIS Net NZIFRS Dataload Sep 06_Template Scorecard 20081_Retail Scorecard September 2008b 3" xfId="8322" xr:uid="{00000000-0005-0000-0000-000071B30000}"/>
    <cellStyle name="s_PurpleHeader_CFIS Net NZIFRS Dataload Sep 06_Template Scorecard 20081_Retail Scorecard September 2008b_Sheet2" xfId="8323" xr:uid="{00000000-0005-0000-0000-000072B30000}"/>
    <cellStyle name="s_PurpleHeader_CONGL029" xfId="8324" xr:uid="{00000000-0005-0000-0000-000073B30000}"/>
    <cellStyle name="s_PurpleHeader_Consolidation Schedule December 2008" xfId="8325" xr:uid="{00000000-0005-0000-0000-000074B30000}"/>
    <cellStyle name="s_PurpleHeader_Consolidation Schedule December 2008 no ARC Impairment-FINAL" xfId="8326" xr:uid="{00000000-0005-0000-0000-000075B30000}"/>
    <cellStyle name="s_PurpleHeader_Copy of Attrition Rate FTE's Aug 2008" xfId="8327" xr:uid="{00000000-0005-0000-0000-000076B30000}"/>
    <cellStyle name="s_PurpleHeader_Copy of Attrition Rate FTE's Aug 2008_Book2" xfId="8328" xr:uid="{00000000-0005-0000-0000-000077B30000}"/>
    <cellStyle name="s_PurpleHeader_Copy of Attrition Rate FTE's Aug 2008_Retail Scorecard September 2008a" xfId="8329" xr:uid="{00000000-0005-0000-0000-000078B30000}"/>
    <cellStyle name="s_PurpleHeader_Copy of Attrition Rate FTE's Aug 2008_Retail Scorecard September 2008a 2" xfId="8330" xr:uid="{00000000-0005-0000-0000-000079B30000}"/>
    <cellStyle name="s_PurpleHeader_Copy of Attrition Rate FTE's Aug 2008_Retail Scorecard September 2008a 3" xfId="8331" xr:uid="{00000000-0005-0000-0000-00007AB30000}"/>
    <cellStyle name="s_PurpleHeader_Copy of Attrition Rate FTE's Aug 2008_Retail Scorecard September 2008a_Sheet2" xfId="8332" xr:uid="{00000000-0005-0000-0000-00007BB30000}"/>
    <cellStyle name="s_PurpleHeader_Copy of Attrition Rate FTE's Aug 2008_Retail Scorecard September 2008b" xfId="8333" xr:uid="{00000000-0005-0000-0000-00007CB30000}"/>
    <cellStyle name="s_PurpleHeader_Copy of Attrition Rate FTE's Aug 2008_Retail Scorecard September 2008b 2" xfId="8334" xr:uid="{00000000-0005-0000-0000-00007DB30000}"/>
    <cellStyle name="s_PurpleHeader_Copy of Attrition Rate FTE's Aug 2008_Retail Scorecard September 2008b 3" xfId="8335" xr:uid="{00000000-0005-0000-0000-00007EB30000}"/>
    <cellStyle name="s_PurpleHeader_Copy of Attrition Rate FTE's Aug 2008_Retail Scorecard September 2008b_Sheet2" xfId="8336" xr:uid="{00000000-0005-0000-0000-00007FB30000}"/>
    <cellStyle name="s_PurpleHeader_DataLoad_206" xfId="8337" xr:uid="{00000000-0005-0000-0000-000080B30000}"/>
    <cellStyle name="s_PurpleHeader_Generation and NER Stats" xfId="8338" xr:uid="{00000000-0005-0000-0000-000081B30000}"/>
    <cellStyle name="s_PurpleHeader_Group Consolidated Scorecard Dec08 - KM" xfId="8339" xr:uid="{00000000-0005-0000-0000-000082B30000}"/>
    <cellStyle name="s_PurpleHeader_Group TB CONGL029" xfId="8340" xr:uid="{00000000-0005-0000-0000-000083B30000}"/>
    <cellStyle name="s_PurpleHeader_HS&amp;W 2008-23-09" xfId="8341" xr:uid="{00000000-0005-0000-0000-000084B30000}"/>
    <cellStyle name="s_PurpleHeader_HS&amp;W 2008-23-09_Book2" xfId="8342" xr:uid="{00000000-0005-0000-0000-000085B30000}"/>
    <cellStyle name="s_PurpleHeader_HS&amp;W 2008-23-09_Retail Scorecard September 2008a" xfId="8343" xr:uid="{00000000-0005-0000-0000-000086B30000}"/>
    <cellStyle name="s_PurpleHeader_HS&amp;W 2008-23-09_Retail Scorecard September 2008a 2" xfId="8344" xr:uid="{00000000-0005-0000-0000-000087B30000}"/>
    <cellStyle name="s_PurpleHeader_HS&amp;W 2008-23-09_Retail Scorecard September 2008a 3" xfId="8345" xr:uid="{00000000-0005-0000-0000-000088B30000}"/>
    <cellStyle name="s_PurpleHeader_HS&amp;W 2008-23-09_Retail Scorecard September 2008a_Sheet2" xfId="8346" xr:uid="{00000000-0005-0000-0000-000089B30000}"/>
    <cellStyle name="s_PurpleHeader_HS&amp;W 2008-23-09_Retail Scorecard September 2008b" xfId="8347" xr:uid="{00000000-0005-0000-0000-00008AB30000}"/>
    <cellStyle name="s_PurpleHeader_HS&amp;W 2008-23-09_Retail Scorecard September 2008b 2" xfId="8348" xr:uid="{00000000-0005-0000-0000-00008BB30000}"/>
    <cellStyle name="s_PurpleHeader_HS&amp;W 2008-23-09_Retail Scorecard September 2008b 3" xfId="8349" xr:uid="{00000000-0005-0000-0000-00008CB30000}"/>
    <cellStyle name="s_PurpleHeader_HS&amp;W 2008-23-09_Retail Scorecard September 2008b_Sheet2" xfId="8350" xr:uid="{00000000-0005-0000-0000-00008DB30000}"/>
    <cellStyle name="s_PurpleHeader_June 10 Board View V1 19-07-10" xfId="8351" xr:uid="{00000000-0005-0000-0000-00008EB30000}"/>
    <cellStyle name="s_PurpleHeader_June 10 congl029" xfId="8352" xr:uid="{00000000-0005-0000-0000-00008FB30000}"/>
    <cellStyle name="s_PurpleHeader_MaPQuarterlyStats as at 31 December" xfId="8353" xr:uid="{00000000-0005-0000-0000-000090B30000}"/>
    <cellStyle name="s_PurpleHeader_March 09 Board View" xfId="8354" xr:uid="{00000000-0005-0000-0000-000091B30000}"/>
    <cellStyle name="s_PurpleHeader_Net Debt to Equity Ratio 31 12 08" xfId="8355" xr:uid="{00000000-0005-0000-0000-000092B30000}"/>
    <cellStyle name="s_PurpleHeader_September 08 Board View" xfId="8356" xr:uid="{00000000-0005-0000-0000-000093B30000}"/>
    <cellStyle name="s_PurpleHeader_September 08 Mgmt View" xfId="8357" xr:uid="{00000000-0005-0000-0000-000094B30000}"/>
    <cellStyle name="s_PurpleHeader_TB Dec 2009 PowerTax mapping" xfId="8358" xr:uid="{00000000-0005-0000-0000-000095B30000}"/>
    <cellStyle name="s_PurpleHeader_Template Scorecard 2008" xfId="8359" xr:uid="{00000000-0005-0000-0000-000096B30000}"/>
    <cellStyle name="s_PurpleHeader_Template Scorecard 2008_Book2" xfId="8360" xr:uid="{00000000-0005-0000-0000-000097B30000}"/>
    <cellStyle name="s_PurpleHeader_Template Scorecard 2008_Retail Scorecard September 2008a" xfId="8361" xr:uid="{00000000-0005-0000-0000-000098B30000}"/>
    <cellStyle name="s_PurpleHeader_Template Scorecard 2008_Retail Scorecard September 2008a 2" xfId="8362" xr:uid="{00000000-0005-0000-0000-000099B30000}"/>
    <cellStyle name="s_PurpleHeader_Template Scorecard 2008_Retail Scorecard September 2008a 3" xfId="8363" xr:uid="{00000000-0005-0000-0000-00009AB30000}"/>
    <cellStyle name="s_PurpleHeader_Template Scorecard 2008_Retail Scorecard September 2008a_Sheet2" xfId="8364" xr:uid="{00000000-0005-0000-0000-00009BB30000}"/>
    <cellStyle name="s_PurpleHeader_Template Scorecard 2008_Retail Scorecard September 2008b" xfId="8365" xr:uid="{00000000-0005-0000-0000-00009CB30000}"/>
    <cellStyle name="s_PurpleHeader_Template Scorecard 2008_Retail Scorecard September 2008b 2" xfId="8366" xr:uid="{00000000-0005-0000-0000-00009DB30000}"/>
    <cellStyle name="s_PurpleHeader_Template Scorecard 2008_Retail Scorecard September 2008b 3" xfId="8367" xr:uid="{00000000-0005-0000-0000-00009EB30000}"/>
    <cellStyle name="s_PurpleHeader_Template Scorecard 2008_Retail Scorecard September 2008b_Sheet2" xfId="8368" xr:uid="{00000000-0005-0000-0000-00009FB30000}"/>
    <cellStyle name="s_PurpleHeader_Template Scorecard 20081" xfId="8369" xr:uid="{00000000-0005-0000-0000-0000A0B30000}"/>
    <cellStyle name="s_PurpleHeader_Template Scorecard 20081_Book2" xfId="8370" xr:uid="{00000000-0005-0000-0000-0000A1B30000}"/>
    <cellStyle name="s_PurpleHeader_Template Scorecard 20081_Retail Scorecard September 2008a" xfId="8371" xr:uid="{00000000-0005-0000-0000-0000A2B30000}"/>
    <cellStyle name="s_PurpleHeader_Template Scorecard 20081_Retail Scorecard September 2008a 2" xfId="8372" xr:uid="{00000000-0005-0000-0000-0000A3B30000}"/>
    <cellStyle name="s_PurpleHeader_Template Scorecard 20081_Retail Scorecard September 2008a 3" xfId="8373" xr:uid="{00000000-0005-0000-0000-0000A4B30000}"/>
    <cellStyle name="s_PurpleHeader_Template Scorecard 20081_Retail Scorecard September 2008a_Sheet2" xfId="8374" xr:uid="{00000000-0005-0000-0000-0000A5B30000}"/>
    <cellStyle name="s_PurpleHeader_Template Scorecard 20081_Retail Scorecard September 2008b" xfId="8375" xr:uid="{00000000-0005-0000-0000-0000A6B30000}"/>
    <cellStyle name="s_PurpleHeader_Template Scorecard 20081_Retail Scorecard September 2008b 2" xfId="8376" xr:uid="{00000000-0005-0000-0000-0000A7B30000}"/>
    <cellStyle name="s_PurpleHeader_Template Scorecard 20081_Retail Scorecard September 2008b 3" xfId="8377" xr:uid="{00000000-0005-0000-0000-0000A8B30000}"/>
    <cellStyle name="s_PurpleHeader_Template Scorecard 20081_Retail Scorecard September 2008b_Sheet2" xfId="8378" xr:uid="{00000000-0005-0000-0000-0000A9B30000}"/>
    <cellStyle name="s_TotalBackground" xfId="8379" xr:uid="{00000000-0005-0000-0000-0000AAB30000}"/>
    <cellStyle name="s_TotalBackground_2010 MEL Parent Tax Bal Sheet" xfId="8380" xr:uid="{00000000-0005-0000-0000-0000ABB30000}"/>
    <cellStyle name="s_TotalBackground_Attrition Rate Scorecard - October 2008" xfId="8381" xr:uid="{00000000-0005-0000-0000-0000ACB30000}"/>
    <cellStyle name="s_TotalBackground_Attrition Rate Scorecard - October 2008 2" xfId="8382" xr:uid="{00000000-0005-0000-0000-0000ADB30000}"/>
    <cellStyle name="s_TotalBackground_Attrition Rate Scorecard - October 2008 3" xfId="8383" xr:uid="{00000000-0005-0000-0000-0000AEB30000}"/>
    <cellStyle name="s_TotalBackground_Attrition Rate Scorecard - September 2008" xfId="8384" xr:uid="{00000000-0005-0000-0000-0000AFB30000}"/>
    <cellStyle name="s_TotalBackground_Attrition Rate Scorecard - September 2008 2" xfId="8385" xr:uid="{00000000-0005-0000-0000-0000B0B30000}"/>
    <cellStyle name="s_TotalBackground_Attrition Rate Scorecard - September 2008 3" xfId="8386" xr:uid="{00000000-0005-0000-0000-0000B1B30000}"/>
    <cellStyle name="s_TotalBackground_B3-December 08 Board View (Half Yr Adj)" xfId="8387" xr:uid="{00000000-0005-0000-0000-0000B2B30000}"/>
    <cellStyle name="s_TotalBackground_CONGL029" xfId="8388" xr:uid="{00000000-0005-0000-0000-0000B3B30000}"/>
    <cellStyle name="s_TotalBackground_CONGL029 2" xfId="8389" xr:uid="{00000000-0005-0000-0000-0000B4B30000}"/>
    <cellStyle name="s_TotalBackground_CONGL029 3" xfId="8390" xr:uid="{00000000-0005-0000-0000-0000B5B30000}"/>
    <cellStyle name="s_TotalBackground_Consolidation Schedule December 2008" xfId="8391" xr:uid="{00000000-0005-0000-0000-0000B6B30000}"/>
    <cellStyle name="s_TotalBackground_Consolidation Schedule December 2008 no ARC Impairment-FINAL" xfId="8392" xr:uid="{00000000-0005-0000-0000-0000B7B30000}"/>
    <cellStyle name="s_TotalBackground_Consolidation Schedule December 2008 no ARC Impairment-FINAL 2" xfId="8393" xr:uid="{00000000-0005-0000-0000-0000B8B30000}"/>
    <cellStyle name="s_TotalBackground_Consolidation Schedule December 2008 no ARC Impairment-FINAL 3" xfId="8394" xr:uid="{00000000-0005-0000-0000-0000B9B30000}"/>
    <cellStyle name="s_TotalBackground_Copy of Attrition Rate FTE's Aug 2008" xfId="8395" xr:uid="{00000000-0005-0000-0000-0000BAB30000}"/>
    <cellStyle name="s_TotalBackground_Copy of Attrition Rate FTE's Aug 2008 2" xfId="8396" xr:uid="{00000000-0005-0000-0000-0000BBB30000}"/>
    <cellStyle name="s_TotalBackground_Copy of Attrition Rate FTE's Aug 2008 3" xfId="8397" xr:uid="{00000000-0005-0000-0000-0000BCB30000}"/>
    <cellStyle name="s_TotalBackground_Generation and NER Stats" xfId="8398" xr:uid="{00000000-0005-0000-0000-0000BDB30000}"/>
    <cellStyle name="s_TotalBackground_Group Consolidated Scorecard Dec08 - KM" xfId="8399" xr:uid="{00000000-0005-0000-0000-0000BEB30000}"/>
    <cellStyle name="s_TotalBackground_Group TB CONGL029" xfId="8400" xr:uid="{00000000-0005-0000-0000-0000BFB30000}"/>
    <cellStyle name="s_TotalBackground_HS&amp;W 2008-23-09" xfId="8401" xr:uid="{00000000-0005-0000-0000-0000C0B30000}"/>
    <cellStyle name="s_TotalBackground_HS&amp;W 2008-23-09 2" xfId="8402" xr:uid="{00000000-0005-0000-0000-0000C1B30000}"/>
    <cellStyle name="s_TotalBackground_HS&amp;W 2008-23-09 3" xfId="8403" xr:uid="{00000000-0005-0000-0000-0000C2B30000}"/>
    <cellStyle name="s_TotalBackground_June 10 Board View V1 19-07-10" xfId="8404" xr:uid="{00000000-0005-0000-0000-0000C3B30000}"/>
    <cellStyle name="s_TotalBackground_June 10 congl029" xfId="8405" xr:uid="{00000000-0005-0000-0000-0000C4B30000}"/>
    <cellStyle name="s_TotalBackground_MaPQuarterlyStats as at 31 December" xfId="8406" xr:uid="{00000000-0005-0000-0000-0000C5B30000}"/>
    <cellStyle name="s_TotalBackground_March 09 Board View" xfId="8407" xr:uid="{00000000-0005-0000-0000-0000C6B30000}"/>
    <cellStyle name="s_TotalBackground_Net Debt to Equity Ratio 31 12 08" xfId="8408" xr:uid="{00000000-0005-0000-0000-0000C7B30000}"/>
    <cellStyle name="s_TotalBackground_September 08 Board View" xfId="8409" xr:uid="{00000000-0005-0000-0000-0000C8B30000}"/>
    <cellStyle name="s_TotalBackground_September 08 Mgmt View" xfId="8410" xr:uid="{00000000-0005-0000-0000-0000C9B30000}"/>
    <cellStyle name="s_TotalBackground_TB Dec 2009 PowerTax mapping" xfId="8411" xr:uid="{00000000-0005-0000-0000-0000CAB30000}"/>
    <cellStyle name="s_TotalBackground_Template Scorecard 2008" xfId="8412" xr:uid="{00000000-0005-0000-0000-0000CBB30000}"/>
    <cellStyle name="s_TotalBackground_Template Scorecard 2008 2" xfId="8413" xr:uid="{00000000-0005-0000-0000-0000CCB30000}"/>
    <cellStyle name="s_TotalBackground_Template Scorecard 2008 3" xfId="8414" xr:uid="{00000000-0005-0000-0000-0000CDB30000}"/>
    <cellStyle name="s_TotalBackground_Template Scorecard 20081" xfId="8415" xr:uid="{00000000-0005-0000-0000-0000CEB30000}"/>
    <cellStyle name="s_TotalBackground_Template Scorecard 20081 2" xfId="8416" xr:uid="{00000000-0005-0000-0000-0000CFB30000}"/>
    <cellStyle name="s_TotalBackground_Template Scorecard 20081 3" xfId="8417" xr:uid="{00000000-0005-0000-0000-0000D0B30000}"/>
    <cellStyle name="Satisfaisant" xfId="861" xr:uid="{00000000-0005-0000-0000-0000D1B30000}"/>
    <cellStyle name="Schlecht" xfId="862" xr:uid="{00000000-0005-0000-0000-0000D2B30000}"/>
    <cellStyle name="Sortie" xfId="863" xr:uid="{00000000-0005-0000-0000-0000D3B30000}"/>
    <cellStyle name="Standard 2" xfId="864" xr:uid="{00000000-0005-0000-0000-0000D4B30000}"/>
    <cellStyle name="Standard 2 2" xfId="8719" xr:uid="{00000000-0005-0000-0000-0000D5B30000}"/>
    <cellStyle name="Standard_0 - Inhalt, Erläuterungen, Einheiten" xfId="865" xr:uid="{00000000-0005-0000-0000-0000D6B30000}"/>
    <cellStyle name="Style 1" xfId="4757" xr:uid="{00000000-0005-0000-0000-0000D7B30000}"/>
    <cellStyle name="Style 1 2" xfId="8418" xr:uid="{00000000-0005-0000-0000-0000D8B30000}"/>
    <cellStyle name="Style 1 3" xfId="4801" xr:uid="{00000000-0005-0000-0000-0000D9B30000}"/>
    <cellStyle name="Style 1 3 2" xfId="32513" xr:uid="{00000000-0005-0000-0000-0000DAB30000}"/>
    <cellStyle name="Style 1 3 3" xfId="42289" xr:uid="{00000000-0005-0000-0000-0000DBB30000}"/>
    <cellStyle name="Style 1 3 4" xfId="17976" xr:uid="{00000000-0005-0000-0000-0000DCB30000}"/>
    <cellStyle name="Style 1 4" xfId="41415" xr:uid="{00000000-0005-0000-0000-0000DDB30000}"/>
    <cellStyle name="Style 103" xfId="866" xr:uid="{00000000-0005-0000-0000-0000DEB30000}"/>
    <cellStyle name="Style 103 10" xfId="867" xr:uid="{00000000-0005-0000-0000-0000DFB30000}"/>
    <cellStyle name="Style 103 11" xfId="868" xr:uid="{00000000-0005-0000-0000-0000E0B30000}"/>
    <cellStyle name="Style 103 12" xfId="869" xr:uid="{00000000-0005-0000-0000-0000E1B30000}"/>
    <cellStyle name="Style 103 13" xfId="51238" xr:uid="{00000000-0005-0000-0000-0000E2B30000}"/>
    <cellStyle name="Style 103 14" xfId="51930" xr:uid="{00000000-0005-0000-0000-0000E3B30000}"/>
    <cellStyle name="Style 103 15" xfId="52623" xr:uid="{00000000-0005-0000-0000-0000E4B30000}"/>
    <cellStyle name="Style 103 16" xfId="53314" xr:uid="{00000000-0005-0000-0000-0000E5B30000}"/>
    <cellStyle name="Style 103 2" xfId="870" xr:uid="{00000000-0005-0000-0000-0000E6B30000}"/>
    <cellStyle name="Style 103 2 2" xfId="871" xr:uid="{00000000-0005-0000-0000-0000E7B30000}"/>
    <cellStyle name="Style 103 2 2 2" xfId="872" xr:uid="{00000000-0005-0000-0000-0000E8B30000}"/>
    <cellStyle name="Style 103 2 2 2 2" xfId="873" xr:uid="{00000000-0005-0000-0000-0000E9B30000}"/>
    <cellStyle name="Style 103 2 3" xfId="874" xr:uid="{00000000-0005-0000-0000-0000EAB30000}"/>
    <cellStyle name="Style 103 2 3 2" xfId="875" xr:uid="{00000000-0005-0000-0000-0000EBB30000}"/>
    <cellStyle name="Style 103 3" xfId="876" xr:uid="{00000000-0005-0000-0000-0000ECB30000}"/>
    <cellStyle name="Style 103 3 2" xfId="877" xr:uid="{00000000-0005-0000-0000-0000EDB30000}"/>
    <cellStyle name="Style 103 3 2 2" xfId="878" xr:uid="{00000000-0005-0000-0000-0000EEB30000}"/>
    <cellStyle name="Style 103 3 2 2 2" xfId="879" xr:uid="{00000000-0005-0000-0000-0000EFB30000}"/>
    <cellStyle name="Style 103 3 2 3" xfId="8720" xr:uid="{00000000-0005-0000-0000-0000F0B30000}"/>
    <cellStyle name="Style 103 3 3" xfId="880" xr:uid="{00000000-0005-0000-0000-0000F1B30000}"/>
    <cellStyle name="Style 103 3 3 2" xfId="881" xr:uid="{00000000-0005-0000-0000-0000F2B30000}"/>
    <cellStyle name="Style 103 3 3 2 2" xfId="882" xr:uid="{00000000-0005-0000-0000-0000F3B30000}"/>
    <cellStyle name="Style 103 3 3 3" xfId="883" xr:uid="{00000000-0005-0000-0000-0000F4B30000}"/>
    <cellStyle name="Style 103 3 3 3 2" xfId="884" xr:uid="{00000000-0005-0000-0000-0000F5B30000}"/>
    <cellStyle name="Style 103 3 3 3 3" xfId="885" xr:uid="{00000000-0005-0000-0000-0000F6B30000}"/>
    <cellStyle name="Style 103 3 3 4" xfId="886" xr:uid="{00000000-0005-0000-0000-0000F7B30000}"/>
    <cellStyle name="Style 103 3 3 4 2" xfId="887" xr:uid="{00000000-0005-0000-0000-0000F8B30000}"/>
    <cellStyle name="Style 103 3 3 5" xfId="8721" xr:uid="{00000000-0005-0000-0000-0000F9B30000}"/>
    <cellStyle name="Style 103 3 4" xfId="888" xr:uid="{00000000-0005-0000-0000-0000FAB30000}"/>
    <cellStyle name="Style 103 3 4 2" xfId="889" xr:uid="{00000000-0005-0000-0000-0000FBB30000}"/>
    <cellStyle name="Style 103 3 4 3" xfId="890" xr:uid="{00000000-0005-0000-0000-0000FCB30000}"/>
    <cellStyle name="Style 103 3 5" xfId="8722" xr:uid="{00000000-0005-0000-0000-0000FDB30000}"/>
    <cellStyle name="Style 103 4" xfId="891" xr:uid="{00000000-0005-0000-0000-0000FEB30000}"/>
    <cellStyle name="Style 103 4 2" xfId="892" xr:uid="{00000000-0005-0000-0000-0000FFB30000}"/>
    <cellStyle name="Style 103 4 2 2" xfId="893" xr:uid="{00000000-0005-0000-0000-000000B40000}"/>
    <cellStyle name="Style 103 4 2 2 2" xfId="894" xr:uid="{00000000-0005-0000-0000-000001B40000}"/>
    <cellStyle name="Style 103 4 2 3" xfId="895" xr:uid="{00000000-0005-0000-0000-000002B40000}"/>
    <cellStyle name="Style 103 4 2 3 2" xfId="896" xr:uid="{00000000-0005-0000-0000-000003B40000}"/>
    <cellStyle name="Style 103 4 2 3 3" xfId="897" xr:uid="{00000000-0005-0000-0000-000004B40000}"/>
    <cellStyle name="Style 103 4 2 4" xfId="898" xr:uid="{00000000-0005-0000-0000-000005B40000}"/>
    <cellStyle name="Style 103 4 2 4 2" xfId="899" xr:uid="{00000000-0005-0000-0000-000006B40000}"/>
    <cellStyle name="Style 103 4 2 5" xfId="8723" xr:uid="{00000000-0005-0000-0000-000007B40000}"/>
    <cellStyle name="Style 103 4 3" xfId="900" xr:uid="{00000000-0005-0000-0000-000008B40000}"/>
    <cellStyle name="Style 103 4 3 2" xfId="901" xr:uid="{00000000-0005-0000-0000-000009B40000}"/>
    <cellStyle name="Style 103 4 3 2 2" xfId="902" xr:uid="{00000000-0005-0000-0000-00000AB40000}"/>
    <cellStyle name="Style 103 4 4" xfId="903" xr:uid="{00000000-0005-0000-0000-00000BB40000}"/>
    <cellStyle name="Style 103 4 4 2" xfId="904" xr:uid="{00000000-0005-0000-0000-00000CB40000}"/>
    <cellStyle name="Style 103 4 5" xfId="8724" xr:uid="{00000000-0005-0000-0000-00000DB40000}"/>
    <cellStyle name="Style 103 5" xfId="905" xr:uid="{00000000-0005-0000-0000-00000EB40000}"/>
    <cellStyle name="Style 103 5 2" xfId="906" xr:uid="{00000000-0005-0000-0000-00000FB40000}"/>
    <cellStyle name="Style 103 5 2 2" xfId="907" xr:uid="{00000000-0005-0000-0000-000010B40000}"/>
    <cellStyle name="Style 103 5 2 2 2" xfId="908" xr:uid="{00000000-0005-0000-0000-000011B40000}"/>
    <cellStyle name="Style 103 5 2 3" xfId="909" xr:uid="{00000000-0005-0000-0000-000012B40000}"/>
    <cellStyle name="Style 103 5 2 3 2" xfId="910" xr:uid="{00000000-0005-0000-0000-000013B40000}"/>
    <cellStyle name="Style 103 5 2 3 3" xfId="911" xr:uid="{00000000-0005-0000-0000-000014B40000}"/>
    <cellStyle name="Style 103 5 2 4" xfId="912" xr:uid="{00000000-0005-0000-0000-000015B40000}"/>
    <cellStyle name="Style 103 5 2 4 2" xfId="913" xr:uid="{00000000-0005-0000-0000-000016B40000}"/>
    <cellStyle name="Style 103 5 2 5" xfId="8725" xr:uid="{00000000-0005-0000-0000-000017B40000}"/>
    <cellStyle name="Style 103 5 3" xfId="914" xr:uid="{00000000-0005-0000-0000-000018B40000}"/>
    <cellStyle name="Style 103 5 3 2" xfId="915" xr:uid="{00000000-0005-0000-0000-000019B40000}"/>
    <cellStyle name="Style 103 5 4" xfId="916" xr:uid="{00000000-0005-0000-0000-00001AB40000}"/>
    <cellStyle name="Style 103 5 5" xfId="8726" xr:uid="{00000000-0005-0000-0000-00001BB40000}"/>
    <cellStyle name="Style 103 6" xfId="917" xr:uid="{00000000-0005-0000-0000-00001CB40000}"/>
    <cellStyle name="Style 103 6 2" xfId="918" xr:uid="{00000000-0005-0000-0000-00001DB40000}"/>
    <cellStyle name="Style 103 6 2 2" xfId="8727" xr:uid="{00000000-0005-0000-0000-00001EB40000}"/>
    <cellStyle name="Style 103 6 3" xfId="919" xr:uid="{00000000-0005-0000-0000-00001FB40000}"/>
    <cellStyle name="Style 103 6 3 2" xfId="920" xr:uid="{00000000-0005-0000-0000-000020B40000}"/>
    <cellStyle name="Style 103 6 3 3" xfId="921" xr:uid="{00000000-0005-0000-0000-000021B40000}"/>
    <cellStyle name="Style 103 6 4" xfId="922" xr:uid="{00000000-0005-0000-0000-000022B40000}"/>
    <cellStyle name="Style 103 6 4 2" xfId="923" xr:uid="{00000000-0005-0000-0000-000023B40000}"/>
    <cellStyle name="Style 103 6 5" xfId="924" xr:uid="{00000000-0005-0000-0000-000024B40000}"/>
    <cellStyle name="Style 103 7" xfId="925" xr:uid="{00000000-0005-0000-0000-000025B40000}"/>
    <cellStyle name="Style 103 7 2" xfId="926" xr:uid="{00000000-0005-0000-0000-000026B40000}"/>
    <cellStyle name="Style 103 7 3" xfId="927" xr:uid="{00000000-0005-0000-0000-000027B40000}"/>
    <cellStyle name="Style 103 7 4" xfId="928" xr:uid="{00000000-0005-0000-0000-000028B40000}"/>
    <cellStyle name="Style 103 8" xfId="929" xr:uid="{00000000-0005-0000-0000-000029B40000}"/>
    <cellStyle name="Style 103 8 2" xfId="930" xr:uid="{00000000-0005-0000-0000-00002AB40000}"/>
    <cellStyle name="Style 103 8 3" xfId="931" xr:uid="{00000000-0005-0000-0000-00002BB40000}"/>
    <cellStyle name="Style 103 9" xfId="932" xr:uid="{00000000-0005-0000-0000-00002CB40000}"/>
    <cellStyle name="Style 103_ADDON" xfId="933" xr:uid="{00000000-0005-0000-0000-00002DB40000}"/>
    <cellStyle name="Style 104" xfId="934" xr:uid="{00000000-0005-0000-0000-00002EB40000}"/>
    <cellStyle name="Style 104 10" xfId="935" xr:uid="{00000000-0005-0000-0000-00002FB40000}"/>
    <cellStyle name="Style 104 11" xfId="936" xr:uid="{00000000-0005-0000-0000-000030B40000}"/>
    <cellStyle name="Style 104 12" xfId="937" xr:uid="{00000000-0005-0000-0000-000031B40000}"/>
    <cellStyle name="Style 104 13" xfId="51239" xr:uid="{00000000-0005-0000-0000-000032B40000}"/>
    <cellStyle name="Style 104 14" xfId="51931" xr:uid="{00000000-0005-0000-0000-000033B40000}"/>
    <cellStyle name="Style 104 15" xfId="52624" xr:uid="{00000000-0005-0000-0000-000034B40000}"/>
    <cellStyle name="Style 104 16" xfId="53315" xr:uid="{00000000-0005-0000-0000-000035B40000}"/>
    <cellStyle name="Style 104 2" xfId="938" xr:uid="{00000000-0005-0000-0000-000036B40000}"/>
    <cellStyle name="Style 104 2 2" xfId="939" xr:uid="{00000000-0005-0000-0000-000037B40000}"/>
    <cellStyle name="Style 104 2 2 2" xfId="940" xr:uid="{00000000-0005-0000-0000-000038B40000}"/>
    <cellStyle name="Style 104 2 2 2 2" xfId="941" xr:uid="{00000000-0005-0000-0000-000039B40000}"/>
    <cellStyle name="Style 104 2 3" xfId="942" xr:uid="{00000000-0005-0000-0000-00003AB40000}"/>
    <cellStyle name="Style 104 2 3 2" xfId="943" xr:uid="{00000000-0005-0000-0000-00003BB40000}"/>
    <cellStyle name="Style 104 3" xfId="944" xr:uid="{00000000-0005-0000-0000-00003CB40000}"/>
    <cellStyle name="Style 104 3 2" xfId="945" xr:uid="{00000000-0005-0000-0000-00003DB40000}"/>
    <cellStyle name="Style 104 3 2 2" xfId="946" xr:uid="{00000000-0005-0000-0000-00003EB40000}"/>
    <cellStyle name="Style 104 3 2 2 2" xfId="947" xr:uid="{00000000-0005-0000-0000-00003FB40000}"/>
    <cellStyle name="Style 104 3 2 3" xfId="8728" xr:uid="{00000000-0005-0000-0000-000040B40000}"/>
    <cellStyle name="Style 104 3 3" xfId="948" xr:uid="{00000000-0005-0000-0000-000041B40000}"/>
    <cellStyle name="Style 104 3 3 2" xfId="949" xr:uid="{00000000-0005-0000-0000-000042B40000}"/>
    <cellStyle name="Style 104 3 3 2 2" xfId="950" xr:uid="{00000000-0005-0000-0000-000043B40000}"/>
    <cellStyle name="Style 104 3 3 3" xfId="951" xr:uid="{00000000-0005-0000-0000-000044B40000}"/>
    <cellStyle name="Style 104 3 3 3 2" xfId="952" xr:uid="{00000000-0005-0000-0000-000045B40000}"/>
    <cellStyle name="Style 104 3 3 3 3" xfId="953" xr:uid="{00000000-0005-0000-0000-000046B40000}"/>
    <cellStyle name="Style 104 3 3 4" xfId="954" xr:uid="{00000000-0005-0000-0000-000047B40000}"/>
    <cellStyle name="Style 104 3 3 4 2" xfId="955" xr:uid="{00000000-0005-0000-0000-000048B40000}"/>
    <cellStyle name="Style 104 3 3 5" xfId="8729" xr:uid="{00000000-0005-0000-0000-000049B40000}"/>
    <cellStyle name="Style 104 3 4" xfId="956" xr:uid="{00000000-0005-0000-0000-00004AB40000}"/>
    <cellStyle name="Style 104 3 4 2" xfId="957" xr:uid="{00000000-0005-0000-0000-00004BB40000}"/>
    <cellStyle name="Style 104 3 4 3" xfId="958" xr:uid="{00000000-0005-0000-0000-00004CB40000}"/>
    <cellStyle name="Style 104 3 5" xfId="8730" xr:uid="{00000000-0005-0000-0000-00004DB40000}"/>
    <cellStyle name="Style 104 4" xfId="959" xr:uid="{00000000-0005-0000-0000-00004EB40000}"/>
    <cellStyle name="Style 104 4 2" xfId="960" xr:uid="{00000000-0005-0000-0000-00004FB40000}"/>
    <cellStyle name="Style 104 4 2 2" xfId="961" xr:uid="{00000000-0005-0000-0000-000050B40000}"/>
    <cellStyle name="Style 104 4 2 2 2" xfId="962" xr:uid="{00000000-0005-0000-0000-000051B40000}"/>
    <cellStyle name="Style 104 4 2 3" xfId="963" xr:uid="{00000000-0005-0000-0000-000052B40000}"/>
    <cellStyle name="Style 104 4 2 3 2" xfId="964" xr:uid="{00000000-0005-0000-0000-000053B40000}"/>
    <cellStyle name="Style 104 4 2 3 3" xfId="965" xr:uid="{00000000-0005-0000-0000-000054B40000}"/>
    <cellStyle name="Style 104 4 2 4" xfId="966" xr:uid="{00000000-0005-0000-0000-000055B40000}"/>
    <cellStyle name="Style 104 4 2 4 2" xfId="967" xr:uid="{00000000-0005-0000-0000-000056B40000}"/>
    <cellStyle name="Style 104 4 2 5" xfId="8731" xr:uid="{00000000-0005-0000-0000-000057B40000}"/>
    <cellStyle name="Style 104 4 3" xfId="968" xr:uid="{00000000-0005-0000-0000-000058B40000}"/>
    <cellStyle name="Style 104 4 3 2" xfId="969" xr:uid="{00000000-0005-0000-0000-000059B40000}"/>
    <cellStyle name="Style 104 4 3 2 2" xfId="970" xr:uid="{00000000-0005-0000-0000-00005AB40000}"/>
    <cellStyle name="Style 104 4 4" xfId="971" xr:uid="{00000000-0005-0000-0000-00005BB40000}"/>
    <cellStyle name="Style 104 4 4 2" xfId="972" xr:uid="{00000000-0005-0000-0000-00005CB40000}"/>
    <cellStyle name="Style 104 4 5" xfId="8732" xr:uid="{00000000-0005-0000-0000-00005DB40000}"/>
    <cellStyle name="Style 104 5" xfId="973" xr:uid="{00000000-0005-0000-0000-00005EB40000}"/>
    <cellStyle name="Style 104 5 2" xfId="974" xr:uid="{00000000-0005-0000-0000-00005FB40000}"/>
    <cellStyle name="Style 104 5 2 2" xfId="975" xr:uid="{00000000-0005-0000-0000-000060B40000}"/>
    <cellStyle name="Style 104 5 2 2 2" xfId="976" xr:uid="{00000000-0005-0000-0000-000061B40000}"/>
    <cellStyle name="Style 104 5 2 3" xfId="977" xr:uid="{00000000-0005-0000-0000-000062B40000}"/>
    <cellStyle name="Style 104 5 2 3 2" xfId="978" xr:uid="{00000000-0005-0000-0000-000063B40000}"/>
    <cellStyle name="Style 104 5 2 3 3" xfId="979" xr:uid="{00000000-0005-0000-0000-000064B40000}"/>
    <cellStyle name="Style 104 5 2 4" xfId="980" xr:uid="{00000000-0005-0000-0000-000065B40000}"/>
    <cellStyle name="Style 104 5 2 4 2" xfId="981" xr:uid="{00000000-0005-0000-0000-000066B40000}"/>
    <cellStyle name="Style 104 5 2 5" xfId="8733" xr:uid="{00000000-0005-0000-0000-000067B40000}"/>
    <cellStyle name="Style 104 5 3" xfId="982" xr:uid="{00000000-0005-0000-0000-000068B40000}"/>
    <cellStyle name="Style 104 5 3 2" xfId="983" xr:uid="{00000000-0005-0000-0000-000069B40000}"/>
    <cellStyle name="Style 104 5 4" xfId="984" xr:uid="{00000000-0005-0000-0000-00006AB40000}"/>
    <cellStyle name="Style 104 5 5" xfId="8734" xr:uid="{00000000-0005-0000-0000-00006BB40000}"/>
    <cellStyle name="Style 104 6" xfId="985" xr:uid="{00000000-0005-0000-0000-00006CB40000}"/>
    <cellStyle name="Style 104 6 2" xfId="986" xr:uid="{00000000-0005-0000-0000-00006DB40000}"/>
    <cellStyle name="Style 104 6 2 2" xfId="8735" xr:uid="{00000000-0005-0000-0000-00006EB40000}"/>
    <cellStyle name="Style 104 6 3" xfId="987" xr:uid="{00000000-0005-0000-0000-00006FB40000}"/>
    <cellStyle name="Style 104 6 3 2" xfId="988" xr:uid="{00000000-0005-0000-0000-000070B40000}"/>
    <cellStyle name="Style 104 6 3 3" xfId="989" xr:uid="{00000000-0005-0000-0000-000071B40000}"/>
    <cellStyle name="Style 104 6 4" xfId="990" xr:uid="{00000000-0005-0000-0000-000072B40000}"/>
    <cellStyle name="Style 104 6 4 2" xfId="991" xr:uid="{00000000-0005-0000-0000-000073B40000}"/>
    <cellStyle name="Style 104 6 5" xfId="992" xr:uid="{00000000-0005-0000-0000-000074B40000}"/>
    <cellStyle name="Style 104 7" xfId="993" xr:uid="{00000000-0005-0000-0000-000075B40000}"/>
    <cellStyle name="Style 104 7 2" xfId="994" xr:uid="{00000000-0005-0000-0000-000076B40000}"/>
    <cellStyle name="Style 104 7 3" xfId="995" xr:uid="{00000000-0005-0000-0000-000077B40000}"/>
    <cellStyle name="Style 104 7 4" xfId="996" xr:uid="{00000000-0005-0000-0000-000078B40000}"/>
    <cellStyle name="Style 104 8" xfId="997" xr:uid="{00000000-0005-0000-0000-000079B40000}"/>
    <cellStyle name="Style 104 8 2" xfId="998" xr:uid="{00000000-0005-0000-0000-00007AB40000}"/>
    <cellStyle name="Style 104 8 3" xfId="999" xr:uid="{00000000-0005-0000-0000-00007BB40000}"/>
    <cellStyle name="Style 104 9" xfId="1000" xr:uid="{00000000-0005-0000-0000-00007CB40000}"/>
    <cellStyle name="Style 104_ADDON" xfId="1001" xr:uid="{00000000-0005-0000-0000-00007DB40000}"/>
    <cellStyle name="Style 105" xfId="1002" xr:uid="{00000000-0005-0000-0000-00007EB40000}"/>
    <cellStyle name="Style 105 2" xfId="1003" xr:uid="{00000000-0005-0000-0000-00007FB40000}"/>
    <cellStyle name="Style 105 2 2" xfId="1004" xr:uid="{00000000-0005-0000-0000-000080B40000}"/>
    <cellStyle name="Style 105 2 2 2" xfId="1005" xr:uid="{00000000-0005-0000-0000-000081B40000}"/>
    <cellStyle name="Style 105 2 2 2 2" xfId="1006" xr:uid="{00000000-0005-0000-0000-000082B40000}"/>
    <cellStyle name="Style 105 2 3" xfId="1007" xr:uid="{00000000-0005-0000-0000-000083B40000}"/>
    <cellStyle name="Style 105 2 3 2" xfId="1008" xr:uid="{00000000-0005-0000-0000-000084B40000}"/>
    <cellStyle name="Style 105 3" xfId="1009" xr:uid="{00000000-0005-0000-0000-000085B40000}"/>
    <cellStyle name="Style 105 3 2" xfId="1010" xr:uid="{00000000-0005-0000-0000-000086B40000}"/>
    <cellStyle name="Style 105 3 3" xfId="1011" xr:uid="{00000000-0005-0000-0000-000087B40000}"/>
    <cellStyle name="Style 105 3 3 2" xfId="1012" xr:uid="{00000000-0005-0000-0000-000088B40000}"/>
    <cellStyle name="Style 105 3 3 3" xfId="1013" xr:uid="{00000000-0005-0000-0000-000089B40000}"/>
    <cellStyle name="Style 105 3 4" xfId="1014" xr:uid="{00000000-0005-0000-0000-00008AB40000}"/>
    <cellStyle name="Style 105 3 4 2" xfId="1015" xr:uid="{00000000-0005-0000-0000-00008BB40000}"/>
    <cellStyle name="Style 105 4" xfId="1016" xr:uid="{00000000-0005-0000-0000-00008CB40000}"/>
    <cellStyle name="Style 105 4 2" xfId="1017" xr:uid="{00000000-0005-0000-0000-00008DB40000}"/>
    <cellStyle name="Style 105 4 3" xfId="1018" xr:uid="{00000000-0005-0000-0000-00008EB40000}"/>
    <cellStyle name="Style 105 5" xfId="1019" xr:uid="{00000000-0005-0000-0000-00008FB40000}"/>
    <cellStyle name="Style 105 5 2" xfId="1020" xr:uid="{00000000-0005-0000-0000-000090B40000}"/>
    <cellStyle name="Style 105 6" xfId="1021" xr:uid="{00000000-0005-0000-0000-000091B40000}"/>
    <cellStyle name="Style 105 7" xfId="1022" xr:uid="{00000000-0005-0000-0000-000092B40000}"/>
    <cellStyle name="Style 105_ADDON" xfId="1023" xr:uid="{00000000-0005-0000-0000-000093B40000}"/>
    <cellStyle name="Style 106" xfId="1024" xr:uid="{00000000-0005-0000-0000-000094B40000}"/>
    <cellStyle name="Style 106 2" xfId="1025" xr:uid="{00000000-0005-0000-0000-000095B40000}"/>
    <cellStyle name="Style 106 2 2" xfId="1026" xr:uid="{00000000-0005-0000-0000-000096B40000}"/>
    <cellStyle name="Style 106 2 2 2" xfId="1027" xr:uid="{00000000-0005-0000-0000-000097B40000}"/>
    <cellStyle name="Style 106 2 2 2 2" xfId="1028" xr:uid="{00000000-0005-0000-0000-000098B40000}"/>
    <cellStyle name="Style 106 2 2 3" xfId="1029" xr:uid="{00000000-0005-0000-0000-000099B40000}"/>
    <cellStyle name="Style 106 2 3" xfId="1030" xr:uid="{00000000-0005-0000-0000-00009AB40000}"/>
    <cellStyle name="Style 106 2 3 2" xfId="1031" xr:uid="{00000000-0005-0000-0000-00009BB40000}"/>
    <cellStyle name="Style 106 2 4" xfId="1032" xr:uid="{00000000-0005-0000-0000-00009CB40000}"/>
    <cellStyle name="Style 106 2 5" xfId="1033" xr:uid="{00000000-0005-0000-0000-00009DB40000}"/>
    <cellStyle name="Style 106 2 6" xfId="1034" xr:uid="{00000000-0005-0000-0000-00009EB40000}"/>
    <cellStyle name="Style 106 3" xfId="1035" xr:uid="{00000000-0005-0000-0000-00009FB40000}"/>
    <cellStyle name="Style 106 3 2" xfId="1036" xr:uid="{00000000-0005-0000-0000-0000A0B40000}"/>
    <cellStyle name="Style 106 3 2 2" xfId="1037" xr:uid="{00000000-0005-0000-0000-0000A1B40000}"/>
    <cellStyle name="Style 106 3 2 2 2" xfId="1038" xr:uid="{00000000-0005-0000-0000-0000A2B40000}"/>
    <cellStyle name="Style 106 3 2 3" xfId="1039" xr:uid="{00000000-0005-0000-0000-0000A3B40000}"/>
    <cellStyle name="Style 106 3 3" xfId="1040" xr:uid="{00000000-0005-0000-0000-0000A4B40000}"/>
    <cellStyle name="Style 106 3 3 2" xfId="1041" xr:uid="{00000000-0005-0000-0000-0000A5B40000}"/>
    <cellStyle name="Style 106 3 3 2 2" xfId="1042" xr:uid="{00000000-0005-0000-0000-0000A6B40000}"/>
    <cellStyle name="Style 106 3 3 3" xfId="1043" xr:uid="{00000000-0005-0000-0000-0000A7B40000}"/>
    <cellStyle name="Style 106 3 4" xfId="1044" xr:uid="{00000000-0005-0000-0000-0000A8B40000}"/>
    <cellStyle name="Style 106 3 4 2" xfId="8736" xr:uid="{00000000-0005-0000-0000-0000A9B40000}"/>
    <cellStyle name="Style 106 3 5" xfId="1045" xr:uid="{00000000-0005-0000-0000-0000AAB40000}"/>
    <cellStyle name="Style 106 4" xfId="1046" xr:uid="{00000000-0005-0000-0000-0000ABB40000}"/>
    <cellStyle name="Style 106 4 2" xfId="1047" xr:uid="{00000000-0005-0000-0000-0000ACB40000}"/>
    <cellStyle name="Style 106 4 2 2" xfId="1048" xr:uid="{00000000-0005-0000-0000-0000ADB40000}"/>
    <cellStyle name="Style 106 4 3" xfId="1049" xr:uid="{00000000-0005-0000-0000-0000AEB40000}"/>
    <cellStyle name="Style 106 5" xfId="1050" xr:uid="{00000000-0005-0000-0000-0000AFB40000}"/>
    <cellStyle name="Style 106 6" xfId="1051" xr:uid="{00000000-0005-0000-0000-0000B0B40000}"/>
    <cellStyle name="Style 106 7" xfId="1052" xr:uid="{00000000-0005-0000-0000-0000B1B40000}"/>
    <cellStyle name="Style 106_ADDON" xfId="1053" xr:uid="{00000000-0005-0000-0000-0000B2B40000}"/>
    <cellStyle name="Style 107" xfId="1054" xr:uid="{00000000-0005-0000-0000-0000B3B40000}"/>
    <cellStyle name="Style 107 2" xfId="1055" xr:uid="{00000000-0005-0000-0000-0000B4B40000}"/>
    <cellStyle name="Style 107 2 2" xfId="1056" xr:uid="{00000000-0005-0000-0000-0000B5B40000}"/>
    <cellStyle name="Style 107 2 2 2" xfId="1057" xr:uid="{00000000-0005-0000-0000-0000B6B40000}"/>
    <cellStyle name="Style 107 2 2 2 2" xfId="1058" xr:uid="{00000000-0005-0000-0000-0000B7B40000}"/>
    <cellStyle name="Style 107 2 3" xfId="1059" xr:uid="{00000000-0005-0000-0000-0000B8B40000}"/>
    <cellStyle name="Style 107 2 3 2" xfId="1060" xr:uid="{00000000-0005-0000-0000-0000B9B40000}"/>
    <cellStyle name="Style 107 3" xfId="1061" xr:uid="{00000000-0005-0000-0000-0000BAB40000}"/>
    <cellStyle name="Style 107 3 2" xfId="1062" xr:uid="{00000000-0005-0000-0000-0000BBB40000}"/>
    <cellStyle name="Style 107 3 3" xfId="1063" xr:uid="{00000000-0005-0000-0000-0000BCB40000}"/>
    <cellStyle name="Style 107 3 3 2" xfId="1064" xr:uid="{00000000-0005-0000-0000-0000BDB40000}"/>
    <cellStyle name="Style 107 3 3 3" xfId="1065" xr:uid="{00000000-0005-0000-0000-0000BEB40000}"/>
    <cellStyle name="Style 107 3 4" xfId="1066" xr:uid="{00000000-0005-0000-0000-0000BFB40000}"/>
    <cellStyle name="Style 107 3 4 2" xfId="1067" xr:uid="{00000000-0005-0000-0000-0000C0B40000}"/>
    <cellStyle name="Style 107 4" xfId="1068" xr:uid="{00000000-0005-0000-0000-0000C1B40000}"/>
    <cellStyle name="Style 107 4 2" xfId="1069" xr:uid="{00000000-0005-0000-0000-0000C2B40000}"/>
    <cellStyle name="Style 107 4 3" xfId="1070" xr:uid="{00000000-0005-0000-0000-0000C3B40000}"/>
    <cellStyle name="Style 107 5" xfId="1071" xr:uid="{00000000-0005-0000-0000-0000C4B40000}"/>
    <cellStyle name="Style 107 5 2" xfId="1072" xr:uid="{00000000-0005-0000-0000-0000C5B40000}"/>
    <cellStyle name="Style 107 6" xfId="1073" xr:uid="{00000000-0005-0000-0000-0000C6B40000}"/>
    <cellStyle name="Style 107 7" xfId="1074" xr:uid="{00000000-0005-0000-0000-0000C7B40000}"/>
    <cellStyle name="Style 107_ADDON" xfId="1075" xr:uid="{00000000-0005-0000-0000-0000C8B40000}"/>
    <cellStyle name="Style 108" xfId="1076" xr:uid="{00000000-0005-0000-0000-0000C9B40000}"/>
    <cellStyle name="Style 108 10" xfId="1077" xr:uid="{00000000-0005-0000-0000-0000CAB40000}"/>
    <cellStyle name="Style 108 11" xfId="1078" xr:uid="{00000000-0005-0000-0000-0000CBB40000}"/>
    <cellStyle name="Style 108 12" xfId="1079" xr:uid="{00000000-0005-0000-0000-0000CCB40000}"/>
    <cellStyle name="Style 108 13" xfId="51240" xr:uid="{00000000-0005-0000-0000-0000CDB40000}"/>
    <cellStyle name="Style 108 14" xfId="51932" xr:uid="{00000000-0005-0000-0000-0000CEB40000}"/>
    <cellStyle name="Style 108 15" xfId="52625" xr:uid="{00000000-0005-0000-0000-0000CFB40000}"/>
    <cellStyle name="Style 108 16" xfId="53316" xr:uid="{00000000-0005-0000-0000-0000D0B40000}"/>
    <cellStyle name="Style 108 2" xfId="1080" xr:uid="{00000000-0005-0000-0000-0000D1B40000}"/>
    <cellStyle name="Style 108 2 2" xfId="1081" xr:uid="{00000000-0005-0000-0000-0000D2B40000}"/>
    <cellStyle name="Style 108 2 2 2" xfId="1082" xr:uid="{00000000-0005-0000-0000-0000D3B40000}"/>
    <cellStyle name="Style 108 2 2 2 2" xfId="1083" xr:uid="{00000000-0005-0000-0000-0000D4B40000}"/>
    <cellStyle name="Style 108 2 3" xfId="1084" xr:uid="{00000000-0005-0000-0000-0000D5B40000}"/>
    <cellStyle name="Style 108 2 3 2" xfId="1085" xr:uid="{00000000-0005-0000-0000-0000D6B40000}"/>
    <cellStyle name="Style 108 3" xfId="1086" xr:uid="{00000000-0005-0000-0000-0000D7B40000}"/>
    <cellStyle name="Style 108 3 2" xfId="1087" xr:uid="{00000000-0005-0000-0000-0000D8B40000}"/>
    <cellStyle name="Style 108 3 2 2" xfId="1088" xr:uid="{00000000-0005-0000-0000-0000D9B40000}"/>
    <cellStyle name="Style 108 3 2 2 2" xfId="1089" xr:uid="{00000000-0005-0000-0000-0000DAB40000}"/>
    <cellStyle name="Style 108 3 2 3" xfId="8737" xr:uid="{00000000-0005-0000-0000-0000DBB40000}"/>
    <cellStyle name="Style 108 3 3" xfId="1090" xr:uid="{00000000-0005-0000-0000-0000DCB40000}"/>
    <cellStyle name="Style 108 3 3 2" xfId="1091" xr:uid="{00000000-0005-0000-0000-0000DDB40000}"/>
    <cellStyle name="Style 108 3 3 2 2" xfId="1092" xr:uid="{00000000-0005-0000-0000-0000DEB40000}"/>
    <cellStyle name="Style 108 3 3 3" xfId="1093" xr:uid="{00000000-0005-0000-0000-0000DFB40000}"/>
    <cellStyle name="Style 108 3 3 3 2" xfId="1094" xr:uid="{00000000-0005-0000-0000-0000E0B40000}"/>
    <cellStyle name="Style 108 3 3 3 3" xfId="1095" xr:uid="{00000000-0005-0000-0000-0000E1B40000}"/>
    <cellStyle name="Style 108 3 3 4" xfId="1096" xr:uid="{00000000-0005-0000-0000-0000E2B40000}"/>
    <cellStyle name="Style 108 3 3 4 2" xfId="1097" xr:uid="{00000000-0005-0000-0000-0000E3B40000}"/>
    <cellStyle name="Style 108 3 3 5" xfId="8738" xr:uid="{00000000-0005-0000-0000-0000E4B40000}"/>
    <cellStyle name="Style 108 3 4" xfId="1098" xr:uid="{00000000-0005-0000-0000-0000E5B40000}"/>
    <cellStyle name="Style 108 3 4 2" xfId="1099" xr:uid="{00000000-0005-0000-0000-0000E6B40000}"/>
    <cellStyle name="Style 108 3 4 3" xfId="1100" xr:uid="{00000000-0005-0000-0000-0000E7B40000}"/>
    <cellStyle name="Style 108 3 5" xfId="8739" xr:uid="{00000000-0005-0000-0000-0000E8B40000}"/>
    <cellStyle name="Style 108 4" xfId="1101" xr:uid="{00000000-0005-0000-0000-0000E9B40000}"/>
    <cellStyle name="Style 108 4 2" xfId="1102" xr:uid="{00000000-0005-0000-0000-0000EAB40000}"/>
    <cellStyle name="Style 108 4 2 2" xfId="1103" xr:uid="{00000000-0005-0000-0000-0000EBB40000}"/>
    <cellStyle name="Style 108 4 2 2 2" xfId="1104" xr:uid="{00000000-0005-0000-0000-0000ECB40000}"/>
    <cellStyle name="Style 108 4 2 3" xfId="1105" xr:uid="{00000000-0005-0000-0000-0000EDB40000}"/>
    <cellStyle name="Style 108 4 2 3 2" xfId="1106" xr:uid="{00000000-0005-0000-0000-0000EEB40000}"/>
    <cellStyle name="Style 108 4 2 3 3" xfId="1107" xr:uid="{00000000-0005-0000-0000-0000EFB40000}"/>
    <cellStyle name="Style 108 4 2 4" xfId="1108" xr:uid="{00000000-0005-0000-0000-0000F0B40000}"/>
    <cellStyle name="Style 108 4 2 4 2" xfId="1109" xr:uid="{00000000-0005-0000-0000-0000F1B40000}"/>
    <cellStyle name="Style 108 4 2 5" xfId="8740" xr:uid="{00000000-0005-0000-0000-0000F2B40000}"/>
    <cellStyle name="Style 108 4 3" xfId="1110" xr:uid="{00000000-0005-0000-0000-0000F3B40000}"/>
    <cellStyle name="Style 108 4 3 2" xfId="1111" xr:uid="{00000000-0005-0000-0000-0000F4B40000}"/>
    <cellStyle name="Style 108 4 3 2 2" xfId="1112" xr:uid="{00000000-0005-0000-0000-0000F5B40000}"/>
    <cellStyle name="Style 108 4 4" xfId="1113" xr:uid="{00000000-0005-0000-0000-0000F6B40000}"/>
    <cellStyle name="Style 108 4 4 2" xfId="1114" xr:uid="{00000000-0005-0000-0000-0000F7B40000}"/>
    <cellStyle name="Style 108 4 5" xfId="8741" xr:uid="{00000000-0005-0000-0000-0000F8B40000}"/>
    <cellStyle name="Style 108 5" xfId="1115" xr:uid="{00000000-0005-0000-0000-0000F9B40000}"/>
    <cellStyle name="Style 108 5 2" xfId="1116" xr:uid="{00000000-0005-0000-0000-0000FAB40000}"/>
    <cellStyle name="Style 108 5 2 2" xfId="1117" xr:uid="{00000000-0005-0000-0000-0000FBB40000}"/>
    <cellStyle name="Style 108 5 2 2 2" xfId="1118" xr:uid="{00000000-0005-0000-0000-0000FCB40000}"/>
    <cellStyle name="Style 108 5 2 3" xfId="1119" xr:uid="{00000000-0005-0000-0000-0000FDB40000}"/>
    <cellStyle name="Style 108 5 2 3 2" xfId="1120" xr:uid="{00000000-0005-0000-0000-0000FEB40000}"/>
    <cellStyle name="Style 108 5 2 3 3" xfId="1121" xr:uid="{00000000-0005-0000-0000-0000FFB40000}"/>
    <cellStyle name="Style 108 5 2 4" xfId="1122" xr:uid="{00000000-0005-0000-0000-000000B50000}"/>
    <cellStyle name="Style 108 5 2 4 2" xfId="1123" xr:uid="{00000000-0005-0000-0000-000001B50000}"/>
    <cellStyle name="Style 108 5 2 5" xfId="8742" xr:uid="{00000000-0005-0000-0000-000002B50000}"/>
    <cellStyle name="Style 108 5 3" xfId="1124" xr:uid="{00000000-0005-0000-0000-000003B50000}"/>
    <cellStyle name="Style 108 5 3 2" xfId="1125" xr:uid="{00000000-0005-0000-0000-000004B50000}"/>
    <cellStyle name="Style 108 5 4" xfId="1126" xr:uid="{00000000-0005-0000-0000-000005B50000}"/>
    <cellStyle name="Style 108 5 5" xfId="8743" xr:uid="{00000000-0005-0000-0000-000006B50000}"/>
    <cellStyle name="Style 108 6" xfId="1127" xr:uid="{00000000-0005-0000-0000-000007B50000}"/>
    <cellStyle name="Style 108 6 2" xfId="1128" xr:uid="{00000000-0005-0000-0000-000008B50000}"/>
    <cellStyle name="Style 108 6 2 2" xfId="8744" xr:uid="{00000000-0005-0000-0000-000009B50000}"/>
    <cellStyle name="Style 108 6 3" xfId="1129" xr:uid="{00000000-0005-0000-0000-00000AB50000}"/>
    <cellStyle name="Style 108 6 3 2" xfId="1130" xr:uid="{00000000-0005-0000-0000-00000BB50000}"/>
    <cellStyle name="Style 108 6 3 3" xfId="1131" xr:uid="{00000000-0005-0000-0000-00000CB50000}"/>
    <cellStyle name="Style 108 6 4" xfId="1132" xr:uid="{00000000-0005-0000-0000-00000DB50000}"/>
    <cellStyle name="Style 108 6 4 2" xfId="1133" xr:uid="{00000000-0005-0000-0000-00000EB50000}"/>
    <cellStyle name="Style 108 6 5" xfId="1134" xr:uid="{00000000-0005-0000-0000-00000FB50000}"/>
    <cellStyle name="Style 108 7" xfId="1135" xr:uid="{00000000-0005-0000-0000-000010B50000}"/>
    <cellStyle name="Style 108 7 2" xfId="1136" xr:uid="{00000000-0005-0000-0000-000011B50000}"/>
    <cellStyle name="Style 108 7 3" xfId="1137" xr:uid="{00000000-0005-0000-0000-000012B50000}"/>
    <cellStyle name="Style 108 7 4" xfId="1138" xr:uid="{00000000-0005-0000-0000-000013B50000}"/>
    <cellStyle name="Style 108 8" xfId="1139" xr:uid="{00000000-0005-0000-0000-000014B50000}"/>
    <cellStyle name="Style 108 8 2" xfId="1140" xr:uid="{00000000-0005-0000-0000-000015B50000}"/>
    <cellStyle name="Style 108 8 3" xfId="1141" xr:uid="{00000000-0005-0000-0000-000016B50000}"/>
    <cellStyle name="Style 108 9" xfId="1142" xr:uid="{00000000-0005-0000-0000-000017B50000}"/>
    <cellStyle name="Style 108_ADDON" xfId="1143" xr:uid="{00000000-0005-0000-0000-000018B50000}"/>
    <cellStyle name="Style 109" xfId="1144" xr:uid="{00000000-0005-0000-0000-000019B50000}"/>
    <cellStyle name="Style 109 2" xfId="1145" xr:uid="{00000000-0005-0000-0000-00001AB50000}"/>
    <cellStyle name="Style 109 2 2" xfId="1146" xr:uid="{00000000-0005-0000-0000-00001BB50000}"/>
    <cellStyle name="Style 109 2 2 2" xfId="1147" xr:uid="{00000000-0005-0000-0000-00001CB50000}"/>
    <cellStyle name="Style 109 2 2 2 2" xfId="1148" xr:uid="{00000000-0005-0000-0000-00001DB50000}"/>
    <cellStyle name="Style 109 2 2 3" xfId="1149" xr:uid="{00000000-0005-0000-0000-00001EB50000}"/>
    <cellStyle name="Style 109 2 3" xfId="1150" xr:uid="{00000000-0005-0000-0000-00001FB50000}"/>
    <cellStyle name="Style 109 2 3 2" xfId="1151" xr:uid="{00000000-0005-0000-0000-000020B50000}"/>
    <cellStyle name="Style 109 2 4" xfId="1152" xr:uid="{00000000-0005-0000-0000-000021B50000}"/>
    <cellStyle name="Style 109 2 5" xfId="1153" xr:uid="{00000000-0005-0000-0000-000022B50000}"/>
    <cellStyle name="Style 109 3" xfId="1154" xr:uid="{00000000-0005-0000-0000-000023B50000}"/>
    <cellStyle name="Style 109 3 2" xfId="1155" xr:uid="{00000000-0005-0000-0000-000024B50000}"/>
    <cellStyle name="Style 109 3 2 2" xfId="1156" xr:uid="{00000000-0005-0000-0000-000025B50000}"/>
    <cellStyle name="Style 109 3 2 2 2" xfId="1157" xr:uid="{00000000-0005-0000-0000-000026B50000}"/>
    <cellStyle name="Style 109 3 2 3" xfId="1158" xr:uid="{00000000-0005-0000-0000-000027B50000}"/>
    <cellStyle name="Style 109 3 3" xfId="1159" xr:uid="{00000000-0005-0000-0000-000028B50000}"/>
    <cellStyle name="Style 109 3 3 2" xfId="1160" xr:uid="{00000000-0005-0000-0000-000029B50000}"/>
    <cellStyle name="Style 109 3 3 2 2" xfId="1161" xr:uid="{00000000-0005-0000-0000-00002AB50000}"/>
    <cellStyle name="Style 109 3 3 3" xfId="1162" xr:uid="{00000000-0005-0000-0000-00002BB50000}"/>
    <cellStyle name="Style 109 3 4" xfId="1163" xr:uid="{00000000-0005-0000-0000-00002CB50000}"/>
    <cellStyle name="Style 109 3 4 2" xfId="8745" xr:uid="{00000000-0005-0000-0000-00002DB50000}"/>
    <cellStyle name="Style 109 3 5" xfId="8746" xr:uid="{00000000-0005-0000-0000-00002EB50000}"/>
    <cellStyle name="Style 109 4" xfId="1164" xr:uid="{00000000-0005-0000-0000-00002FB50000}"/>
    <cellStyle name="Style 109 4 2" xfId="1165" xr:uid="{00000000-0005-0000-0000-000030B50000}"/>
    <cellStyle name="Style 109 4 2 2" xfId="1166" xr:uid="{00000000-0005-0000-0000-000031B50000}"/>
    <cellStyle name="Style 109 4 3" xfId="1167" xr:uid="{00000000-0005-0000-0000-000032B50000}"/>
    <cellStyle name="Style 109 5" xfId="1168" xr:uid="{00000000-0005-0000-0000-000033B50000}"/>
    <cellStyle name="Style 109 6" xfId="1169" xr:uid="{00000000-0005-0000-0000-000034B50000}"/>
    <cellStyle name="Style 109 7" xfId="1170" xr:uid="{00000000-0005-0000-0000-000035B50000}"/>
    <cellStyle name="Style 109_ADDON" xfId="1171" xr:uid="{00000000-0005-0000-0000-000036B50000}"/>
    <cellStyle name="Style 110" xfId="1172" xr:uid="{00000000-0005-0000-0000-000037B50000}"/>
    <cellStyle name="Style 110 2" xfId="1173" xr:uid="{00000000-0005-0000-0000-000038B50000}"/>
    <cellStyle name="Style 110 2 2" xfId="1174" xr:uid="{00000000-0005-0000-0000-000039B50000}"/>
    <cellStyle name="Style 110 2 2 2" xfId="1175" xr:uid="{00000000-0005-0000-0000-00003AB50000}"/>
    <cellStyle name="Style 110 2 2 2 2" xfId="1176" xr:uid="{00000000-0005-0000-0000-00003BB50000}"/>
    <cellStyle name="Style 110 2 2 3" xfId="1177" xr:uid="{00000000-0005-0000-0000-00003CB50000}"/>
    <cellStyle name="Style 110 2 3" xfId="1178" xr:uid="{00000000-0005-0000-0000-00003DB50000}"/>
    <cellStyle name="Style 110 2 3 2" xfId="1179" xr:uid="{00000000-0005-0000-0000-00003EB50000}"/>
    <cellStyle name="Style 110 2 4" xfId="1180" xr:uid="{00000000-0005-0000-0000-00003FB50000}"/>
    <cellStyle name="Style 110 2 5" xfId="1181" xr:uid="{00000000-0005-0000-0000-000040B50000}"/>
    <cellStyle name="Style 110 2 6" xfId="1182" xr:uid="{00000000-0005-0000-0000-000041B50000}"/>
    <cellStyle name="Style 110 3" xfId="1183" xr:uid="{00000000-0005-0000-0000-000042B50000}"/>
    <cellStyle name="Style 110 3 2" xfId="1184" xr:uid="{00000000-0005-0000-0000-000043B50000}"/>
    <cellStyle name="Style 110 3 2 2" xfId="1185" xr:uid="{00000000-0005-0000-0000-000044B50000}"/>
    <cellStyle name="Style 110 3 2 2 2" xfId="1186" xr:uid="{00000000-0005-0000-0000-000045B50000}"/>
    <cellStyle name="Style 110 3 2 3" xfId="1187" xr:uid="{00000000-0005-0000-0000-000046B50000}"/>
    <cellStyle name="Style 110 3 3" xfId="1188" xr:uid="{00000000-0005-0000-0000-000047B50000}"/>
    <cellStyle name="Style 110 3 3 2" xfId="1189" xr:uid="{00000000-0005-0000-0000-000048B50000}"/>
    <cellStyle name="Style 110 3 3 2 2" xfId="1190" xr:uid="{00000000-0005-0000-0000-000049B50000}"/>
    <cellStyle name="Style 110 3 3 3" xfId="1191" xr:uid="{00000000-0005-0000-0000-00004AB50000}"/>
    <cellStyle name="Style 110 3 4" xfId="1192" xr:uid="{00000000-0005-0000-0000-00004BB50000}"/>
    <cellStyle name="Style 110 3 4 2" xfId="8747" xr:uid="{00000000-0005-0000-0000-00004CB50000}"/>
    <cellStyle name="Style 110 3 5" xfId="1193" xr:uid="{00000000-0005-0000-0000-00004DB50000}"/>
    <cellStyle name="Style 110 4" xfId="1194" xr:uid="{00000000-0005-0000-0000-00004EB50000}"/>
    <cellStyle name="Style 110 4 2" xfId="1195" xr:uid="{00000000-0005-0000-0000-00004FB50000}"/>
    <cellStyle name="Style 110 4 2 2" xfId="1196" xr:uid="{00000000-0005-0000-0000-000050B50000}"/>
    <cellStyle name="Style 110 4 3" xfId="1197" xr:uid="{00000000-0005-0000-0000-000051B50000}"/>
    <cellStyle name="Style 110 5" xfId="1198" xr:uid="{00000000-0005-0000-0000-000052B50000}"/>
    <cellStyle name="Style 110 6" xfId="1199" xr:uid="{00000000-0005-0000-0000-000053B50000}"/>
    <cellStyle name="Style 110 7" xfId="1200" xr:uid="{00000000-0005-0000-0000-000054B50000}"/>
    <cellStyle name="Style 110_ADDON" xfId="1201" xr:uid="{00000000-0005-0000-0000-000055B50000}"/>
    <cellStyle name="Style 114" xfId="1202" xr:uid="{00000000-0005-0000-0000-000056B50000}"/>
    <cellStyle name="Style 114 10" xfId="1203" xr:uid="{00000000-0005-0000-0000-000057B50000}"/>
    <cellStyle name="Style 114 11" xfId="1204" xr:uid="{00000000-0005-0000-0000-000058B50000}"/>
    <cellStyle name="Style 114 12" xfId="1205" xr:uid="{00000000-0005-0000-0000-000059B50000}"/>
    <cellStyle name="Style 114 13" xfId="51241" xr:uid="{00000000-0005-0000-0000-00005AB50000}"/>
    <cellStyle name="Style 114 14" xfId="51933" xr:uid="{00000000-0005-0000-0000-00005BB50000}"/>
    <cellStyle name="Style 114 15" xfId="52626" xr:uid="{00000000-0005-0000-0000-00005CB50000}"/>
    <cellStyle name="Style 114 16" xfId="53317" xr:uid="{00000000-0005-0000-0000-00005DB50000}"/>
    <cellStyle name="Style 114 2" xfId="1206" xr:uid="{00000000-0005-0000-0000-00005EB50000}"/>
    <cellStyle name="Style 114 2 2" xfId="1207" xr:uid="{00000000-0005-0000-0000-00005FB50000}"/>
    <cellStyle name="Style 114 2 2 2" xfId="1208" xr:uid="{00000000-0005-0000-0000-000060B50000}"/>
    <cellStyle name="Style 114 2 2 2 2" xfId="1209" xr:uid="{00000000-0005-0000-0000-000061B50000}"/>
    <cellStyle name="Style 114 2 3" xfId="1210" xr:uid="{00000000-0005-0000-0000-000062B50000}"/>
    <cellStyle name="Style 114 2 3 2" xfId="1211" xr:uid="{00000000-0005-0000-0000-000063B50000}"/>
    <cellStyle name="Style 114 3" xfId="1212" xr:uid="{00000000-0005-0000-0000-000064B50000}"/>
    <cellStyle name="Style 114 3 2" xfId="1213" xr:uid="{00000000-0005-0000-0000-000065B50000}"/>
    <cellStyle name="Style 114 3 2 2" xfId="1214" xr:uid="{00000000-0005-0000-0000-000066B50000}"/>
    <cellStyle name="Style 114 3 2 2 2" xfId="1215" xr:uid="{00000000-0005-0000-0000-000067B50000}"/>
    <cellStyle name="Style 114 3 2 3" xfId="8748" xr:uid="{00000000-0005-0000-0000-000068B50000}"/>
    <cellStyle name="Style 114 3 3" xfId="1216" xr:uid="{00000000-0005-0000-0000-000069B50000}"/>
    <cellStyle name="Style 114 3 3 2" xfId="1217" xr:uid="{00000000-0005-0000-0000-00006AB50000}"/>
    <cellStyle name="Style 114 3 3 2 2" xfId="1218" xr:uid="{00000000-0005-0000-0000-00006BB50000}"/>
    <cellStyle name="Style 114 3 3 3" xfId="1219" xr:uid="{00000000-0005-0000-0000-00006CB50000}"/>
    <cellStyle name="Style 114 3 3 3 2" xfId="1220" xr:uid="{00000000-0005-0000-0000-00006DB50000}"/>
    <cellStyle name="Style 114 3 3 3 3" xfId="1221" xr:uid="{00000000-0005-0000-0000-00006EB50000}"/>
    <cellStyle name="Style 114 3 3 4" xfId="1222" xr:uid="{00000000-0005-0000-0000-00006FB50000}"/>
    <cellStyle name="Style 114 3 3 4 2" xfId="1223" xr:uid="{00000000-0005-0000-0000-000070B50000}"/>
    <cellStyle name="Style 114 3 3 5" xfId="8749" xr:uid="{00000000-0005-0000-0000-000071B50000}"/>
    <cellStyle name="Style 114 3 4" xfId="1224" xr:uid="{00000000-0005-0000-0000-000072B50000}"/>
    <cellStyle name="Style 114 3 4 2" xfId="1225" xr:uid="{00000000-0005-0000-0000-000073B50000}"/>
    <cellStyle name="Style 114 3 4 3" xfId="1226" xr:uid="{00000000-0005-0000-0000-000074B50000}"/>
    <cellStyle name="Style 114 3 5" xfId="8750" xr:uid="{00000000-0005-0000-0000-000075B50000}"/>
    <cellStyle name="Style 114 4" xfId="1227" xr:uid="{00000000-0005-0000-0000-000076B50000}"/>
    <cellStyle name="Style 114 4 2" xfId="1228" xr:uid="{00000000-0005-0000-0000-000077B50000}"/>
    <cellStyle name="Style 114 4 2 2" xfId="1229" xr:uid="{00000000-0005-0000-0000-000078B50000}"/>
    <cellStyle name="Style 114 4 2 2 2" xfId="1230" xr:uid="{00000000-0005-0000-0000-000079B50000}"/>
    <cellStyle name="Style 114 4 2 3" xfId="1231" xr:uid="{00000000-0005-0000-0000-00007AB50000}"/>
    <cellStyle name="Style 114 4 2 3 2" xfId="1232" xr:uid="{00000000-0005-0000-0000-00007BB50000}"/>
    <cellStyle name="Style 114 4 2 3 3" xfId="1233" xr:uid="{00000000-0005-0000-0000-00007CB50000}"/>
    <cellStyle name="Style 114 4 2 4" xfId="1234" xr:uid="{00000000-0005-0000-0000-00007DB50000}"/>
    <cellStyle name="Style 114 4 2 4 2" xfId="1235" xr:uid="{00000000-0005-0000-0000-00007EB50000}"/>
    <cellStyle name="Style 114 4 2 5" xfId="8751" xr:uid="{00000000-0005-0000-0000-00007FB50000}"/>
    <cellStyle name="Style 114 4 3" xfId="1236" xr:uid="{00000000-0005-0000-0000-000080B50000}"/>
    <cellStyle name="Style 114 4 3 2" xfId="1237" xr:uid="{00000000-0005-0000-0000-000081B50000}"/>
    <cellStyle name="Style 114 4 3 2 2" xfId="1238" xr:uid="{00000000-0005-0000-0000-000082B50000}"/>
    <cellStyle name="Style 114 4 4" xfId="1239" xr:uid="{00000000-0005-0000-0000-000083B50000}"/>
    <cellStyle name="Style 114 4 4 2" xfId="1240" xr:uid="{00000000-0005-0000-0000-000084B50000}"/>
    <cellStyle name="Style 114 4 5" xfId="8752" xr:uid="{00000000-0005-0000-0000-000085B50000}"/>
    <cellStyle name="Style 114 5" xfId="1241" xr:uid="{00000000-0005-0000-0000-000086B50000}"/>
    <cellStyle name="Style 114 5 2" xfId="1242" xr:uid="{00000000-0005-0000-0000-000087B50000}"/>
    <cellStyle name="Style 114 5 2 2" xfId="1243" xr:uid="{00000000-0005-0000-0000-000088B50000}"/>
    <cellStyle name="Style 114 5 2 2 2" xfId="1244" xr:uid="{00000000-0005-0000-0000-000089B50000}"/>
    <cellStyle name="Style 114 5 2 3" xfId="1245" xr:uid="{00000000-0005-0000-0000-00008AB50000}"/>
    <cellStyle name="Style 114 5 2 3 2" xfId="1246" xr:uid="{00000000-0005-0000-0000-00008BB50000}"/>
    <cellStyle name="Style 114 5 2 3 3" xfId="1247" xr:uid="{00000000-0005-0000-0000-00008CB50000}"/>
    <cellStyle name="Style 114 5 2 4" xfId="1248" xr:uid="{00000000-0005-0000-0000-00008DB50000}"/>
    <cellStyle name="Style 114 5 2 4 2" xfId="1249" xr:uid="{00000000-0005-0000-0000-00008EB50000}"/>
    <cellStyle name="Style 114 5 2 5" xfId="8753" xr:uid="{00000000-0005-0000-0000-00008FB50000}"/>
    <cellStyle name="Style 114 5 3" xfId="1250" xr:uid="{00000000-0005-0000-0000-000090B50000}"/>
    <cellStyle name="Style 114 5 3 2" xfId="1251" xr:uid="{00000000-0005-0000-0000-000091B50000}"/>
    <cellStyle name="Style 114 5 4" xfId="1252" xr:uid="{00000000-0005-0000-0000-000092B50000}"/>
    <cellStyle name="Style 114 5 5" xfId="8754" xr:uid="{00000000-0005-0000-0000-000093B50000}"/>
    <cellStyle name="Style 114 6" xfId="1253" xr:uid="{00000000-0005-0000-0000-000094B50000}"/>
    <cellStyle name="Style 114 6 2" xfId="1254" xr:uid="{00000000-0005-0000-0000-000095B50000}"/>
    <cellStyle name="Style 114 6 2 2" xfId="8755" xr:uid="{00000000-0005-0000-0000-000096B50000}"/>
    <cellStyle name="Style 114 6 3" xfId="1255" xr:uid="{00000000-0005-0000-0000-000097B50000}"/>
    <cellStyle name="Style 114 6 3 2" xfId="1256" xr:uid="{00000000-0005-0000-0000-000098B50000}"/>
    <cellStyle name="Style 114 6 3 3" xfId="1257" xr:uid="{00000000-0005-0000-0000-000099B50000}"/>
    <cellStyle name="Style 114 6 4" xfId="1258" xr:uid="{00000000-0005-0000-0000-00009AB50000}"/>
    <cellStyle name="Style 114 6 4 2" xfId="1259" xr:uid="{00000000-0005-0000-0000-00009BB50000}"/>
    <cellStyle name="Style 114 6 5" xfId="1260" xr:uid="{00000000-0005-0000-0000-00009CB50000}"/>
    <cellStyle name="Style 114 7" xfId="1261" xr:uid="{00000000-0005-0000-0000-00009DB50000}"/>
    <cellStyle name="Style 114 7 2" xfId="1262" xr:uid="{00000000-0005-0000-0000-00009EB50000}"/>
    <cellStyle name="Style 114 7 3" xfId="1263" xr:uid="{00000000-0005-0000-0000-00009FB50000}"/>
    <cellStyle name="Style 114 7 4" xfId="1264" xr:uid="{00000000-0005-0000-0000-0000A0B50000}"/>
    <cellStyle name="Style 114 8" xfId="1265" xr:uid="{00000000-0005-0000-0000-0000A1B50000}"/>
    <cellStyle name="Style 114 8 2" xfId="1266" xr:uid="{00000000-0005-0000-0000-0000A2B50000}"/>
    <cellStyle name="Style 114 8 3" xfId="1267" xr:uid="{00000000-0005-0000-0000-0000A3B50000}"/>
    <cellStyle name="Style 114 9" xfId="1268" xr:uid="{00000000-0005-0000-0000-0000A4B50000}"/>
    <cellStyle name="Style 114_ADDON" xfId="1269" xr:uid="{00000000-0005-0000-0000-0000A5B50000}"/>
    <cellStyle name="Style 115" xfId="1270" xr:uid="{00000000-0005-0000-0000-0000A6B50000}"/>
    <cellStyle name="Style 115 10" xfId="1271" xr:uid="{00000000-0005-0000-0000-0000A7B50000}"/>
    <cellStyle name="Style 115 11" xfId="1272" xr:uid="{00000000-0005-0000-0000-0000A8B50000}"/>
    <cellStyle name="Style 115 12" xfId="1273" xr:uid="{00000000-0005-0000-0000-0000A9B50000}"/>
    <cellStyle name="Style 115 13" xfId="51242" xr:uid="{00000000-0005-0000-0000-0000AAB50000}"/>
    <cellStyle name="Style 115 14" xfId="51934" xr:uid="{00000000-0005-0000-0000-0000ABB50000}"/>
    <cellStyle name="Style 115 15" xfId="52627" xr:uid="{00000000-0005-0000-0000-0000ACB50000}"/>
    <cellStyle name="Style 115 16" xfId="53318" xr:uid="{00000000-0005-0000-0000-0000ADB50000}"/>
    <cellStyle name="Style 115 2" xfId="1274" xr:uid="{00000000-0005-0000-0000-0000AEB50000}"/>
    <cellStyle name="Style 115 2 2" xfId="1275" xr:uid="{00000000-0005-0000-0000-0000AFB50000}"/>
    <cellStyle name="Style 115 2 2 2" xfId="1276" xr:uid="{00000000-0005-0000-0000-0000B0B50000}"/>
    <cellStyle name="Style 115 2 2 2 2" xfId="1277" xr:uid="{00000000-0005-0000-0000-0000B1B50000}"/>
    <cellStyle name="Style 115 2 3" xfId="1278" xr:uid="{00000000-0005-0000-0000-0000B2B50000}"/>
    <cellStyle name="Style 115 2 3 2" xfId="1279" xr:uid="{00000000-0005-0000-0000-0000B3B50000}"/>
    <cellStyle name="Style 115 3" xfId="1280" xr:uid="{00000000-0005-0000-0000-0000B4B50000}"/>
    <cellStyle name="Style 115 3 2" xfId="1281" xr:uid="{00000000-0005-0000-0000-0000B5B50000}"/>
    <cellStyle name="Style 115 3 2 2" xfId="1282" xr:uid="{00000000-0005-0000-0000-0000B6B50000}"/>
    <cellStyle name="Style 115 3 2 2 2" xfId="1283" xr:uid="{00000000-0005-0000-0000-0000B7B50000}"/>
    <cellStyle name="Style 115 3 2 3" xfId="8756" xr:uid="{00000000-0005-0000-0000-0000B8B50000}"/>
    <cellStyle name="Style 115 3 3" xfId="1284" xr:uid="{00000000-0005-0000-0000-0000B9B50000}"/>
    <cellStyle name="Style 115 3 3 2" xfId="1285" xr:uid="{00000000-0005-0000-0000-0000BAB50000}"/>
    <cellStyle name="Style 115 3 3 2 2" xfId="1286" xr:uid="{00000000-0005-0000-0000-0000BBB50000}"/>
    <cellStyle name="Style 115 3 3 3" xfId="1287" xr:uid="{00000000-0005-0000-0000-0000BCB50000}"/>
    <cellStyle name="Style 115 3 3 3 2" xfId="1288" xr:uid="{00000000-0005-0000-0000-0000BDB50000}"/>
    <cellStyle name="Style 115 3 3 3 3" xfId="1289" xr:uid="{00000000-0005-0000-0000-0000BEB50000}"/>
    <cellStyle name="Style 115 3 3 4" xfId="1290" xr:uid="{00000000-0005-0000-0000-0000BFB50000}"/>
    <cellStyle name="Style 115 3 3 4 2" xfId="1291" xr:uid="{00000000-0005-0000-0000-0000C0B50000}"/>
    <cellStyle name="Style 115 3 3 5" xfId="8757" xr:uid="{00000000-0005-0000-0000-0000C1B50000}"/>
    <cellStyle name="Style 115 3 4" xfId="1292" xr:uid="{00000000-0005-0000-0000-0000C2B50000}"/>
    <cellStyle name="Style 115 3 4 2" xfId="1293" xr:uid="{00000000-0005-0000-0000-0000C3B50000}"/>
    <cellStyle name="Style 115 3 4 3" xfId="1294" xr:uid="{00000000-0005-0000-0000-0000C4B50000}"/>
    <cellStyle name="Style 115 3 5" xfId="8758" xr:uid="{00000000-0005-0000-0000-0000C5B50000}"/>
    <cellStyle name="Style 115 4" xfId="1295" xr:uid="{00000000-0005-0000-0000-0000C6B50000}"/>
    <cellStyle name="Style 115 4 2" xfId="1296" xr:uid="{00000000-0005-0000-0000-0000C7B50000}"/>
    <cellStyle name="Style 115 4 2 2" xfId="1297" xr:uid="{00000000-0005-0000-0000-0000C8B50000}"/>
    <cellStyle name="Style 115 4 2 2 2" xfId="1298" xr:uid="{00000000-0005-0000-0000-0000C9B50000}"/>
    <cellStyle name="Style 115 4 2 3" xfId="1299" xr:uid="{00000000-0005-0000-0000-0000CAB50000}"/>
    <cellStyle name="Style 115 4 2 3 2" xfId="1300" xr:uid="{00000000-0005-0000-0000-0000CBB50000}"/>
    <cellStyle name="Style 115 4 2 3 3" xfId="1301" xr:uid="{00000000-0005-0000-0000-0000CCB50000}"/>
    <cellStyle name="Style 115 4 2 4" xfId="1302" xr:uid="{00000000-0005-0000-0000-0000CDB50000}"/>
    <cellStyle name="Style 115 4 2 4 2" xfId="1303" xr:uid="{00000000-0005-0000-0000-0000CEB50000}"/>
    <cellStyle name="Style 115 4 2 5" xfId="8759" xr:uid="{00000000-0005-0000-0000-0000CFB50000}"/>
    <cellStyle name="Style 115 4 3" xfId="1304" xr:uid="{00000000-0005-0000-0000-0000D0B50000}"/>
    <cellStyle name="Style 115 4 3 2" xfId="1305" xr:uid="{00000000-0005-0000-0000-0000D1B50000}"/>
    <cellStyle name="Style 115 4 3 2 2" xfId="1306" xr:uid="{00000000-0005-0000-0000-0000D2B50000}"/>
    <cellStyle name="Style 115 4 4" xfId="1307" xr:uid="{00000000-0005-0000-0000-0000D3B50000}"/>
    <cellStyle name="Style 115 4 4 2" xfId="1308" xr:uid="{00000000-0005-0000-0000-0000D4B50000}"/>
    <cellStyle name="Style 115 4 5" xfId="8760" xr:uid="{00000000-0005-0000-0000-0000D5B50000}"/>
    <cellStyle name="Style 115 5" xfId="1309" xr:uid="{00000000-0005-0000-0000-0000D6B50000}"/>
    <cellStyle name="Style 115 5 2" xfId="1310" xr:uid="{00000000-0005-0000-0000-0000D7B50000}"/>
    <cellStyle name="Style 115 5 2 2" xfId="1311" xr:uid="{00000000-0005-0000-0000-0000D8B50000}"/>
    <cellStyle name="Style 115 5 2 2 2" xfId="1312" xr:uid="{00000000-0005-0000-0000-0000D9B50000}"/>
    <cellStyle name="Style 115 5 2 3" xfId="1313" xr:uid="{00000000-0005-0000-0000-0000DAB50000}"/>
    <cellStyle name="Style 115 5 2 3 2" xfId="1314" xr:uid="{00000000-0005-0000-0000-0000DBB50000}"/>
    <cellStyle name="Style 115 5 2 3 3" xfId="1315" xr:uid="{00000000-0005-0000-0000-0000DCB50000}"/>
    <cellStyle name="Style 115 5 2 4" xfId="1316" xr:uid="{00000000-0005-0000-0000-0000DDB50000}"/>
    <cellStyle name="Style 115 5 2 4 2" xfId="1317" xr:uid="{00000000-0005-0000-0000-0000DEB50000}"/>
    <cellStyle name="Style 115 5 2 5" xfId="8761" xr:uid="{00000000-0005-0000-0000-0000DFB50000}"/>
    <cellStyle name="Style 115 5 3" xfId="1318" xr:uid="{00000000-0005-0000-0000-0000E0B50000}"/>
    <cellStyle name="Style 115 5 3 2" xfId="1319" xr:uid="{00000000-0005-0000-0000-0000E1B50000}"/>
    <cellStyle name="Style 115 5 4" xfId="1320" xr:uid="{00000000-0005-0000-0000-0000E2B50000}"/>
    <cellStyle name="Style 115 5 5" xfId="8762" xr:uid="{00000000-0005-0000-0000-0000E3B50000}"/>
    <cellStyle name="Style 115 6" xfId="1321" xr:uid="{00000000-0005-0000-0000-0000E4B50000}"/>
    <cellStyle name="Style 115 6 2" xfId="1322" xr:uid="{00000000-0005-0000-0000-0000E5B50000}"/>
    <cellStyle name="Style 115 6 2 2" xfId="8763" xr:uid="{00000000-0005-0000-0000-0000E6B50000}"/>
    <cellStyle name="Style 115 6 3" xfId="1323" xr:uid="{00000000-0005-0000-0000-0000E7B50000}"/>
    <cellStyle name="Style 115 6 3 2" xfId="1324" xr:uid="{00000000-0005-0000-0000-0000E8B50000}"/>
    <cellStyle name="Style 115 6 3 3" xfId="1325" xr:uid="{00000000-0005-0000-0000-0000E9B50000}"/>
    <cellStyle name="Style 115 6 4" xfId="1326" xr:uid="{00000000-0005-0000-0000-0000EAB50000}"/>
    <cellStyle name="Style 115 6 4 2" xfId="1327" xr:uid="{00000000-0005-0000-0000-0000EBB50000}"/>
    <cellStyle name="Style 115 6 5" xfId="1328" xr:uid="{00000000-0005-0000-0000-0000ECB50000}"/>
    <cellStyle name="Style 115 7" xfId="1329" xr:uid="{00000000-0005-0000-0000-0000EDB50000}"/>
    <cellStyle name="Style 115 7 2" xfId="1330" xr:uid="{00000000-0005-0000-0000-0000EEB50000}"/>
    <cellStyle name="Style 115 7 3" xfId="1331" xr:uid="{00000000-0005-0000-0000-0000EFB50000}"/>
    <cellStyle name="Style 115 7 4" xfId="1332" xr:uid="{00000000-0005-0000-0000-0000F0B50000}"/>
    <cellStyle name="Style 115 8" xfId="1333" xr:uid="{00000000-0005-0000-0000-0000F1B50000}"/>
    <cellStyle name="Style 115 8 2" xfId="1334" xr:uid="{00000000-0005-0000-0000-0000F2B50000}"/>
    <cellStyle name="Style 115 8 3" xfId="1335" xr:uid="{00000000-0005-0000-0000-0000F3B50000}"/>
    <cellStyle name="Style 115 9" xfId="1336" xr:uid="{00000000-0005-0000-0000-0000F4B50000}"/>
    <cellStyle name="Style 115_ADDON" xfId="1337" xr:uid="{00000000-0005-0000-0000-0000F5B50000}"/>
    <cellStyle name="Style 116" xfId="1338" xr:uid="{00000000-0005-0000-0000-0000F6B50000}"/>
    <cellStyle name="Style 116 2" xfId="1339" xr:uid="{00000000-0005-0000-0000-0000F7B50000}"/>
    <cellStyle name="Style 116 2 2" xfId="1340" xr:uid="{00000000-0005-0000-0000-0000F8B50000}"/>
    <cellStyle name="Style 116 2 2 2" xfId="1341" xr:uid="{00000000-0005-0000-0000-0000F9B50000}"/>
    <cellStyle name="Style 116 2 2 2 2" xfId="1342" xr:uid="{00000000-0005-0000-0000-0000FAB50000}"/>
    <cellStyle name="Style 116 2 3" xfId="1343" xr:uid="{00000000-0005-0000-0000-0000FBB50000}"/>
    <cellStyle name="Style 116 2 3 2" xfId="1344" xr:uid="{00000000-0005-0000-0000-0000FCB50000}"/>
    <cellStyle name="Style 116 3" xfId="1345" xr:uid="{00000000-0005-0000-0000-0000FDB50000}"/>
    <cellStyle name="Style 116 3 2" xfId="1346" xr:uid="{00000000-0005-0000-0000-0000FEB50000}"/>
    <cellStyle name="Style 116 3 3" xfId="1347" xr:uid="{00000000-0005-0000-0000-0000FFB50000}"/>
    <cellStyle name="Style 116 3 3 2" xfId="1348" xr:uid="{00000000-0005-0000-0000-000000B60000}"/>
    <cellStyle name="Style 116 3 3 3" xfId="1349" xr:uid="{00000000-0005-0000-0000-000001B60000}"/>
    <cellStyle name="Style 116 3 4" xfId="1350" xr:uid="{00000000-0005-0000-0000-000002B60000}"/>
    <cellStyle name="Style 116 3 4 2" xfId="1351" xr:uid="{00000000-0005-0000-0000-000003B60000}"/>
    <cellStyle name="Style 116 4" xfId="1352" xr:uid="{00000000-0005-0000-0000-000004B60000}"/>
    <cellStyle name="Style 116 4 2" xfId="1353" xr:uid="{00000000-0005-0000-0000-000005B60000}"/>
    <cellStyle name="Style 116 4 3" xfId="1354" xr:uid="{00000000-0005-0000-0000-000006B60000}"/>
    <cellStyle name="Style 116 5" xfId="1355" xr:uid="{00000000-0005-0000-0000-000007B60000}"/>
    <cellStyle name="Style 116 5 2" xfId="1356" xr:uid="{00000000-0005-0000-0000-000008B60000}"/>
    <cellStyle name="Style 116 6" xfId="1357" xr:uid="{00000000-0005-0000-0000-000009B60000}"/>
    <cellStyle name="Style 116 7" xfId="1358" xr:uid="{00000000-0005-0000-0000-00000AB60000}"/>
    <cellStyle name="Style 116_ADDON" xfId="1359" xr:uid="{00000000-0005-0000-0000-00000BB60000}"/>
    <cellStyle name="Style 117" xfId="1360" xr:uid="{00000000-0005-0000-0000-00000CB60000}"/>
    <cellStyle name="Style 117 2" xfId="1361" xr:uid="{00000000-0005-0000-0000-00000DB60000}"/>
    <cellStyle name="Style 117 2 2" xfId="1362" xr:uid="{00000000-0005-0000-0000-00000EB60000}"/>
    <cellStyle name="Style 117 2 2 2" xfId="1363" xr:uid="{00000000-0005-0000-0000-00000FB60000}"/>
    <cellStyle name="Style 117 2 2 2 2" xfId="1364" xr:uid="{00000000-0005-0000-0000-000010B60000}"/>
    <cellStyle name="Style 117 2 2 3" xfId="1365" xr:uid="{00000000-0005-0000-0000-000011B60000}"/>
    <cellStyle name="Style 117 2 3" xfId="1366" xr:uid="{00000000-0005-0000-0000-000012B60000}"/>
    <cellStyle name="Style 117 2 3 2" xfId="1367" xr:uid="{00000000-0005-0000-0000-000013B60000}"/>
    <cellStyle name="Style 117 2 4" xfId="1368" xr:uid="{00000000-0005-0000-0000-000014B60000}"/>
    <cellStyle name="Style 117 2 5" xfId="1369" xr:uid="{00000000-0005-0000-0000-000015B60000}"/>
    <cellStyle name="Style 117 2 6" xfId="1370" xr:uid="{00000000-0005-0000-0000-000016B60000}"/>
    <cellStyle name="Style 117 3" xfId="1371" xr:uid="{00000000-0005-0000-0000-000017B60000}"/>
    <cellStyle name="Style 117 3 2" xfId="1372" xr:uid="{00000000-0005-0000-0000-000018B60000}"/>
    <cellStyle name="Style 117 3 2 2" xfId="1373" xr:uid="{00000000-0005-0000-0000-000019B60000}"/>
    <cellStyle name="Style 117 3 2 2 2" xfId="1374" xr:uid="{00000000-0005-0000-0000-00001AB60000}"/>
    <cellStyle name="Style 117 3 2 3" xfId="1375" xr:uid="{00000000-0005-0000-0000-00001BB60000}"/>
    <cellStyle name="Style 117 3 3" xfId="1376" xr:uid="{00000000-0005-0000-0000-00001CB60000}"/>
    <cellStyle name="Style 117 3 3 2" xfId="1377" xr:uid="{00000000-0005-0000-0000-00001DB60000}"/>
    <cellStyle name="Style 117 3 3 2 2" xfId="1378" xr:uid="{00000000-0005-0000-0000-00001EB60000}"/>
    <cellStyle name="Style 117 3 3 3" xfId="1379" xr:uid="{00000000-0005-0000-0000-00001FB60000}"/>
    <cellStyle name="Style 117 3 4" xfId="1380" xr:uid="{00000000-0005-0000-0000-000020B60000}"/>
    <cellStyle name="Style 117 3 4 2" xfId="8764" xr:uid="{00000000-0005-0000-0000-000021B60000}"/>
    <cellStyle name="Style 117 3 5" xfId="1381" xr:uid="{00000000-0005-0000-0000-000022B60000}"/>
    <cellStyle name="Style 117 4" xfId="1382" xr:uid="{00000000-0005-0000-0000-000023B60000}"/>
    <cellStyle name="Style 117 4 2" xfId="1383" xr:uid="{00000000-0005-0000-0000-000024B60000}"/>
    <cellStyle name="Style 117 4 2 2" xfId="1384" xr:uid="{00000000-0005-0000-0000-000025B60000}"/>
    <cellStyle name="Style 117 4 3" xfId="1385" xr:uid="{00000000-0005-0000-0000-000026B60000}"/>
    <cellStyle name="Style 117 5" xfId="1386" xr:uid="{00000000-0005-0000-0000-000027B60000}"/>
    <cellStyle name="Style 117 6" xfId="1387" xr:uid="{00000000-0005-0000-0000-000028B60000}"/>
    <cellStyle name="Style 117 7" xfId="1388" xr:uid="{00000000-0005-0000-0000-000029B60000}"/>
    <cellStyle name="Style 117_ADDON" xfId="1389" xr:uid="{00000000-0005-0000-0000-00002AB60000}"/>
    <cellStyle name="Style 118" xfId="1390" xr:uid="{00000000-0005-0000-0000-00002BB60000}"/>
    <cellStyle name="Style 118 2" xfId="1391" xr:uid="{00000000-0005-0000-0000-00002CB60000}"/>
    <cellStyle name="Style 118 2 2" xfId="1392" xr:uid="{00000000-0005-0000-0000-00002DB60000}"/>
    <cellStyle name="Style 118 2 2 2" xfId="1393" xr:uid="{00000000-0005-0000-0000-00002EB60000}"/>
    <cellStyle name="Style 118 2 2 2 2" xfId="1394" xr:uid="{00000000-0005-0000-0000-00002FB60000}"/>
    <cellStyle name="Style 118 2 3" xfId="1395" xr:uid="{00000000-0005-0000-0000-000030B60000}"/>
    <cellStyle name="Style 118 2 3 2" xfId="1396" xr:uid="{00000000-0005-0000-0000-000031B60000}"/>
    <cellStyle name="Style 118 3" xfId="1397" xr:uid="{00000000-0005-0000-0000-000032B60000}"/>
    <cellStyle name="Style 118 3 2" xfId="1398" xr:uid="{00000000-0005-0000-0000-000033B60000}"/>
    <cellStyle name="Style 118 3 3" xfId="1399" xr:uid="{00000000-0005-0000-0000-000034B60000}"/>
    <cellStyle name="Style 118 3 3 2" xfId="1400" xr:uid="{00000000-0005-0000-0000-000035B60000}"/>
    <cellStyle name="Style 118 3 3 3" xfId="1401" xr:uid="{00000000-0005-0000-0000-000036B60000}"/>
    <cellStyle name="Style 118 3 4" xfId="1402" xr:uid="{00000000-0005-0000-0000-000037B60000}"/>
    <cellStyle name="Style 118 3 4 2" xfId="1403" xr:uid="{00000000-0005-0000-0000-000038B60000}"/>
    <cellStyle name="Style 118 4" xfId="1404" xr:uid="{00000000-0005-0000-0000-000039B60000}"/>
    <cellStyle name="Style 118 4 2" xfId="1405" xr:uid="{00000000-0005-0000-0000-00003AB60000}"/>
    <cellStyle name="Style 118 4 3" xfId="1406" xr:uid="{00000000-0005-0000-0000-00003BB60000}"/>
    <cellStyle name="Style 118 5" xfId="1407" xr:uid="{00000000-0005-0000-0000-00003CB60000}"/>
    <cellStyle name="Style 118 5 2" xfId="1408" xr:uid="{00000000-0005-0000-0000-00003DB60000}"/>
    <cellStyle name="Style 118 6" xfId="1409" xr:uid="{00000000-0005-0000-0000-00003EB60000}"/>
    <cellStyle name="Style 118 7" xfId="1410" xr:uid="{00000000-0005-0000-0000-00003FB60000}"/>
    <cellStyle name="Style 118_ADDON" xfId="1411" xr:uid="{00000000-0005-0000-0000-000040B60000}"/>
    <cellStyle name="Style 119" xfId="1412" xr:uid="{00000000-0005-0000-0000-000041B60000}"/>
    <cellStyle name="Style 119 10" xfId="1413" xr:uid="{00000000-0005-0000-0000-000042B60000}"/>
    <cellStyle name="Style 119 11" xfId="1414" xr:uid="{00000000-0005-0000-0000-000043B60000}"/>
    <cellStyle name="Style 119 12" xfId="1415" xr:uid="{00000000-0005-0000-0000-000044B60000}"/>
    <cellStyle name="Style 119 13" xfId="51243" xr:uid="{00000000-0005-0000-0000-000045B60000}"/>
    <cellStyle name="Style 119 14" xfId="51935" xr:uid="{00000000-0005-0000-0000-000046B60000}"/>
    <cellStyle name="Style 119 15" xfId="52628" xr:uid="{00000000-0005-0000-0000-000047B60000}"/>
    <cellStyle name="Style 119 16" xfId="53319" xr:uid="{00000000-0005-0000-0000-000048B60000}"/>
    <cellStyle name="Style 119 2" xfId="1416" xr:uid="{00000000-0005-0000-0000-000049B60000}"/>
    <cellStyle name="Style 119 2 2" xfId="1417" xr:uid="{00000000-0005-0000-0000-00004AB60000}"/>
    <cellStyle name="Style 119 2 2 2" xfId="1418" xr:uid="{00000000-0005-0000-0000-00004BB60000}"/>
    <cellStyle name="Style 119 2 2 2 2" xfId="1419" xr:uid="{00000000-0005-0000-0000-00004CB60000}"/>
    <cellStyle name="Style 119 2 3" xfId="1420" xr:uid="{00000000-0005-0000-0000-00004DB60000}"/>
    <cellStyle name="Style 119 2 3 2" xfId="1421" xr:uid="{00000000-0005-0000-0000-00004EB60000}"/>
    <cellStyle name="Style 119 3" xfId="1422" xr:uid="{00000000-0005-0000-0000-00004FB60000}"/>
    <cellStyle name="Style 119 3 2" xfId="1423" xr:uid="{00000000-0005-0000-0000-000050B60000}"/>
    <cellStyle name="Style 119 3 2 2" xfId="1424" xr:uid="{00000000-0005-0000-0000-000051B60000}"/>
    <cellStyle name="Style 119 3 2 2 2" xfId="1425" xr:uid="{00000000-0005-0000-0000-000052B60000}"/>
    <cellStyle name="Style 119 3 2 3" xfId="8765" xr:uid="{00000000-0005-0000-0000-000053B60000}"/>
    <cellStyle name="Style 119 3 3" xfId="1426" xr:uid="{00000000-0005-0000-0000-000054B60000}"/>
    <cellStyle name="Style 119 3 3 2" xfId="1427" xr:uid="{00000000-0005-0000-0000-000055B60000}"/>
    <cellStyle name="Style 119 3 3 2 2" xfId="1428" xr:uid="{00000000-0005-0000-0000-000056B60000}"/>
    <cellStyle name="Style 119 3 3 3" xfId="1429" xr:uid="{00000000-0005-0000-0000-000057B60000}"/>
    <cellStyle name="Style 119 3 3 3 2" xfId="1430" xr:uid="{00000000-0005-0000-0000-000058B60000}"/>
    <cellStyle name="Style 119 3 3 3 3" xfId="1431" xr:uid="{00000000-0005-0000-0000-000059B60000}"/>
    <cellStyle name="Style 119 3 3 4" xfId="1432" xr:uid="{00000000-0005-0000-0000-00005AB60000}"/>
    <cellStyle name="Style 119 3 3 4 2" xfId="1433" xr:uid="{00000000-0005-0000-0000-00005BB60000}"/>
    <cellStyle name="Style 119 3 3 5" xfId="8766" xr:uid="{00000000-0005-0000-0000-00005CB60000}"/>
    <cellStyle name="Style 119 3 4" xfId="1434" xr:uid="{00000000-0005-0000-0000-00005DB60000}"/>
    <cellStyle name="Style 119 3 4 2" xfId="1435" xr:uid="{00000000-0005-0000-0000-00005EB60000}"/>
    <cellStyle name="Style 119 3 4 3" xfId="1436" xr:uid="{00000000-0005-0000-0000-00005FB60000}"/>
    <cellStyle name="Style 119 3 5" xfId="8767" xr:uid="{00000000-0005-0000-0000-000060B60000}"/>
    <cellStyle name="Style 119 4" xfId="1437" xr:uid="{00000000-0005-0000-0000-000061B60000}"/>
    <cellStyle name="Style 119 4 2" xfId="1438" xr:uid="{00000000-0005-0000-0000-000062B60000}"/>
    <cellStyle name="Style 119 4 2 2" xfId="1439" xr:uid="{00000000-0005-0000-0000-000063B60000}"/>
    <cellStyle name="Style 119 4 2 2 2" xfId="1440" xr:uid="{00000000-0005-0000-0000-000064B60000}"/>
    <cellStyle name="Style 119 4 2 3" xfId="1441" xr:uid="{00000000-0005-0000-0000-000065B60000}"/>
    <cellStyle name="Style 119 4 2 3 2" xfId="1442" xr:uid="{00000000-0005-0000-0000-000066B60000}"/>
    <cellStyle name="Style 119 4 2 3 3" xfId="1443" xr:uid="{00000000-0005-0000-0000-000067B60000}"/>
    <cellStyle name="Style 119 4 2 4" xfId="1444" xr:uid="{00000000-0005-0000-0000-000068B60000}"/>
    <cellStyle name="Style 119 4 2 4 2" xfId="1445" xr:uid="{00000000-0005-0000-0000-000069B60000}"/>
    <cellStyle name="Style 119 4 2 5" xfId="8768" xr:uid="{00000000-0005-0000-0000-00006AB60000}"/>
    <cellStyle name="Style 119 4 3" xfId="1446" xr:uid="{00000000-0005-0000-0000-00006BB60000}"/>
    <cellStyle name="Style 119 4 3 2" xfId="1447" xr:uid="{00000000-0005-0000-0000-00006CB60000}"/>
    <cellStyle name="Style 119 4 3 2 2" xfId="1448" xr:uid="{00000000-0005-0000-0000-00006DB60000}"/>
    <cellStyle name="Style 119 4 4" xfId="1449" xr:uid="{00000000-0005-0000-0000-00006EB60000}"/>
    <cellStyle name="Style 119 4 4 2" xfId="1450" xr:uid="{00000000-0005-0000-0000-00006FB60000}"/>
    <cellStyle name="Style 119 4 5" xfId="8769" xr:uid="{00000000-0005-0000-0000-000070B60000}"/>
    <cellStyle name="Style 119 5" xfId="1451" xr:uid="{00000000-0005-0000-0000-000071B60000}"/>
    <cellStyle name="Style 119 5 2" xfId="1452" xr:uid="{00000000-0005-0000-0000-000072B60000}"/>
    <cellStyle name="Style 119 5 2 2" xfId="1453" xr:uid="{00000000-0005-0000-0000-000073B60000}"/>
    <cellStyle name="Style 119 5 2 2 2" xfId="1454" xr:uid="{00000000-0005-0000-0000-000074B60000}"/>
    <cellStyle name="Style 119 5 2 3" xfId="1455" xr:uid="{00000000-0005-0000-0000-000075B60000}"/>
    <cellStyle name="Style 119 5 2 3 2" xfId="1456" xr:uid="{00000000-0005-0000-0000-000076B60000}"/>
    <cellStyle name="Style 119 5 2 3 3" xfId="1457" xr:uid="{00000000-0005-0000-0000-000077B60000}"/>
    <cellStyle name="Style 119 5 2 4" xfId="1458" xr:uid="{00000000-0005-0000-0000-000078B60000}"/>
    <cellStyle name="Style 119 5 2 4 2" xfId="1459" xr:uid="{00000000-0005-0000-0000-000079B60000}"/>
    <cellStyle name="Style 119 5 2 5" xfId="8770" xr:uid="{00000000-0005-0000-0000-00007AB60000}"/>
    <cellStyle name="Style 119 5 3" xfId="1460" xr:uid="{00000000-0005-0000-0000-00007BB60000}"/>
    <cellStyle name="Style 119 5 3 2" xfId="1461" xr:uid="{00000000-0005-0000-0000-00007CB60000}"/>
    <cellStyle name="Style 119 5 4" xfId="1462" xr:uid="{00000000-0005-0000-0000-00007DB60000}"/>
    <cellStyle name="Style 119 5 5" xfId="8771" xr:uid="{00000000-0005-0000-0000-00007EB60000}"/>
    <cellStyle name="Style 119 6" xfId="1463" xr:uid="{00000000-0005-0000-0000-00007FB60000}"/>
    <cellStyle name="Style 119 6 2" xfId="1464" xr:uid="{00000000-0005-0000-0000-000080B60000}"/>
    <cellStyle name="Style 119 6 2 2" xfId="8772" xr:uid="{00000000-0005-0000-0000-000081B60000}"/>
    <cellStyle name="Style 119 6 3" xfId="1465" xr:uid="{00000000-0005-0000-0000-000082B60000}"/>
    <cellStyle name="Style 119 6 3 2" xfId="1466" xr:uid="{00000000-0005-0000-0000-000083B60000}"/>
    <cellStyle name="Style 119 6 3 3" xfId="1467" xr:uid="{00000000-0005-0000-0000-000084B60000}"/>
    <cellStyle name="Style 119 6 4" xfId="1468" xr:uid="{00000000-0005-0000-0000-000085B60000}"/>
    <cellStyle name="Style 119 6 4 2" xfId="1469" xr:uid="{00000000-0005-0000-0000-000086B60000}"/>
    <cellStyle name="Style 119 6 5" xfId="1470" xr:uid="{00000000-0005-0000-0000-000087B60000}"/>
    <cellStyle name="Style 119 7" xfId="1471" xr:uid="{00000000-0005-0000-0000-000088B60000}"/>
    <cellStyle name="Style 119 7 2" xfId="1472" xr:uid="{00000000-0005-0000-0000-000089B60000}"/>
    <cellStyle name="Style 119 7 3" xfId="1473" xr:uid="{00000000-0005-0000-0000-00008AB60000}"/>
    <cellStyle name="Style 119 7 4" xfId="1474" xr:uid="{00000000-0005-0000-0000-00008BB60000}"/>
    <cellStyle name="Style 119 8" xfId="1475" xr:uid="{00000000-0005-0000-0000-00008CB60000}"/>
    <cellStyle name="Style 119 8 2" xfId="1476" xr:uid="{00000000-0005-0000-0000-00008DB60000}"/>
    <cellStyle name="Style 119 8 3" xfId="1477" xr:uid="{00000000-0005-0000-0000-00008EB60000}"/>
    <cellStyle name="Style 119 9" xfId="1478" xr:uid="{00000000-0005-0000-0000-00008FB60000}"/>
    <cellStyle name="Style 119_ADDON" xfId="1479" xr:uid="{00000000-0005-0000-0000-000090B60000}"/>
    <cellStyle name="Style 120" xfId="1480" xr:uid="{00000000-0005-0000-0000-000091B60000}"/>
    <cellStyle name="Style 120 2" xfId="1481" xr:uid="{00000000-0005-0000-0000-000092B60000}"/>
    <cellStyle name="Style 120 2 2" xfId="1482" xr:uid="{00000000-0005-0000-0000-000093B60000}"/>
    <cellStyle name="Style 120 2 2 2" xfId="1483" xr:uid="{00000000-0005-0000-0000-000094B60000}"/>
    <cellStyle name="Style 120 2 2 2 2" xfId="1484" xr:uid="{00000000-0005-0000-0000-000095B60000}"/>
    <cellStyle name="Style 120 2 2 3" xfId="1485" xr:uid="{00000000-0005-0000-0000-000096B60000}"/>
    <cellStyle name="Style 120 2 3" xfId="1486" xr:uid="{00000000-0005-0000-0000-000097B60000}"/>
    <cellStyle name="Style 120 2 3 2" xfId="1487" xr:uid="{00000000-0005-0000-0000-000098B60000}"/>
    <cellStyle name="Style 120 2 4" xfId="1488" xr:uid="{00000000-0005-0000-0000-000099B60000}"/>
    <cellStyle name="Style 120 2 5" xfId="1489" xr:uid="{00000000-0005-0000-0000-00009AB60000}"/>
    <cellStyle name="Style 120 3" xfId="1490" xr:uid="{00000000-0005-0000-0000-00009BB60000}"/>
    <cellStyle name="Style 120 3 2" xfId="1491" xr:uid="{00000000-0005-0000-0000-00009CB60000}"/>
    <cellStyle name="Style 120 3 2 2" xfId="1492" xr:uid="{00000000-0005-0000-0000-00009DB60000}"/>
    <cellStyle name="Style 120 3 2 2 2" xfId="1493" xr:uid="{00000000-0005-0000-0000-00009EB60000}"/>
    <cellStyle name="Style 120 3 2 3" xfId="1494" xr:uid="{00000000-0005-0000-0000-00009FB60000}"/>
    <cellStyle name="Style 120 3 3" xfId="1495" xr:uid="{00000000-0005-0000-0000-0000A0B60000}"/>
    <cellStyle name="Style 120 3 3 2" xfId="1496" xr:uid="{00000000-0005-0000-0000-0000A1B60000}"/>
    <cellStyle name="Style 120 3 3 2 2" xfId="1497" xr:uid="{00000000-0005-0000-0000-0000A2B60000}"/>
    <cellStyle name="Style 120 3 3 3" xfId="1498" xr:uid="{00000000-0005-0000-0000-0000A3B60000}"/>
    <cellStyle name="Style 120 3 4" xfId="1499" xr:uid="{00000000-0005-0000-0000-0000A4B60000}"/>
    <cellStyle name="Style 120 3 4 2" xfId="8773" xr:uid="{00000000-0005-0000-0000-0000A5B60000}"/>
    <cellStyle name="Style 120 3 5" xfId="8774" xr:uid="{00000000-0005-0000-0000-0000A6B60000}"/>
    <cellStyle name="Style 120 4" xfId="1500" xr:uid="{00000000-0005-0000-0000-0000A7B60000}"/>
    <cellStyle name="Style 120 4 2" xfId="1501" xr:uid="{00000000-0005-0000-0000-0000A8B60000}"/>
    <cellStyle name="Style 120 4 2 2" xfId="1502" xr:uid="{00000000-0005-0000-0000-0000A9B60000}"/>
    <cellStyle name="Style 120 4 3" xfId="1503" xr:uid="{00000000-0005-0000-0000-0000AAB60000}"/>
    <cellStyle name="Style 120 5" xfId="1504" xr:uid="{00000000-0005-0000-0000-0000ABB60000}"/>
    <cellStyle name="Style 120 6" xfId="1505" xr:uid="{00000000-0005-0000-0000-0000ACB60000}"/>
    <cellStyle name="Style 120 7" xfId="1506" xr:uid="{00000000-0005-0000-0000-0000ADB60000}"/>
    <cellStyle name="Style 120_ADDON" xfId="1507" xr:uid="{00000000-0005-0000-0000-0000AEB60000}"/>
    <cellStyle name="Style 121" xfId="1508" xr:uid="{00000000-0005-0000-0000-0000AFB60000}"/>
    <cellStyle name="Style 121 2" xfId="1509" xr:uid="{00000000-0005-0000-0000-0000B0B60000}"/>
    <cellStyle name="Style 121 2 2" xfId="1510" xr:uid="{00000000-0005-0000-0000-0000B1B60000}"/>
    <cellStyle name="Style 121 2 2 2" xfId="1511" xr:uid="{00000000-0005-0000-0000-0000B2B60000}"/>
    <cellStyle name="Style 121 2 2 2 2" xfId="1512" xr:uid="{00000000-0005-0000-0000-0000B3B60000}"/>
    <cellStyle name="Style 121 2 2 3" xfId="1513" xr:uid="{00000000-0005-0000-0000-0000B4B60000}"/>
    <cellStyle name="Style 121 2 3" xfId="1514" xr:uid="{00000000-0005-0000-0000-0000B5B60000}"/>
    <cellStyle name="Style 121 2 3 2" xfId="1515" xr:uid="{00000000-0005-0000-0000-0000B6B60000}"/>
    <cellStyle name="Style 121 2 4" xfId="1516" xr:uid="{00000000-0005-0000-0000-0000B7B60000}"/>
    <cellStyle name="Style 121 2 5" xfId="1517" xr:uid="{00000000-0005-0000-0000-0000B8B60000}"/>
    <cellStyle name="Style 121 2 6" xfId="1518" xr:uid="{00000000-0005-0000-0000-0000B9B60000}"/>
    <cellStyle name="Style 121 3" xfId="1519" xr:uid="{00000000-0005-0000-0000-0000BAB60000}"/>
    <cellStyle name="Style 121 3 2" xfId="1520" xr:uid="{00000000-0005-0000-0000-0000BBB60000}"/>
    <cellStyle name="Style 121 3 2 2" xfId="1521" xr:uid="{00000000-0005-0000-0000-0000BCB60000}"/>
    <cellStyle name="Style 121 3 2 2 2" xfId="1522" xr:uid="{00000000-0005-0000-0000-0000BDB60000}"/>
    <cellStyle name="Style 121 3 2 3" xfId="1523" xr:uid="{00000000-0005-0000-0000-0000BEB60000}"/>
    <cellStyle name="Style 121 3 3" xfId="1524" xr:uid="{00000000-0005-0000-0000-0000BFB60000}"/>
    <cellStyle name="Style 121 3 3 2" xfId="1525" xr:uid="{00000000-0005-0000-0000-0000C0B60000}"/>
    <cellStyle name="Style 121 3 3 2 2" xfId="1526" xr:uid="{00000000-0005-0000-0000-0000C1B60000}"/>
    <cellStyle name="Style 121 3 3 3" xfId="1527" xr:uid="{00000000-0005-0000-0000-0000C2B60000}"/>
    <cellStyle name="Style 121 3 4" xfId="1528" xr:uid="{00000000-0005-0000-0000-0000C3B60000}"/>
    <cellStyle name="Style 121 3 4 2" xfId="8775" xr:uid="{00000000-0005-0000-0000-0000C4B60000}"/>
    <cellStyle name="Style 121 3 5" xfId="1529" xr:uid="{00000000-0005-0000-0000-0000C5B60000}"/>
    <cellStyle name="Style 121 4" xfId="1530" xr:uid="{00000000-0005-0000-0000-0000C6B60000}"/>
    <cellStyle name="Style 121 4 2" xfId="1531" xr:uid="{00000000-0005-0000-0000-0000C7B60000}"/>
    <cellStyle name="Style 121 4 2 2" xfId="1532" xr:uid="{00000000-0005-0000-0000-0000C8B60000}"/>
    <cellStyle name="Style 121 4 3" xfId="1533" xr:uid="{00000000-0005-0000-0000-0000C9B60000}"/>
    <cellStyle name="Style 121 5" xfId="1534" xr:uid="{00000000-0005-0000-0000-0000CAB60000}"/>
    <cellStyle name="Style 121 6" xfId="1535" xr:uid="{00000000-0005-0000-0000-0000CBB60000}"/>
    <cellStyle name="Style 121 7" xfId="1536" xr:uid="{00000000-0005-0000-0000-0000CCB60000}"/>
    <cellStyle name="Style 121_ADDON" xfId="1537" xr:uid="{00000000-0005-0000-0000-0000CDB60000}"/>
    <cellStyle name="Style 126" xfId="1538" xr:uid="{00000000-0005-0000-0000-0000CEB60000}"/>
    <cellStyle name="Style 126 10" xfId="1539" xr:uid="{00000000-0005-0000-0000-0000CFB60000}"/>
    <cellStyle name="Style 126 11" xfId="1540" xr:uid="{00000000-0005-0000-0000-0000D0B60000}"/>
    <cellStyle name="Style 126 12" xfId="1541" xr:uid="{00000000-0005-0000-0000-0000D1B60000}"/>
    <cellStyle name="Style 126 13" xfId="51244" xr:uid="{00000000-0005-0000-0000-0000D2B60000}"/>
    <cellStyle name="Style 126 14" xfId="51936" xr:uid="{00000000-0005-0000-0000-0000D3B60000}"/>
    <cellStyle name="Style 126 15" xfId="52629" xr:uid="{00000000-0005-0000-0000-0000D4B60000}"/>
    <cellStyle name="Style 126 16" xfId="53320" xr:uid="{00000000-0005-0000-0000-0000D5B60000}"/>
    <cellStyle name="Style 126 2" xfId="1542" xr:uid="{00000000-0005-0000-0000-0000D6B60000}"/>
    <cellStyle name="Style 126 2 2" xfId="1543" xr:uid="{00000000-0005-0000-0000-0000D7B60000}"/>
    <cellStyle name="Style 126 2 2 2" xfId="1544" xr:uid="{00000000-0005-0000-0000-0000D8B60000}"/>
    <cellStyle name="Style 126 2 2 2 2" xfId="1545" xr:uid="{00000000-0005-0000-0000-0000D9B60000}"/>
    <cellStyle name="Style 126 2 3" xfId="1546" xr:uid="{00000000-0005-0000-0000-0000DAB60000}"/>
    <cellStyle name="Style 126 2 3 2" xfId="1547" xr:uid="{00000000-0005-0000-0000-0000DBB60000}"/>
    <cellStyle name="Style 126 3" xfId="1548" xr:uid="{00000000-0005-0000-0000-0000DCB60000}"/>
    <cellStyle name="Style 126 3 2" xfId="1549" xr:uid="{00000000-0005-0000-0000-0000DDB60000}"/>
    <cellStyle name="Style 126 3 2 2" xfId="1550" xr:uid="{00000000-0005-0000-0000-0000DEB60000}"/>
    <cellStyle name="Style 126 3 2 2 2" xfId="1551" xr:uid="{00000000-0005-0000-0000-0000DFB60000}"/>
    <cellStyle name="Style 126 3 2 3" xfId="8776" xr:uid="{00000000-0005-0000-0000-0000E0B60000}"/>
    <cellStyle name="Style 126 3 3" xfId="1552" xr:uid="{00000000-0005-0000-0000-0000E1B60000}"/>
    <cellStyle name="Style 126 3 3 2" xfId="1553" xr:uid="{00000000-0005-0000-0000-0000E2B60000}"/>
    <cellStyle name="Style 126 3 3 2 2" xfId="1554" xr:uid="{00000000-0005-0000-0000-0000E3B60000}"/>
    <cellStyle name="Style 126 3 3 3" xfId="1555" xr:uid="{00000000-0005-0000-0000-0000E4B60000}"/>
    <cellStyle name="Style 126 3 3 3 2" xfId="1556" xr:uid="{00000000-0005-0000-0000-0000E5B60000}"/>
    <cellStyle name="Style 126 3 3 3 3" xfId="1557" xr:uid="{00000000-0005-0000-0000-0000E6B60000}"/>
    <cellStyle name="Style 126 3 3 4" xfId="1558" xr:uid="{00000000-0005-0000-0000-0000E7B60000}"/>
    <cellStyle name="Style 126 3 3 4 2" xfId="1559" xr:uid="{00000000-0005-0000-0000-0000E8B60000}"/>
    <cellStyle name="Style 126 3 3 5" xfId="8777" xr:uid="{00000000-0005-0000-0000-0000E9B60000}"/>
    <cellStyle name="Style 126 3 4" xfId="1560" xr:uid="{00000000-0005-0000-0000-0000EAB60000}"/>
    <cellStyle name="Style 126 3 4 2" xfId="1561" xr:uid="{00000000-0005-0000-0000-0000EBB60000}"/>
    <cellStyle name="Style 126 3 4 3" xfId="1562" xr:uid="{00000000-0005-0000-0000-0000ECB60000}"/>
    <cellStyle name="Style 126 3 5" xfId="8778" xr:uid="{00000000-0005-0000-0000-0000EDB60000}"/>
    <cellStyle name="Style 126 4" xfId="1563" xr:uid="{00000000-0005-0000-0000-0000EEB60000}"/>
    <cellStyle name="Style 126 4 2" xfId="1564" xr:uid="{00000000-0005-0000-0000-0000EFB60000}"/>
    <cellStyle name="Style 126 4 2 2" xfId="1565" xr:uid="{00000000-0005-0000-0000-0000F0B60000}"/>
    <cellStyle name="Style 126 4 2 2 2" xfId="1566" xr:uid="{00000000-0005-0000-0000-0000F1B60000}"/>
    <cellStyle name="Style 126 4 2 3" xfId="1567" xr:uid="{00000000-0005-0000-0000-0000F2B60000}"/>
    <cellStyle name="Style 126 4 2 3 2" xfId="1568" xr:uid="{00000000-0005-0000-0000-0000F3B60000}"/>
    <cellStyle name="Style 126 4 2 3 3" xfId="1569" xr:uid="{00000000-0005-0000-0000-0000F4B60000}"/>
    <cellStyle name="Style 126 4 2 4" xfId="1570" xr:uid="{00000000-0005-0000-0000-0000F5B60000}"/>
    <cellStyle name="Style 126 4 2 4 2" xfId="1571" xr:uid="{00000000-0005-0000-0000-0000F6B60000}"/>
    <cellStyle name="Style 126 4 2 5" xfId="8779" xr:uid="{00000000-0005-0000-0000-0000F7B60000}"/>
    <cellStyle name="Style 126 4 3" xfId="1572" xr:uid="{00000000-0005-0000-0000-0000F8B60000}"/>
    <cellStyle name="Style 126 4 3 2" xfId="1573" xr:uid="{00000000-0005-0000-0000-0000F9B60000}"/>
    <cellStyle name="Style 126 4 3 2 2" xfId="1574" xr:uid="{00000000-0005-0000-0000-0000FAB60000}"/>
    <cellStyle name="Style 126 4 4" xfId="1575" xr:uid="{00000000-0005-0000-0000-0000FBB60000}"/>
    <cellStyle name="Style 126 4 4 2" xfId="1576" xr:uid="{00000000-0005-0000-0000-0000FCB60000}"/>
    <cellStyle name="Style 126 4 5" xfId="8780" xr:uid="{00000000-0005-0000-0000-0000FDB60000}"/>
    <cellStyle name="Style 126 5" xfId="1577" xr:uid="{00000000-0005-0000-0000-0000FEB60000}"/>
    <cellStyle name="Style 126 5 2" xfId="1578" xr:uid="{00000000-0005-0000-0000-0000FFB60000}"/>
    <cellStyle name="Style 126 5 2 2" xfId="1579" xr:uid="{00000000-0005-0000-0000-000000B70000}"/>
    <cellStyle name="Style 126 5 2 2 2" xfId="1580" xr:uid="{00000000-0005-0000-0000-000001B70000}"/>
    <cellStyle name="Style 126 5 2 3" xfId="1581" xr:uid="{00000000-0005-0000-0000-000002B70000}"/>
    <cellStyle name="Style 126 5 2 3 2" xfId="1582" xr:uid="{00000000-0005-0000-0000-000003B70000}"/>
    <cellStyle name="Style 126 5 2 3 3" xfId="1583" xr:uid="{00000000-0005-0000-0000-000004B70000}"/>
    <cellStyle name="Style 126 5 2 4" xfId="1584" xr:uid="{00000000-0005-0000-0000-000005B70000}"/>
    <cellStyle name="Style 126 5 2 4 2" xfId="1585" xr:uid="{00000000-0005-0000-0000-000006B70000}"/>
    <cellStyle name="Style 126 5 2 5" xfId="8781" xr:uid="{00000000-0005-0000-0000-000007B70000}"/>
    <cellStyle name="Style 126 5 3" xfId="1586" xr:uid="{00000000-0005-0000-0000-000008B70000}"/>
    <cellStyle name="Style 126 5 3 2" xfId="1587" xr:uid="{00000000-0005-0000-0000-000009B70000}"/>
    <cellStyle name="Style 126 5 4" xfId="1588" xr:uid="{00000000-0005-0000-0000-00000AB70000}"/>
    <cellStyle name="Style 126 5 5" xfId="8782" xr:uid="{00000000-0005-0000-0000-00000BB70000}"/>
    <cellStyle name="Style 126 6" xfId="1589" xr:uid="{00000000-0005-0000-0000-00000CB70000}"/>
    <cellStyle name="Style 126 6 2" xfId="1590" xr:uid="{00000000-0005-0000-0000-00000DB70000}"/>
    <cellStyle name="Style 126 6 2 2" xfId="8783" xr:uid="{00000000-0005-0000-0000-00000EB70000}"/>
    <cellStyle name="Style 126 6 3" xfId="1591" xr:uid="{00000000-0005-0000-0000-00000FB70000}"/>
    <cellStyle name="Style 126 6 3 2" xfId="1592" xr:uid="{00000000-0005-0000-0000-000010B70000}"/>
    <cellStyle name="Style 126 6 3 3" xfId="1593" xr:uid="{00000000-0005-0000-0000-000011B70000}"/>
    <cellStyle name="Style 126 6 4" xfId="1594" xr:uid="{00000000-0005-0000-0000-000012B70000}"/>
    <cellStyle name="Style 126 6 4 2" xfId="1595" xr:uid="{00000000-0005-0000-0000-000013B70000}"/>
    <cellStyle name="Style 126 6 5" xfId="1596" xr:uid="{00000000-0005-0000-0000-000014B70000}"/>
    <cellStyle name="Style 126 7" xfId="1597" xr:uid="{00000000-0005-0000-0000-000015B70000}"/>
    <cellStyle name="Style 126 7 2" xfId="1598" xr:uid="{00000000-0005-0000-0000-000016B70000}"/>
    <cellStyle name="Style 126 7 3" xfId="1599" xr:uid="{00000000-0005-0000-0000-000017B70000}"/>
    <cellStyle name="Style 126 7 4" xfId="1600" xr:uid="{00000000-0005-0000-0000-000018B70000}"/>
    <cellStyle name="Style 126 8" xfId="1601" xr:uid="{00000000-0005-0000-0000-000019B70000}"/>
    <cellStyle name="Style 126 8 2" xfId="1602" xr:uid="{00000000-0005-0000-0000-00001AB70000}"/>
    <cellStyle name="Style 126 8 3" xfId="1603" xr:uid="{00000000-0005-0000-0000-00001BB70000}"/>
    <cellStyle name="Style 126 9" xfId="1604" xr:uid="{00000000-0005-0000-0000-00001CB70000}"/>
    <cellStyle name="Style 126_ADDON" xfId="1605" xr:uid="{00000000-0005-0000-0000-00001DB70000}"/>
    <cellStyle name="Style 127" xfId="1606" xr:uid="{00000000-0005-0000-0000-00001EB70000}"/>
    <cellStyle name="Style 127 2" xfId="1607" xr:uid="{00000000-0005-0000-0000-00001FB70000}"/>
    <cellStyle name="Style 127 2 2" xfId="1608" xr:uid="{00000000-0005-0000-0000-000020B70000}"/>
    <cellStyle name="Style 127 2 2 2" xfId="1609" xr:uid="{00000000-0005-0000-0000-000021B70000}"/>
    <cellStyle name="Style 127 2 2 2 2" xfId="1610" xr:uid="{00000000-0005-0000-0000-000022B70000}"/>
    <cellStyle name="Style 127 2 3" xfId="1611" xr:uid="{00000000-0005-0000-0000-000023B70000}"/>
    <cellStyle name="Style 127 2 3 2" xfId="1612" xr:uid="{00000000-0005-0000-0000-000024B70000}"/>
    <cellStyle name="Style 127 3" xfId="1613" xr:uid="{00000000-0005-0000-0000-000025B70000}"/>
    <cellStyle name="Style 127 3 2" xfId="1614" xr:uid="{00000000-0005-0000-0000-000026B70000}"/>
    <cellStyle name="Style 127 3 3" xfId="1615" xr:uid="{00000000-0005-0000-0000-000027B70000}"/>
    <cellStyle name="Style 127 3 3 2" xfId="1616" xr:uid="{00000000-0005-0000-0000-000028B70000}"/>
    <cellStyle name="Style 127 3 3 3" xfId="1617" xr:uid="{00000000-0005-0000-0000-000029B70000}"/>
    <cellStyle name="Style 127 3 4" xfId="1618" xr:uid="{00000000-0005-0000-0000-00002AB70000}"/>
    <cellStyle name="Style 127 3 4 2" xfId="1619" xr:uid="{00000000-0005-0000-0000-00002BB70000}"/>
    <cellStyle name="Style 127 4" xfId="1620" xr:uid="{00000000-0005-0000-0000-00002CB70000}"/>
    <cellStyle name="Style 127 4 2" xfId="1621" xr:uid="{00000000-0005-0000-0000-00002DB70000}"/>
    <cellStyle name="Style 127 4 3" xfId="1622" xr:uid="{00000000-0005-0000-0000-00002EB70000}"/>
    <cellStyle name="Style 127 5" xfId="1623" xr:uid="{00000000-0005-0000-0000-00002FB70000}"/>
    <cellStyle name="Style 127 5 2" xfId="1624" xr:uid="{00000000-0005-0000-0000-000030B70000}"/>
    <cellStyle name="Style 127 6" xfId="1625" xr:uid="{00000000-0005-0000-0000-000031B70000}"/>
    <cellStyle name="Style 127 7" xfId="1626" xr:uid="{00000000-0005-0000-0000-000032B70000}"/>
    <cellStyle name="Style 127_ADDON" xfId="1627" xr:uid="{00000000-0005-0000-0000-000033B70000}"/>
    <cellStyle name="Style 128" xfId="1628" xr:uid="{00000000-0005-0000-0000-000034B70000}"/>
    <cellStyle name="Style 128 2" xfId="1629" xr:uid="{00000000-0005-0000-0000-000035B70000}"/>
    <cellStyle name="Style 128 2 2" xfId="1630" xr:uid="{00000000-0005-0000-0000-000036B70000}"/>
    <cellStyle name="Style 128 2 2 2" xfId="1631" xr:uid="{00000000-0005-0000-0000-000037B70000}"/>
    <cellStyle name="Style 128 2 2 2 2" xfId="1632" xr:uid="{00000000-0005-0000-0000-000038B70000}"/>
    <cellStyle name="Style 128 2 2 3" xfId="1633" xr:uid="{00000000-0005-0000-0000-000039B70000}"/>
    <cellStyle name="Style 128 2 3" xfId="1634" xr:uid="{00000000-0005-0000-0000-00003AB70000}"/>
    <cellStyle name="Style 128 2 3 2" xfId="1635" xr:uid="{00000000-0005-0000-0000-00003BB70000}"/>
    <cellStyle name="Style 128 2 4" xfId="1636" xr:uid="{00000000-0005-0000-0000-00003CB70000}"/>
    <cellStyle name="Style 128 2 5" xfId="1637" xr:uid="{00000000-0005-0000-0000-00003DB70000}"/>
    <cellStyle name="Style 128 2 6" xfId="1638" xr:uid="{00000000-0005-0000-0000-00003EB70000}"/>
    <cellStyle name="Style 128 3" xfId="1639" xr:uid="{00000000-0005-0000-0000-00003FB70000}"/>
    <cellStyle name="Style 128 3 2" xfId="1640" xr:uid="{00000000-0005-0000-0000-000040B70000}"/>
    <cellStyle name="Style 128 3 2 2" xfId="1641" xr:uid="{00000000-0005-0000-0000-000041B70000}"/>
    <cellStyle name="Style 128 3 2 2 2" xfId="1642" xr:uid="{00000000-0005-0000-0000-000042B70000}"/>
    <cellStyle name="Style 128 3 2 3" xfId="1643" xr:uid="{00000000-0005-0000-0000-000043B70000}"/>
    <cellStyle name="Style 128 3 3" xfId="1644" xr:uid="{00000000-0005-0000-0000-000044B70000}"/>
    <cellStyle name="Style 128 3 3 2" xfId="1645" xr:uid="{00000000-0005-0000-0000-000045B70000}"/>
    <cellStyle name="Style 128 3 3 2 2" xfId="1646" xr:uid="{00000000-0005-0000-0000-000046B70000}"/>
    <cellStyle name="Style 128 3 3 3" xfId="1647" xr:uid="{00000000-0005-0000-0000-000047B70000}"/>
    <cellStyle name="Style 128 3 4" xfId="1648" xr:uid="{00000000-0005-0000-0000-000048B70000}"/>
    <cellStyle name="Style 128 3 4 2" xfId="8784" xr:uid="{00000000-0005-0000-0000-000049B70000}"/>
    <cellStyle name="Style 128 3 5" xfId="1649" xr:uid="{00000000-0005-0000-0000-00004AB70000}"/>
    <cellStyle name="Style 128 4" xfId="1650" xr:uid="{00000000-0005-0000-0000-00004BB70000}"/>
    <cellStyle name="Style 128 4 2" xfId="1651" xr:uid="{00000000-0005-0000-0000-00004CB70000}"/>
    <cellStyle name="Style 128 4 2 2" xfId="1652" xr:uid="{00000000-0005-0000-0000-00004DB70000}"/>
    <cellStyle name="Style 128 4 3" xfId="1653" xr:uid="{00000000-0005-0000-0000-00004EB70000}"/>
    <cellStyle name="Style 128 5" xfId="1654" xr:uid="{00000000-0005-0000-0000-00004FB70000}"/>
    <cellStyle name="Style 128 6" xfId="1655" xr:uid="{00000000-0005-0000-0000-000050B70000}"/>
    <cellStyle name="Style 128 7" xfId="1656" xr:uid="{00000000-0005-0000-0000-000051B70000}"/>
    <cellStyle name="Style 128_ADDON" xfId="1657" xr:uid="{00000000-0005-0000-0000-000052B70000}"/>
    <cellStyle name="Style 129" xfId="1658" xr:uid="{00000000-0005-0000-0000-000053B70000}"/>
    <cellStyle name="Style 129 2" xfId="1659" xr:uid="{00000000-0005-0000-0000-000054B70000}"/>
    <cellStyle name="Style 129 2 2" xfId="1660" xr:uid="{00000000-0005-0000-0000-000055B70000}"/>
    <cellStyle name="Style 129 2 2 2" xfId="1661" xr:uid="{00000000-0005-0000-0000-000056B70000}"/>
    <cellStyle name="Style 129 2 2 2 2" xfId="1662" xr:uid="{00000000-0005-0000-0000-000057B70000}"/>
    <cellStyle name="Style 129 2 3" xfId="1663" xr:uid="{00000000-0005-0000-0000-000058B70000}"/>
    <cellStyle name="Style 129 2 3 2" xfId="1664" xr:uid="{00000000-0005-0000-0000-000059B70000}"/>
    <cellStyle name="Style 129 3" xfId="1665" xr:uid="{00000000-0005-0000-0000-00005AB70000}"/>
    <cellStyle name="Style 129 3 2" xfId="1666" xr:uid="{00000000-0005-0000-0000-00005BB70000}"/>
    <cellStyle name="Style 129 3 3" xfId="1667" xr:uid="{00000000-0005-0000-0000-00005CB70000}"/>
    <cellStyle name="Style 129 3 3 2" xfId="1668" xr:uid="{00000000-0005-0000-0000-00005DB70000}"/>
    <cellStyle name="Style 129 3 3 3" xfId="1669" xr:uid="{00000000-0005-0000-0000-00005EB70000}"/>
    <cellStyle name="Style 129 3 4" xfId="1670" xr:uid="{00000000-0005-0000-0000-00005FB70000}"/>
    <cellStyle name="Style 129 3 4 2" xfId="1671" xr:uid="{00000000-0005-0000-0000-000060B70000}"/>
    <cellStyle name="Style 129 4" xfId="1672" xr:uid="{00000000-0005-0000-0000-000061B70000}"/>
    <cellStyle name="Style 129 4 2" xfId="1673" xr:uid="{00000000-0005-0000-0000-000062B70000}"/>
    <cellStyle name="Style 129 4 3" xfId="1674" xr:uid="{00000000-0005-0000-0000-000063B70000}"/>
    <cellStyle name="Style 129 5" xfId="1675" xr:uid="{00000000-0005-0000-0000-000064B70000}"/>
    <cellStyle name="Style 129 5 2" xfId="1676" xr:uid="{00000000-0005-0000-0000-000065B70000}"/>
    <cellStyle name="Style 129 6" xfId="1677" xr:uid="{00000000-0005-0000-0000-000066B70000}"/>
    <cellStyle name="Style 129 7" xfId="1678" xr:uid="{00000000-0005-0000-0000-000067B70000}"/>
    <cellStyle name="Style 129_ADDON" xfId="1679" xr:uid="{00000000-0005-0000-0000-000068B70000}"/>
    <cellStyle name="Style 130" xfId="1680" xr:uid="{00000000-0005-0000-0000-000069B70000}"/>
    <cellStyle name="Style 130 10" xfId="1681" xr:uid="{00000000-0005-0000-0000-00006AB70000}"/>
    <cellStyle name="Style 130 11" xfId="1682" xr:uid="{00000000-0005-0000-0000-00006BB70000}"/>
    <cellStyle name="Style 130 12" xfId="1683" xr:uid="{00000000-0005-0000-0000-00006CB70000}"/>
    <cellStyle name="Style 130 13" xfId="51245" xr:uid="{00000000-0005-0000-0000-00006DB70000}"/>
    <cellStyle name="Style 130 14" xfId="51937" xr:uid="{00000000-0005-0000-0000-00006EB70000}"/>
    <cellStyle name="Style 130 15" xfId="52630" xr:uid="{00000000-0005-0000-0000-00006FB70000}"/>
    <cellStyle name="Style 130 16" xfId="53321" xr:uid="{00000000-0005-0000-0000-000070B70000}"/>
    <cellStyle name="Style 130 2" xfId="1684" xr:uid="{00000000-0005-0000-0000-000071B70000}"/>
    <cellStyle name="Style 130 2 2" xfId="1685" xr:uid="{00000000-0005-0000-0000-000072B70000}"/>
    <cellStyle name="Style 130 2 2 2" xfId="1686" xr:uid="{00000000-0005-0000-0000-000073B70000}"/>
    <cellStyle name="Style 130 2 2 2 2" xfId="1687" xr:uid="{00000000-0005-0000-0000-000074B70000}"/>
    <cellStyle name="Style 130 2 3" xfId="1688" xr:uid="{00000000-0005-0000-0000-000075B70000}"/>
    <cellStyle name="Style 130 2 3 2" xfId="1689" xr:uid="{00000000-0005-0000-0000-000076B70000}"/>
    <cellStyle name="Style 130 3" xfId="1690" xr:uid="{00000000-0005-0000-0000-000077B70000}"/>
    <cellStyle name="Style 130 3 2" xfId="1691" xr:uid="{00000000-0005-0000-0000-000078B70000}"/>
    <cellStyle name="Style 130 3 2 2" xfId="1692" xr:uid="{00000000-0005-0000-0000-000079B70000}"/>
    <cellStyle name="Style 130 3 2 2 2" xfId="1693" xr:uid="{00000000-0005-0000-0000-00007AB70000}"/>
    <cellStyle name="Style 130 3 2 3" xfId="8785" xr:uid="{00000000-0005-0000-0000-00007BB70000}"/>
    <cellStyle name="Style 130 3 3" xfId="1694" xr:uid="{00000000-0005-0000-0000-00007CB70000}"/>
    <cellStyle name="Style 130 3 3 2" xfId="1695" xr:uid="{00000000-0005-0000-0000-00007DB70000}"/>
    <cellStyle name="Style 130 3 3 2 2" xfId="1696" xr:uid="{00000000-0005-0000-0000-00007EB70000}"/>
    <cellStyle name="Style 130 3 3 3" xfId="1697" xr:uid="{00000000-0005-0000-0000-00007FB70000}"/>
    <cellStyle name="Style 130 3 3 3 2" xfId="1698" xr:uid="{00000000-0005-0000-0000-000080B70000}"/>
    <cellStyle name="Style 130 3 3 3 3" xfId="1699" xr:uid="{00000000-0005-0000-0000-000081B70000}"/>
    <cellStyle name="Style 130 3 3 4" xfId="1700" xr:uid="{00000000-0005-0000-0000-000082B70000}"/>
    <cellStyle name="Style 130 3 3 4 2" xfId="1701" xr:uid="{00000000-0005-0000-0000-000083B70000}"/>
    <cellStyle name="Style 130 3 3 5" xfId="8786" xr:uid="{00000000-0005-0000-0000-000084B70000}"/>
    <cellStyle name="Style 130 3 4" xfId="1702" xr:uid="{00000000-0005-0000-0000-000085B70000}"/>
    <cellStyle name="Style 130 3 4 2" xfId="1703" xr:uid="{00000000-0005-0000-0000-000086B70000}"/>
    <cellStyle name="Style 130 3 4 3" xfId="1704" xr:uid="{00000000-0005-0000-0000-000087B70000}"/>
    <cellStyle name="Style 130 3 5" xfId="8787" xr:uid="{00000000-0005-0000-0000-000088B70000}"/>
    <cellStyle name="Style 130 4" xfId="1705" xr:uid="{00000000-0005-0000-0000-000089B70000}"/>
    <cellStyle name="Style 130 4 2" xfId="1706" xr:uid="{00000000-0005-0000-0000-00008AB70000}"/>
    <cellStyle name="Style 130 4 2 2" xfId="1707" xr:uid="{00000000-0005-0000-0000-00008BB70000}"/>
    <cellStyle name="Style 130 4 2 2 2" xfId="1708" xr:uid="{00000000-0005-0000-0000-00008CB70000}"/>
    <cellStyle name="Style 130 4 2 3" xfId="1709" xr:uid="{00000000-0005-0000-0000-00008DB70000}"/>
    <cellStyle name="Style 130 4 2 3 2" xfId="1710" xr:uid="{00000000-0005-0000-0000-00008EB70000}"/>
    <cellStyle name="Style 130 4 2 3 3" xfId="1711" xr:uid="{00000000-0005-0000-0000-00008FB70000}"/>
    <cellStyle name="Style 130 4 2 4" xfId="1712" xr:uid="{00000000-0005-0000-0000-000090B70000}"/>
    <cellStyle name="Style 130 4 2 4 2" xfId="1713" xr:uid="{00000000-0005-0000-0000-000091B70000}"/>
    <cellStyle name="Style 130 4 2 5" xfId="8788" xr:uid="{00000000-0005-0000-0000-000092B70000}"/>
    <cellStyle name="Style 130 4 3" xfId="1714" xr:uid="{00000000-0005-0000-0000-000093B70000}"/>
    <cellStyle name="Style 130 4 3 2" xfId="1715" xr:uid="{00000000-0005-0000-0000-000094B70000}"/>
    <cellStyle name="Style 130 4 3 2 2" xfId="1716" xr:uid="{00000000-0005-0000-0000-000095B70000}"/>
    <cellStyle name="Style 130 4 4" xfId="1717" xr:uid="{00000000-0005-0000-0000-000096B70000}"/>
    <cellStyle name="Style 130 4 4 2" xfId="1718" xr:uid="{00000000-0005-0000-0000-000097B70000}"/>
    <cellStyle name="Style 130 4 5" xfId="8789" xr:uid="{00000000-0005-0000-0000-000098B70000}"/>
    <cellStyle name="Style 130 5" xfId="1719" xr:uid="{00000000-0005-0000-0000-000099B70000}"/>
    <cellStyle name="Style 130 5 2" xfId="1720" xr:uid="{00000000-0005-0000-0000-00009AB70000}"/>
    <cellStyle name="Style 130 5 2 2" xfId="1721" xr:uid="{00000000-0005-0000-0000-00009BB70000}"/>
    <cellStyle name="Style 130 5 2 2 2" xfId="1722" xr:uid="{00000000-0005-0000-0000-00009CB70000}"/>
    <cellStyle name="Style 130 5 2 3" xfId="1723" xr:uid="{00000000-0005-0000-0000-00009DB70000}"/>
    <cellStyle name="Style 130 5 2 3 2" xfId="1724" xr:uid="{00000000-0005-0000-0000-00009EB70000}"/>
    <cellStyle name="Style 130 5 2 3 3" xfId="1725" xr:uid="{00000000-0005-0000-0000-00009FB70000}"/>
    <cellStyle name="Style 130 5 2 4" xfId="1726" xr:uid="{00000000-0005-0000-0000-0000A0B70000}"/>
    <cellStyle name="Style 130 5 2 4 2" xfId="1727" xr:uid="{00000000-0005-0000-0000-0000A1B70000}"/>
    <cellStyle name="Style 130 5 2 5" xfId="8790" xr:uid="{00000000-0005-0000-0000-0000A2B70000}"/>
    <cellStyle name="Style 130 5 3" xfId="1728" xr:uid="{00000000-0005-0000-0000-0000A3B70000}"/>
    <cellStyle name="Style 130 5 3 2" xfId="1729" xr:uid="{00000000-0005-0000-0000-0000A4B70000}"/>
    <cellStyle name="Style 130 5 4" xfId="1730" xr:uid="{00000000-0005-0000-0000-0000A5B70000}"/>
    <cellStyle name="Style 130 5 5" xfId="8791" xr:uid="{00000000-0005-0000-0000-0000A6B70000}"/>
    <cellStyle name="Style 130 6" xfId="1731" xr:uid="{00000000-0005-0000-0000-0000A7B70000}"/>
    <cellStyle name="Style 130 6 2" xfId="1732" xr:uid="{00000000-0005-0000-0000-0000A8B70000}"/>
    <cellStyle name="Style 130 6 2 2" xfId="8792" xr:uid="{00000000-0005-0000-0000-0000A9B70000}"/>
    <cellStyle name="Style 130 6 3" xfId="1733" xr:uid="{00000000-0005-0000-0000-0000AAB70000}"/>
    <cellStyle name="Style 130 6 3 2" xfId="1734" xr:uid="{00000000-0005-0000-0000-0000ABB70000}"/>
    <cellStyle name="Style 130 6 3 3" xfId="1735" xr:uid="{00000000-0005-0000-0000-0000ACB70000}"/>
    <cellStyle name="Style 130 6 4" xfId="1736" xr:uid="{00000000-0005-0000-0000-0000ADB70000}"/>
    <cellStyle name="Style 130 6 4 2" xfId="1737" xr:uid="{00000000-0005-0000-0000-0000AEB70000}"/>
    <cellStyle name="Style 130 6 5" xfId="1738" xr:uid="{00000000-0005-0000-0000-0000AFB70000}"/>
    <cellStyle name="Style 130 7" xfId="1739" xr:uid="{00000000-0005-0000-0000-0000B0B70000}"/>
    <cellStyle name="Style 130 7 2" xfId="1740" xr:uid="{00000000-0005-0000-0000-0000B1B70000}"/>
    <cellStyle name="Style 130 7 3" xfId="1741" xr:uid="{00000000-0005-0000-0000-0000B2B70000}"/>
    <cellStyle name="Style 130 7 4" xfId="1742" xr:uid="{00000000-0005-0000-0000-0000B3B70000}"/>
    <cellStyle name="Style 130 8" xfId="1743" xr:uid="{00000000-0005-0000-0000-0000B4B70000}"/>
    <cellStyle name="Style 130 8 2" xfId="1744" xr:uid="{00000000-0005-0000-0000-0000B5B70000}"/>
    <cellStyle name="Style 130 8 3" xfId="1745" xr:uid="{00000000-0005-0000-0000-0000B6B70000}"/>
    <cellStyle name="Style 130 9" xfId="1746" xr:uid="{00000000-0005-0000-0000-0000B7B70000}"/>
    <cellStyle name="Style 130_ADDON" xfId="1747" xr:uid="{00000000-0005-0000-0000-0000B8B70000}"/>
    <cellStyle name="Style 131" xfId="1748" xr:uid="{00000000-0005-0000-0000-0000B9B70000}"/>
    <cellStyle name="Style 131 2" xfId="1749" xr:uid="{00000000-0005-0000-0000-0000BAB70000}"/>
    <cellStyle name="Style 131 2 2" xfId="1750" xr:uid="{00000000-0005-0000-0000-0000BBB70000}"/>
    <cellStyle name="Style 131 2 2 2" xfId="1751" xr:uid="{00000000-0005-0000-0000-0000BCB70000}"/>
    <cellStyle name="Style 131 2 2 2 2" xfId="1752" xr:uid="{00000000-0005-0000-0000-0000BDB70000}"/>
    <cellStyle name="Style 131 2 2 3" xfId="1753" xr:uid="{00000000-0005-0000-0000-0000BEB70000}"/>
    <cellStyle name="Style 131 2 3" xfId="1754" xr:uid="{00000000-0005-0000-0000-0000BFB70000}"/>
    <cellStyle name="Style 131 2 3 2" xfId="1755" xr:uid="{00000000-0005-0000-0000-0000C0B70000}"/>
    <cellStyle name="Style 131 2 4" xfId="1756" xr:uid="{00000000-0005-0000-0000-0000C1B70000}"/>
    <cellStyle name="Style 131 2 5" xfId="1757" xr:uid="{00000000-0005-0000-0000-0000C2B70000}"/>
    <cellStyle name="Style 131 3" xfId="1758" xr:uid="{00000000-0005-0000-0000-0000C3B70000}"/>
    <cellStyle name="Style 131 3 2" xfId="1759" xr:uid="{00000000-0005-0000-0000-0000C4B70000}"/>
    <cellStyle name="Style 131 3 2 2" xfId="1760" xr:uid="{00000000-0005-0000-0000-0000C5B70000}"/>
    <cellStyle name="Style 131 3 2 2 2" xfId="1761" xr:uid="{00000000-0005-0000-0000-0000C6B70000}"/>
    <cellStyle name="Style 131 3 2 3" xfId="1762" xr:uid="{00000000-0005-0000-0000-0000C7B70000}"/>
    <cellStyle name="Style 131 3 3" xfId="1763" xr:uid="{00000000-0005-0000-0000-0000C8B70000}"/>
    <cellStyle name="Style 131 3 3 2" xfId="1764" xr:uid="{00000000-0005-0000-0000-0000C9B70000}"/>
    <cellStyle name="Style 131 3 3 2 2" xfId="1765" xr:uid="{00000000-0005-0000-0000-0000CAB70000}"/>
    <cellStyle name="Style 131 3 3 3" xfId="1766" xr:uid="{00000000-0005-0000-0000-0000CBB70000}"/>
    <cellStyle name="Style 131 3 4" xfId="1767" xr:uid="{00000000-0005-0000-0000-0000CCB70000}"/>
    <cellStyle name="Style 131 3 4 2" xfId="8793" xr:uid="{00000000-0005-0000-0000-0000CDB70000}"/>
    <cellStyle name="Style 131 3 5" xfId="8794" xr:uid="{00000000-0005-0000-0000-0000CEB70000}"/>
    <cellStyle name="Style 131 4" xfId="1768" xr:uid="{00000000-0005-0000-0000-0000CFB70000}"/>
    <cellStyle name="Style 131 4 2" xfId="1769" xr:uid="{00000000-0005-0000-0000-0000D0B70000}"/>
    <cellStyle name="Style 131 4 2 2" xfId="1770" xr:uid="{00000000-0005-0000-0000-0000D1B70000}"/>
    <cellStyle name="Style 131 4 3" xfId="1771" xr:uid="{00000000-0005-0000-0000-0000D2B70000}"/>
    <cellStyle name="Style 131 5" xfId="1772" xr:uid="{00000000-0005-0000-0000-0000D3B70000}"/>
    <cellStyle name="Style 131 6" xfId="1773" xr:uid="{00000000-0005-0000-0000-0000D4B70000}"/>
    <cellStyle name="Style 131 7" xfId="1774" xr:uid="{00000000-0005-0000-0000-0000D5B70000}"/>
    <cellStyle name="Style 131_ADDON" xfId="1775" xr:uid="{00000000-0005-0000-0000-0000D6B70000}"/>
    <cellStyle name="Style 132" xfId="1776" xr:uid="{00000000-0005-0000-0000-0000D7B70000}"/>
    <cellStyle name="Style 132 2" xfId="1777" xr:uid="{00000000-0005-0000-0000-0000D8B70000}"/>
    <cellStyle name="Style 132 2 2" xfId="1778" xr:uid="{00000000-0005-0000-0000-0000D9B70000}"/>
    <cellStyle name="Style 132 2 2 2" xfId="1779" xr:uid="{00000000-0005-0000-0000-0000DAB70000}"/>
    <cellStyle name="Style 132 2 2 2 2" xfId="1780" xr:uid="{00000000-0005-0000-0000-0000DBB70000}"/>
    <cellStyle name="Style 132 2 2 3" xfId="1781" xr:uid="{00000000-0005-0000-0000-0000DCB70000}"/>
    <cellStyle name="Style 132 2 3" xfId="1782" xr:uid="{00000000-0005-0000-0000-0000DDB70000}"/>
    <cellStyle name="Style 132 2 3 2" xfId="1783" xr:uid="{00000000-0005-0000-0000-0000DEB70000}"/>
    <cellStyle name="Style 132 2 4" xfId="1784" xr:uid="{00000000-0005-0000-0000-0000DFB70000}"/>
    <cellStyle name="Style 132 2 5" xfId="1785" xr:uid="{00000000-0005-0000-0000-0000E0B70000}"/>
    <cellStyle name="Style 132 2 6" xfId="1786" xr:uid="{00000000-0005-0000-0000-0000E1B70000}"/>
    <cellStyle name="Style 132 3" xfId="1787" xr:uid="{00000000-0005-0000-0000-0000E2B70000}"/>
    <cellStyle name="Style 132 3 2" xfId="1788" xr:uid="{00000000-0005-0000-0000-0000E3B70000}"/>
    <cellStyle name="Style 132 3 2 2" xfId="1789" xr:uid="{00000000-0005-0000-0000-0000E4B70000}"/>
    <cellStyle name="Style 132 3 2 2 2" xfId="1790" xr:uid="{00000000-0005-0000-0000-0000E5B70000}"/>
    <cellStyle name="Style 132 3 2 3" xfId="1791" xr:uid="{00000000-0005-0000-0000-0000E6B70000}"/>
    <cellStyle name="Style 132 3 3" xfId="1792" xr:uid="{00000000-0005-0000-0000-0000E7B70000}"/>
    <cellStyle name="Style 132 3 3 2" xfId="1793" xr:uid="{00000000-0005-0000-0000-0000E8B70000}"/>
    <cellStyle name="Style 132 3 3 2 2" xfId="1794" xr:uid="{00000000-0005-0000-0000-0000E9B70000}"/>
    <cellStyle name="Style 132 3 3 3" xfId="1795" xr:uid="{00000000-0005-0000-0000-0000EAB70000}"/>
    <cellStyle name="Style 132 3 4" xfId="1796" xr:uid="{00000000-0005-0000-0000-0000EBB70000}"/>
    <cellStyle name="Style 132 3 4 2" xfId="8795" xr:uid="{00000000-0005-0000-0000-0000ECB70000}"/>
    <cellStyle name="Style 132 3 5" xfId="1797" xr:uid="{00000000-0005-0000-0000-0000EDB70000}"/>
    <cellStyle name="Style 132 4" xfId="1798" xr:uid="{00000000-0005-0000-0000-0000EEB70000}"/>
    <cellStyle name="Style 132 4 2" xfId="1799" xr:uid="{00000000-0005-0000-0000-0000EFB70000}"/>
    <cellStyle name="Style 132 4 2 2" xfId="1800" xr:uid="{00000000-0005-0000-0000-0000F0B70000}"/>
    <cellStyle name="Style 132 4 3" xfId="1801" xr:uid="{00000000-0005-0000-0000-0000F1B70000}"/>
    <cellStyle name="Style 132 5" xfId="1802" xr:uid="{00000000-0005-0000-0000-0000F2B70000}"/>
    <cellStyle name="Style 132 6" xfId="1803" xr:uid="{00000000-0005-0000-0000-0000F3B70000}"/>
    <cellStyle name="Style 132 7" xfId="1804" xr:uid="{00000000-0005-0000-0000-0000F4B70000}"/>
    <cellStyle name="Style 132_ADDON" xfId="1805" xr:uid="{00000000-0005-0000-0000-0000F5B70000}"/>
    <cellStyle name="Style 137" xfId="1806" xr:uid="{00000000-0005-0000-0000-0000F6B70000}"/>
    <cellStyle name="Style 137 10" xfId="1807" xr:uid="{00000000-0005-0000-0000-0000F7B70000}"/>
    <cellStyle name="Style 137 11" xfId="1808" xr:uid="{00000000-0005-0000-0000-0000F8B70000}"/>
    <cellStyle name="Style 137 12" xfId="1809" xr:uid="{00000000-0005-0000-0000-0000F9B70000}"/>
    <cellStyle name="Style 137 13" xfId="51246" xr:uid="{00000000-0005-0000-0000-0000FAB70000}"/>
    <cellStyle name="Style 137 14" xfId="51938" xr:uid="{00000000-0005-0000-0000-0000FBB70000}"/>
    <cellStyle name="Style 137 15" xfId="52631" xr:uid="{00000000-0005-0000-0000-0000FCB70000}"/>
    <cellStyle name="Style 137 16" xfId="53322" xr:uid="{00000000-0005-0000-0000-0000FDB70000}"/>
    <cellStyle name="Style 137 2" xfId="1810" xr:uid="{00000000-0005-0000-0000-0000FEB70000}"/>
    <cellStyle name="Style 137 2 2" xfId="1811" xr:uid="{00000000-0005-0000-0000-0000FFB70000}"/>
    <cellStyle name="Style 137 2 2 2" xfId="1812" xr:uid="{00000000-0005-0000-0000-000000B80000}"/>
    <cellStyle name="Style 137 2 2 2 2" xfId="1813" xr:uid="{00000000-0005-0000-0000-000001B80000}"/>
    <cellStyle name="Style 137 2 3" xfId="1814" xr:uid="{00000000-0005-0000-0000-000002B80000}"/>
    <cellStyle name="Style 137 2 3 2" xfId="1815" xr:uid="{00000000-0005-0000-0000-000003B80000}"/>
    <cellStyle name="Style 137 3" xfId="1816" xr:uid="{00000000-0005-0000-0000-000004B80000}"/>
    <cellStyle name="Style 137 3 2" xfId="1817" xr:uid="{00000000-0005-0000-0000-000005B80000}"/>
    <cellStyle name="Style 137 3 2 2" xfId="1818" xr:uid="{00000000-0005-0000-0000-000006B80000}"/>
    <cellStyle name="Style 137 3 2 2 2" xfId="1819" xr:uid="{00000000-0005-0000-0000-000007B80000}"/>
    <cellStyle name="Style 137 3 2 3" xfId="8796" xr:uid="{00000000-0005-0000-0000-000008B80000}"/>
    <cellStyle name="Style 137 3 3" xfId="1820" xr:uid="{00000000-0005-0000-0000-000009B80000}"/>
    <cellStyle name="Style 137 3 3 2" xfId="1821" xr:uid="{00000000-0005-0000-0000-00000AB80000}"/>
    <cellStyle name="Style 137 3 3 2 2" xfId="1822" xr:uid="{00000000-0005-0000-0000-00000BB80000}"/>
    <cellStyle name="Style 137 3 3 3" xfId="1823" xr:uid="{00000000-0005-0000-0000-00000CB80000}"/>
    <cellStyle name="Style 137 3 3 3 2" xfId="1824" xr:uid="{00000000-0005-0000-0000-00000DB80000}"/>
    <cellStyle name="Style 137 3 3 3 3" xfId="1825" xr:uid="{00000000-0005-0000-0000-00000EB80000}"/>
    <cellStyle name="Style 137 3 3 4" xfId="1826" xr:uid="{00000000-0005-0000-0000-00000FB80000}"/>
    <cellStyle name="Style 137 3 3 4 2" xfId="1827" xr:uid="{00000000-0005-0000-0000-000010B80000}"/>
    <cellStyle name="Style 137 3 3 5" xfId="8797" xr:uid="{00000000-0005-0000-0000-000011B80000}"/>
    <cellStyle name="Style 137 3 4" xfId="1828" xr:uid="{00000000-0005-0000-0000-000012B80000}"/>
    <cellStyle name="Style 137 3 4 2" xfId="1829" xr:uid="{00000000-0005-0000-0000-000013B80000}"/>
    <cellStyle name="Style 137 3 4 3" xfId="1830" xr:uid="{00000000-0005-0000-0000-000014B80000}"/>
    <cellStyle name="Style 137 3 5" xfId="8798" xr:uid="{00000000-0005-0000-0000-000015B80000}"/>
    <cellStyle name="Style 137 4" xfId="1831" xr:uid="{00000000-0005-0000-0000-000016B80000}"/>
    <cellStyle name="Style 137 4 2" xfId="1832" xr:uid="{00000000-0005-0000-0000-000017B80000}"/>
    <cellStyle name="Style 137 4 2 2" xfId="1833" xr:uid="{00000000-0005-0000-0000-000018B80000}"/>
    <cellStyle name="Style 137 4 2 2 2" xfId="1834" xr:uid="{00000000-0005-0000-0000-000019B80000}"/>
    <cellStyle name="Style 137 4 2 3" xfId="1835" xr:uid="{00000000-0005-0000-0000-00001AB80000}"/>
    <cellStyle name="Style 137 4 2 3 2" xfId="1836" xr:uid="{00000000-0005-0000-0000-00001BB80000}"/>
    <cellStyle name="Style 137 4 2 3 3" xfId="1837" xr:uid="{00000000-0005-0000-0000-00001CB80000}"/>
    <cellStyle name="Style 137 4 2 4" xfId="1838" xr:uid="{00000000-0005-0000-0000-00001DB80000}"/>
    <cellStyle name="Style 137 4 2 4 2" xfId="1839" xr:uid="{00000000-0005-0000-0000-00001EB80000}"/>
    <cellStyle name="Style 137 4 2 5" xfId="8799" xr:uid="{00000000-0005-0000-0000-00001FB80000}"/>
    <cellStyle name="Style 137 4 3" xfId="1840" xr:uid="{00000000-0005-0000-0000-000020B80000}"/>
    <cellStyle name="Style 137 4 3 2" xfId="1841" xr:uid="{00000000-0005-0000-0000-000021B80000}"/>
    <cellStyle name="Style 137 4 3 2 2" xfId="1842" xr:uid="{00000000-0005-0000-0000-000022B80000}"/>
    <cellStyle name="Style 137 4 4" xfId="1843" xr:uid="{00000000-0005-0000-0000-000023B80000}"/>
    <cellStyle name="Style 137 4 4 2" xfId="1844" xr:uid="{00000000-0005-0000-0000-000024B80000}"/>
    <cellStyle name="Style 137 4 5" xfId="8800" xr:uid="{00000000-0005-0000-0000-000025B80000}"/>
    <cellStyle name="Style 137 5" xfId="1845" xr:uid="{00000000-0005-0000-0000-000026B80000}"/>
    <cellStyle name="Style 137 5 2" xfId="1846" xr:uid="{00000000-0005-0000-0000-000027B80000}"/>
    <cellStyle name="Style 137 5 2 2" xfId="1847" xr:uid="{00000000-0005-0000-0000-000028B80000}"/>
    <cellStyle name="Style 137 5 2 2 2" xfId="1848" xr:uid="{00000000-0005-0000-0000-000029B80000}"/>
    <cellStyle name="Style 137 5 2 3" xfId="1849" xr:uid="{00000000-0005-0000-0000-00002AB80000}"/>
    <cellStyle name="Style 137 5 2 3 2" xfId="1850" xr:uid="{00000000-0005-0000-0000-00002BB80000}"/>
    <cellStyle name="Style 137 5 2 3 3" xfId="1851" xr:uid="{00000000-0005-0000-0000-00002CB80000}"/>
    <cellStyle name="Style 137 5 2 4" xfId="1852" xr:uid="{00000000-0005-0000-0000-00002DB80000}"/>
    <cellStyle name="Style 137 5 2 4 2" xfId="1853" xr:uid="{00000000-0005-0000-0000-00002EB80000}"/>
    <cellStyle name="Style 137 5 2 5" xfId="8801" xr:uid="{00000000-0005-0000-0000-00002FB80000}"/>
    <cellStyle name="Style 137 5 3" xfId="1854" xr:uid="{00000000-0005-0000-0000-000030B80000}"/>
    <cellStyle name="Style 137 5 3 2" xfId="1855" xr:uid="{00000000-0005-0000-0000-000031B80000}"/>
    <cellStyle name="Style 137 5 4" xfId="1856" xr:uid="{00000000-0005-0000-0000-000032B80000}"/>
    <cellStyle name="Style 137 5 5" xfId="8802" xr:uid="{00000000-0005-0000-0000-000033B80000}"/>
    <cellStyle name="Style 137 6" xfId="1857" xr:uid="{00000000-0005-0000-0000-000034B80000}"/>
    <cellStyle name="Style 137 6 2" xfId="1858" xr:uid="{00000000-0005-0000-0000-000035B80000}"/>
    <cellStyle name="Style 137 6 2 2" xfId="8803" xr:uid="{00000000-0005-0000-0000-000036B80000}"/>
    <cellStyle name="Style 137 6 3" xfId="1859" xr:uid="{00000000-0005-0000-0000-000037B80000}"/>
    <cellStyle name="Style 137 6 3 2" xfId="1860" xr:uid="{00000000-0005-0000-0000-000038B80000}"/>
    <cellStyle name="Style 137 6 3 3" xfId="1861" xr:uid="{00000000-0005-0000-0000-000039B80000}"/>
    <cellStyle name="Style 137 6 4" xfId="1862" xr:uid="{00000000-0005-0000-0000-00003AB80000}"/>
    <cellStyle name="Style 137 6 4 2" xfId="1863" xr:uid="{00000000-0005-0000-0000-00003BB80000}"/>
    <cellStyle name="Style 137 6 5" xfId="1864" xr:uid="{00000000-0005-0000-0000-00003CB80000}"/>
    <cellStyle name="Style 137 7" xfId="1865" xr:uid="{00000000-0005-0000-0000-00003DB80000}"/>
    <cellStyle name="Style 137 7 2" xfId="1866" xr:uid="{00000000-0005-0000-0000-00003EB80000}"/>
    <cellStyle name="Style 137 7 3" xfId="1867" xr:uid="{00000000-0005-0000-0000-00003FB80000}"/>
    <cellStyle name="Style 137 7 4" xfId="1868" xr:uid="{00000000-0005-0000-0000-000040B80000}"/>
    <cellStyle name="Style 137 8" xfId="1869" xr:uid="{00000000-0005-0000-0000-000041B80000}"/>
    <cellStyle name="Style 137 8 2" xfId="1870" xr:uid="{00000000-0005-0000-0000-000042B80000}"/>
    <cellStyle name="Style 137 8 3" xfId="1871" xr:uid="{00000000-0005-0000-0000-000043B80000}"/>
    <cellStyle name="Style 137 9" xfId="1872" xr:uid="{00000000-0005-0000-0000-000044B80000}"/>
    <cellStyle name="Style 137_ADDON" xfId="1873" xr:uid="{00000000-0005-0000-0000-000045B80000}"/>
    <cellStyle name="Style 138" xfId="1874" xr:uid="{00000000-0005-0000-0000-000046B80000}"/>
    <cellStyle name="Style 138 2" xfId="1875" xr:uid="{00000000-0005-0000-0000-000047B80000}"/>
    <cellStyle name="Style 138 2 2" xfId="1876" xr:uid="{00000000-0005-0000-0000-000048B80000}"/>
    <cellStyle name="Style 138 2 2 2" xfId="1877" xr:uid="{00000000-0005-0000-0000-000049B80000}"/>
    <cellStyle name="Style 138 2 2 2 2" xfId="1878" xr:uid="{00000000-0005-0000-0000-00004AB80000}"/>
    <cellStyle name="Style 138 2 3" xfId="1879" xr:uid="{00000000-0005-0000-0000-00004BB80000}"/>
    <cellStyle name="Style 138 2 3 2" xfId="1880" xr:uid="{00000000-0005-0000-0000-00004CB80000}"/>
    <cellStyle name="Style 138 3" xfId="1881" xr:uid="{00000000-0005-0000-0000-00004DB80000}"/>
    <cellStyle name="Style 138 3 2" xfId="1882" xr:uid="{00000000-0005-0000-0000-00004EB80000}"/>
    <cellStyle name="Style 138 3 3" xfId="1883" xr:uid="{00000000-0005-0000-0000-00004FB80000}"/>
    <cellStyle name="Style 138 3 3 2" xfId="1884" xr:uid="{00000000-0005-0000-0000-000050B80000}"/>
    <cellStyle name="Style 138 3 3 3" xfId="1885" xr:uid="{00000000-0005-0000-0000-000051B80000}"/>
    <cellStyle name="Style 138 3 4" xfId="1886" xr:uid="{00000000-0005-0000-0000-000052B80000}"/>
    <cellStyle name="Style 138 3 4 2" xfId="1887" xr:uid="{00000000-0005-0000-0000-000053B80000}"/>
    <cellStyle name="Style 138 4" xfId="1888" xr:uid="{00000000-0005-0000-0000-000054B80000}"/>
    <cellStyle name="Style 138 4 2" xfId="1889" xr:uid="{00000000-0005-0000-0000-000055B80000}"/>
    <cellStyle name="Style 138 4 3" xfId="1890" xr:uid="{00000000-0005-0000-0000-000056B80000}"/>
    <cellStyle name="Style 138 5" xfId="1891" xr:uid="{00000000-0005-0000-0000-000057B80000}"/>
    <cellStyle name="Style 138 5 2" xfId="1892" xr:uid="{00000000-0005-0000-0000-000058B80000}"/>
    <cellStyle name="Style 138 6" xfId="1893" xr:uid="{00000000-0005-0000-0000-000059B80000}"/>
    <cellStyle name="Style 138 7" xfId="1894" xr:uid="{00000000-0005-0000-0000-00005AB80000}"/>
    <cellStyle name="Style 138_ADDON" xfId="1895" xr:uid="{00000000-0005-0000-0000-00005BB80000}"/>
    <cellStyle name="Style 139" xfId="1896" xr:uid="{00000000-0005-0000-0000-00005CB80000}"/>
    <cellStyle name="Style 139 2" xfId="1897" xr:uid="{00000000-0005-0000-0000-00005DB80000}"/>
    <cellStyle name="Style 139 2 2" xfId="1898" xr:uid="{00000000-0005-0000-0000-00005EB80000}"/>
    <cellStyle name="Style 139 2 2 2" xfId="1899" xr:uid="{00000000-0005-0000-0000-00005FB80000}"/>
    <cellStyle name="Style 139 2 2 2 2" xfId="1900" xr:uid="{00000000-0005-0000-0000-000060B80000}"/>
    <cellStyle name="Style 139 2 2 3" xfId="1901" xr:uid="{00000000-0005-0000-0000-000061B80000}"/>
    <cellStyle name="Style 139 2 3" xfId="1902" xr:uid="{00000000-0005-0000-0000-000062B80000}"/>
    <cellStyle name="Style 139 2 3 2" xfId="1903" xr:uid="{00000000-0005-0000-0000-000063B80000}"/>
    <cellStyle name="Style 139 2 4" xfId="1904" xr:uid="{00000000-0005-0000-0000-000064B80000}"/>
    <cellStyle name="Style 139 2 5" xfId="1905" xr:uid="{00000000-0005-0000-0000-000065B80000}"/>
    <cellStyle name="Style 139 2 6" xfId="1906" xr:uid="{00000000-0005-0000-0000-000066B80000}"/>
    <cellStyle name="Style 139 3" xfId="1907" xr:uid="{00000000-0005-0000-0000-000067B80000}"/>
    <cellStyle name="Style 139 3 2" xfId="1908" xr:uid="{00000000-0005-0000-0000-000068B80000}"/>
    <cellStyle name="Style 139 3 2 2" xfId="1909" xr:uid="{00000000-0005-0000-0000-000069B80000}"/>
    <cellStyle name="Style 139 3 2 2 2" xfId="1910" xr:uid="{00000000-0005-0000-0000-00006AB80000}"/>
    <cellStyle name="Style 139 3 2 3" xfId="1911" xr:uid="{00000000-0005-0000-0000-00006BB80000}"/>
    <cellStyle name="Style 139 3 3" xfId="1912" xr:uid="{00000000-0005-0000-0000-00006CB80000}"/>
    <cellStyle name="Style 139 3 3 2" xfId="1913" xr:uid="{00000000-0005-0000-0000-00006DB80000}"/>
    <cellStyle name="Style 139 3 3 2 2" xfId="1914" xr:uid="{00000000-0005-0000-0000-00006EB80000}"/>
    <cellStyle name="Style 139 3 3 3" xfId="1915" xr:uid="{00000000-0005-0000-0000-00006FB80000}"/>
    <cellStyle name="Style 139 3 4" xfId="1916" xr:uid="{00000000-0005-0000-0000-000070B80000}"/>
    <cellStyle name="Style 139 3 4 2" xfId="8804" xr:uid="{00000000-0005-0000-0000-000071B80000}"/>
    <cellStyle name="Style 139 3 5" xfId="1917" xr:uid="{00000000-0005-0000-0000-000072B80000}"/>
    <cellStyle name="Style 139 4" xfId="1918" xr:uid="{00000000-0005-0000-0000-000073B80000}"/>
    <cellStyle name="Style 139 4 2" xfId="1919" xr:uid="{00000000-0005-0000-0000-000074B80000}"/>
    <cellStyle name="Style 139 4 2 2" xfId="1920" xr:uid="{00000000-0005-0000-0000-000075B80000}"/>
    <cellStyle name="Style 139 4 3" xfId="1921" xr:uid="{00000000-0005-0000-0000-000076B80000}"/>
    <cellStyle name="Style 139 5" xfId="1922" xr:uid="{00000000-0005-0000-0000-000077B80000}"/>
    <cellStyle name="Style 139 6" xfId="1923" xr:uid="{00000000-0005-0000-0000-000078B80000}"/>
    <cellStyle name="Style 139 7" xfId="1924" xr:uid="{00000000-0005-0000-0000-000079B80000}"/>
    <cellStyle name="Style 139_ADDON" xfId="1925" xr:uid="{00000000-0005-0000-0000-00007AB80000}"/>
    <cellStyle name="Style 140" xfId="1926" xr:uid="{00000000-0005-0000-0000-00007BB80000}"/>
    <cellStyle name="Style 140 2" xfId="1927" xr:uid="{00000000-0005-0000-0000-00007CB80000}"/>
    <cellStyle name="Style 140 2 2" xfId="1928" xr:uid="{00000000-0005-0000-0000-00007DB80000}"/>
    <cellStyle name="Style 140 2 2 2" xfId="1929" xr:uid="{00000000-0005-0000-0000-00007EB80000}"/>
    <cellStyle name="Style 140 2 2 2 2" xfId="1930" xr:uid="{00000000-0005-0000-0000-00007FB80000}"/>
    <cellStyle name="Style 140 2 3" xfId="1931" xr:uid="{00000000-0005-0000-0000-000080B80000}"/>
    <cellStyle name="Style 140 2 3 2" xfId="1932" xr:uid="{00000000-0005-0000-0000-000081B80000}"/>
    <cellStyle name="Style 140 3" xfId="1933" xr:uid="{00000000-0005-0000-0000-000082B80000}"/>
    <cellStyle name="Style 140 3 2" xfId="1934" xr:uid="{00000000-0005-0000-0000-000083B80000}"/>
    <cellStyle name="Style 140 3 3" xfId="1935" xr:uid="{00000000-0005-0000-0000-000084B80000}"/>
    <cellStyle name="Style 140 3 3 2" xfId="1936" xr:uid="{00000000-0005-0000-0000-000085B80000}"/>
    <cellStyle name="Style 140 3 3 3" xfId="1937" xr:uid="{00000000-0005-0000-0000-000086B80000}"/>
    <cellStyle name="Style 140 3 4" xfId="1938" xr:uid="{00000000-0005-0000-0000-000087B80000}"/>
    <cellStyle name="Style 140 3 4 2" xfId="1939" xr:uid="{00000000-0005-0000-0000-000088B80000}"/>
    <cellStyle name="Style 140 4" xfId="1940" xr:uid="{00000000-0005-0000-0000-000089B80000}"/>
    <cellStyle name="Style 140 4 2" xfId="1941" xr:uid="{00000000-0005-0000-0000-00008AB80000}"/>
    <cellStyle name="Style 140 4 3" xfId="1942" xr:uid="{00000000-0005-0000-0000-00008BB80000}"/>
    <cellStyle name="Style 140 5" xfId="1943" xr:uid="{00000000-0005-0000-0000-00008CB80000}"/>
    <cellStyle name="Style 140 5 2" xfId="1944" xr:uid="{00000000-0005-0000-0000-00008DB80000}"/>
    <cellStyle name="Style 140 6" xfId="1945" xr:uid="{00000000-0005-0000-0000-00008EB80000}"/>
    <cellStyle name="Style 140 7" xfId="1946" xr:uid="{00000000-0005-0000-0000-00008FB80000}"/>
    <cellStyle name="Style 140_ADDON" xfId="1947" xr:uid="{00000000-0005-0000-0000-000090B80000}"/>
    <cellStyle name="Style 141" xfId="1948" xr:uid="{00000000-0005-0000-0000-000091B80000}"/>
    <cellStyle name="Style 141 10" xfId="1949" xr:uid="{00000000-0005-0000-0000-000092B80000}"/>
    <cellStyle name="Style 141 11" xfId="1950" xr:uid="{00000000-0005-0000-0000-000093B80000}"/>
    <cellStyle name="Style 141 12" xfId="1951" xr:uid="{00000000-0005-0000-0000-000094B80000}"/>
    <cellStyle name="Style 141 13" xfId="51247" xr:uid="{00000000-0005-0000-0000-000095B80000}"/>
    <cellStyle name="Style 141 14" xfId="51939" xr:uid="{00000000-0005-0000-0000-000096B80000}"/>
    <cellStyle name="Style 141 15" xfId="52632" xr:uid="{00000000-0005-0000-0000-000097B80000}"/>
    <cellStyle name="Style 141 16" xfId="53323" xr:uid="{00000000-0005-0000-0000-000098B80000}"/>
    <cellStyle name="Style 141 2" xfId="1952" xr:uid="{00000000-0005-0000-0000-000099B80000}"/>
    <cellStyle name="Style 141 2 2" xfId="1953" xr:uid="{00000000-0005-0000-0000-00009AB80000}"/>
    <cellStyle name="Style 141 2 2 2" xfId="1954" xr:uid="{00000000-0005-0000-0000-00009BB80000}"/>
    <cellStyle name="Style 141 2 2 2 2" xfId="1955" xr:uid="{00000000-0005-0000-0000-00009CB80000}"/>
    <cellStyle name="Style 141 2 3" xfId="1956" xr:uid="{00000000-0005-0000-0000-00009DB80000}"/>
    <cellStyle name="Style 141 2 3 2" xfId="1957" xr:uid="{00000000-0005-0000-0000-00009EB80000}"/>
    <cellStyle name="Style 141 3" xfId="1958" xr:uid="{00000000-0005-0000-0000-00009FB80000}"/>
    <cellStyle name="Style 141 3 2" xfId="1959" xr:uid="{00000000-0005-0000-0000-0000A0B80000}"/>
    <cellStyle name="Style 141 3 2 2" xfId="1960" xr:uid="{00000000-0005-0000-0000-0000A1B80000}"/>
    <cellStyle name="Style 141 3 2 2 2" xfId="1961" xr:uid="{00000000-0005-0000-0000-0000A2B80000}"/>
    <cellStyle name="Style 141 3 2 3" xfId="8805" xr:uid="{00000000-0005-0000-0000-0000A3B80000}"/>
    <cellStyle name="Style 141 3 3" xfId="1962" xr:uid="{00000000-0005-0000-0000-0000A4B80000}"/>
    <cellStyle name="Style 141 3 3 2" xfId="1963" xr:uid="{00000000-0005-0000-0000-0000A5B80000}"/>
    <cellStyle name="Style 141 3 3 2 2" xfId="1964" xr:uid="{00000000-0005-0000-0000-0000A6B80000}"/>
    <cellStyle name="Style 141 3 3 3" xfId="1965" xr:uid="{00000000-0005-0000-0000-0000A7B80000}"/>
    <cellStyle name="Style 141 3 3 3 2" xfId="1966" xr:uid="{00000000-0005-0000-0000-0000A8B80000}"/>
    <cellStyle name="Style 141 3 3 3 3" xfId="1967" xr:uid="{00000000-0005-0000-0000-0000A9B80000}"/>
    <cellStyle name="Style 141 3 3 4" xfId="1968" xr:uid="{00000000-0005-0000-0000-0000AAB80000}"/>
    <cellStyle name="Style 141 3 3 4 2" xfId="1969" xr:uid="{00000000-0005-0000-0000-0000ABB80000}"/>
    <cellStyle name="Style 141 3 3 5" xfId="8806" xr:uid="{00000000-0005-0000-0000-0000ACB80000}"/>
    <cellStyle name="Style 141 3 4" xfId="1970" xr:uid="{00000000-0005-0000-0000-0000ADB80000}"/>
    <cellStyle name="Style 141 3 4 2" xfId="1971" xr:uid="{00000000-0005-0000-0000-0000AEB80000}"/>
    <cellStyle name="Style 141 3 4 3" xfId="1972" xr:uid="{00000000-0005-0000-0000-0000AFB80000}"/>
    <cellStyle name="Style 141 3 5" xfId="8807" xr:uid="{00000000-0005-0000-0000-0000B0B80000}"/>
    <cellStyle name="Style 141 4" xfId="1973" xr:uid="{00000000-0005-0000-0000-0000B1B80000}"/>
    <cellStyle name="Style 141 4 2" xfId="1974" xr:uid="{00000000-0005-0000-0000-0000B2B80000}"/>
    <cellStyle name="Style 141 4 2 2" xfId="1975" xr:uid="{00000000-0005-0000-0000-0000B3B80000}"/>
    <cellStyle name="Style 141 4 2 2 2" xfId="1976" xr:uid="{00000000-0005-0000-0000-0000B4B80000}"/>
    <cellStyle name="Style 141 4 2 3" xfId="1977" xr:uid="{00000000-0005-0000-0000-0000B5B80000}"/>
    <cellStyle name="Style 141 4 2 3 2" xfId="1978" xr:uid="{00000000-0005-0000-0000-0000B6B80000}"/>
    <cellStyle name="Style 141 4 2 3 3" xfId="1979" xr:uid="{00000000-0005-0000-0000-0000B7B80000}"/>
    <cellStyle name="Style 141 4 2 4" xfId="1980" xr:uid="{00000000-0005-0000-0000-0000B8B80000}"/>
    <cellStyle name="Style 141 4 2 4 2" xfId="1981" xr:uid="{00000000-0005-0000-0000-0000B9B80000}"/>
    <cellStyle name="Style 141 4 2 5" xfId="8808" xr:uid="{00000000-0005-0000-0000-0000BAB80000}"/>
    <cellStyle name="Style 141 4 3" xfId="1982" xr:uid="{00000000-0005-0000-0000-0000BBB80000}"/>
    <cellStyle name="Style 141 4 3 2" xfId="1983" xr:uid="{00000000-0005-0000-0000-0000BCB80000}"/>
    <cellStyle name="Style 141 4 3 2 2" xfId="1984" xr:uid="{00000000-0005-0000-0000-0000BDB80000}"/>
    <cellStyle name="Style 141 4 4" xfId="1985" xr:uid="{00000000-0005-0000-0000-0000BEB80000}"/>
    <cellStyle name="Style 141 4 4 2" xfId="1986" xr:uid="{00000000-0005-0000-0000-0000BFB80000}"/>
    <cellStyle name="Style 141 4 5" xfId="8809" xr:uid="{00000000-0005-0000-0000-0000C0B80000}"/>
    <cellStyle name="Style 141 5" xfId="1987" xr:uid="{00000000-0005-0000-0000-0000C1B80000}"/>
    <cellStyle name="Style 141 5 2" xfId="1988" xr:uid="{00000000-0005-0000-0000-0000C2B80000}"/>
    <cellStyle name="Style 141 5 2 2" xfId="1989" xr:uid="{00000000-0005-0000-0000-0000C3B80000}"/>
    <cellStyle name="Style 141 5 2 2 2" xfId="1990" xr:uid="{00000000-0005-0000-0000-0000C4B80000}"/>
    <cellStyle name="Style 141 5 2 3" xfId="1991" xr:uid="{00000000-0005-0000-0000-0000C5B80000}"/>
    <cellStyle name="Style 141 5 2 3 2" xfId="1992" xr:uid="{00000000-0005-0000-0000-0000C6B80000}"/>
    <cellStyle name="Style 141 5 2 3 3" xfId="1993" xr:uid="{00000000-0005-0000-0000-0000C7B80000}"/>
    <cellStyle name="Style 141 5 2 4" xfId="1994" xr:uid="{00000000-0005-0000-0000-0000C8B80000}"/>
    <cellStyle name="Style 141 5 2 4 2" xfId="1995" xr:uid="{00000000-0005-0000-0000-0000C9B80000}"/>
    <cellStyle name="Style 141 5 2 5" xfId="8810" xr:uid="{00000000-0005-0000-0000-0000CAB80000}"/>
    <cellStyle name="Style 141 5 3" xfId="1996" xr:uid="{00000000-0005-0000-0000-0000CBB80000}"/>
    <cellStyle name="Style 141 5 3 2" xfId="1997" xr:uid="{00000000-0005-0000-0000-0000CCB80000}"/>
    <cellStyle name="Style 141 5 4" xfId="1998" xr:uid="{00000000-0005-0000-0000-0000CDB80000}"/>
    <cellStyle name="Style 141 5 5" xfId="8811" xr:uid="{00000000-0005-0000-0000-0000CEB80000}"/>
    <cellStyle name="Style 141 6" xfId="1999" xr:uid="{00000000-0005-0000-0000-0000CFB80000}"/>
    <cellStyle name="Style 141 6 2" xfId="2000" xr:uid="{00000000-0005-0000-0000-0000D0B80000}"/>
    <cellStyle name="Style 141 6 2 2" xfId="8812" xr:uid="{00000000-0005-0000-0000-0000D1B80000}"/>
    <cellStyle name="Style 141 6 3" xfId="2001" xr:uid="{00000000-0005-0000-0000-0000D2B80000}"/>
    <cellStyle name="Style 141 6 3 2" xfId="2002" xr:uid="{00000000-0005-0000-0000-0000D3B80000}"/>
    <cellStyle name="Style 141 6 3 3" xfId="2003" xr:uid="{00000000-0005-0000-0000-0000D4B80000}"/>
    <cellStyle name="Style 141 6 4" xfId="2004" xr:uid="{00000000-0005-0000-0000-0000D5B80000}"/>
    <cellStyle name="Style 141 6 4 2" xfId="2005" xr:uid="{00000000-0005-0000-0000-0000D6B80000}"/>
    <cellStyle name="Style 141 6 5" xfId="2006" xr:uid="{00000000-0005-0000-0000-0000D7B80000}"/>
    <cellStyle name="Style 141 7" xfId="2007" xr:uid="{00000000-0005-0000-0000-0000D8B80000}"/>
    <cellStyle name="Style 141 7 2" xfId="2008" xr:uid="{00000000-0005-0000-0000-0000D9B80000}"/>
    <cellStyle name="Style 141 7 3" xfId="2009" xr:uid="{00000000-0005-0000-0000-0000DAB80000}"/>
    <cellStyle name="Style 141 7 4" xfId="2010" xr:uid="{00000000-0005-0000-0000-0000DBB80000}"/>
    <cellStyle name="Style 141 8" xfId="2011" xr:uid="{00000000-0005-0000-0000-0000DCB80000}"/>
    <cellStyle name="Style 141 8 2" xfId="2012" xr:uid="{00000000-0005-0000-0000-0000DDB80000}"/>
    <cellStyle name="Style 141 8 3" xfId="2013" xr:uid="{00000000-0005-0000-0000-0000DEB80000}"/>
    <cellStyle name="Style 141 9" xfId="2014" xr:uid="{00000000-0005-0000-0000-0000DFB80000}"/>
    <cellStyle name="Style 141_ADDON" xfId="2015" xr:uid="{00000000-0005-0000-0000-0000E0B80000}"/>
    <cellStyle name="Style 142" xfId="2016" xr:uid="{00000000-0005-0000-0000-0000E1B80000}"/>
    <cellStyle name="Style 142 2" xfId="2017" xr:uid="{00000000-0005-0000-0000-0000E2B80000}"/>
    <cellStyle name="Style 142 2 2" xfId="2018" xr:uid="{00000000-0005-0000-0000-0000E3B80000}"/>
    <cellStyle name="Style 142 2 2 2" xfId="2019" xr:uid="{00000000-0005-0000-0000-0000E4B80000}"/>
    <cellStyle name="Style 142 2 2 2 2" xfId="2020" xr:uid="{00000000-0005-0000-0000-0000E5B80000}"/>
    <cellStyle name="Style 142 2 2 3" xfId="2021" xr:uid="{00000000-0005-0000-0000-0000E6B80000}"/>
    <cellStyle name="Style 142 2 3" xfId="2022" xr:uid="{00000000-0005-0000-0000-0000E7B80000}"/>
    <cellStyle name="Style 142 2 3 2" xfId="2023" xr:uid="{00000000-0005-0000-0000-0000E8B80000}"/>
    <cellStyle name="Style 142 2 4" xfId="2024" xr:uid="{00000000-0005-0000-0000-0000E9B80000}"/>
    <cellStyle name="Style 142 2 5" xfId="2025" xr:uid="{00000000-0005-0000-0000-0000EAB80000}"/>
    <cellStyle name="Style 142 3" xfId="2026" xr:uid="{00000000-0005-0000-0000-0000EBB80000}"/>
    <cellStyle name="Style 142 3 2" xfId="2027" xr:uid="{00000000-0005-0000-0000-0000ECB80000}"/>
    <cellStyle name="Style 142 3 2 2" xfId="2028" xr:uid="{00000000-0005-0000-0000-0000EDB80000}"/>
    <cellStyle name="Style 142 3 2 2 2" xfId="2029" xr:uid="{00000000-0005-0000-0000-0000EEB80000}"/>
    <cellStyle name="Style 142 3 2 3" xfId="2030" xr:uid="{00000000-0005-0000-0000-0000EFB80000}"/>
    <cellStyle name="Style 142 3 3" xfId="2031" xr:uid="{00000000-0005-0000-0000-0000F0B80000}"/>
    <cellStyle name="Style 142 3 3 2" xfId="2032" xr:uid="{00000000-0005-0000-0000-0000F1B80000}"/>
    <cellStyle name="Style 142 3 3 2 2" xfId="2033" xr:uid="{00000000-0005-0000-0000-0000F2B80000}"/>
    <cellStyle name="Style 142 3 3 3" xfId="2034" xr:uid="{00000000-0005-0000-0000-0000F3B80000}"/>
    <cellStyle name="Style 142 3 4" xfId="2035" xr:uid="{00000000-0005-0000-0000-0000F4B80000}"/>
    <cellStyle name="Style 142 3 4 2" xfId="8813" xr:uid="{00000000-0005-0000-0000-0000F5B80000}"/>
    <cellStyle name="Style 142 3 5" xfId="8814" xr:uid="{00000000-0005-0000-0000-0000F6B80000}"/>
    <cellStyle name="Style 142 4" xfId="2036" xr:uid="{00000000-0005-0000-0000-0000F7B80000}"/>
    <cellStyle name="Style 142 4 2" xfId="2037" xr:uid="{00000000-0005-0000-0000-0000F8B80000}"/>
    <cellStyle name="Style 142 4 2 2" xfId="2038" xr:uid="{00000000-0005-0000-0000-0000F9B80000}"/>
    <cellStyle name="Style 142 4 3" xfId="2039" xr:uid="{00000000-0005-0000-0000-0000FAB80000}"/>
    <cellStyle name="Style 142 5" xfId="2040" xr:uid="{00000000-0005-0000-0000-0000FBB80000}"/>
    <cellStyle name="Style 142 6" xfId="2041" xr:uid="{00000000-0005-0000-0000-0000FCB80000}"/>
    <cellStyle name="Style 142 7" xfId="2042" xr:uid="{00000000-0005-0000-0000-0000FDB80000}"/>
    <cellStyle name="Style 142_ADDON" xfId="2043" xr:uid="{00000000-0005-0000-0000-0000FEB80000}"/>
    <cellStyle name="Style 143" xfId="2044" xr:uid="{00000000-0005-0000-0000-0000FFB80000}"/>
    <cellStyle name="Style 143 2" xfId="2045" xr:uid="{00000000-0005-0000-0000-000000B90000}"/>
    <cellStyle name="Style 143 2 2" xfId="2046" xr:uid="{00000000-0005-0000-0000-000001B90000}"/>
    <cellStyle name="Style 143 2 2 2" xfId="2047" xr:uid="{00000000-0005-0000-0000-000002B90000}"/>
    <cellStyle name="Style 143 2 2 2 2" xfId="2048" xr:uid="{00000000-0005-0000-0000-000003B90000}"/>
    <cellStyle name="Style 143 2 2 3" xfId="2049" xr:uid="{00000000-0005-0000-0000-000004B90000}"/>
    <cellStyle name="Style 143 2 3" xfId="2050" xr:uid="{00000000-0005-0000-0000-000005B90000}"/>
    <cellStyle name="Style 143 2 3 2" xfId="2051" xr:uid="{00000000-0005-0000-0000-000006B90000}"/>
    <cellStyle name="Style 143 2 4" xfId="2052" xr:uid="{00000000-0005-0000-0000-000007B90000}"/>
    <cellStyle name="Style 143 2 5" xfId="2053" xr:uid="{00000000-0005-0000-0000-000008B90000}"/>
    <cellStyle name="Style 143 2 6" xfId="2054" xr:uid="{00000000-0005-0000-0000-000009B90000}"/>
    <cellStyle name="Style 143 3" xfId="2055" xr:uid="{00000000-0005-0000-0000-00000AB90000}"/>
    <cellStyle name="Style 143 3 2" xfId="2056" xr:uid="{00000000-0005-0000-0000-00000BB90000}"/>
    <cellStyle name="Style 143 3 2 2" xfId="2057" xr:uid="{00000000-0005-0000-0000-00000CB90000}"/>
    <cellStyle name="Style 143 3 2 2 2" xfId="2058" xr:uid="{00000000-0005-0000-0000-00000DB90000}"/>
    <cellStyle name="Style 143 3 2 3" xfId="2059" xr:uid="{00000000-0005-0000-0000-00000EB90000}"/>
    <cellStyle name="Style 143 3 3" xfId="2060" xr:uid="{00000000-0005-0000-0000-00000FB90000}"/>
    <cellStyle name="Style 143 3 3 2" xfId="2061" xr:uid="{00000000-0005-0000-0000-000010B90000}"/>
    <cellStyle name="Style 143 3 3 2 2" xfId="2062" xr:uid="{00000000-0005-0000-0000-000011B90000}"/>
    <cellStyle name="Style 143 3 3 3" xfId="2063" xr:uid="{00000000-0005-0000-0000-000012B90000}"/>
    <cellStyle name="Style 143 3 4" xfId="2064" xr:uid="{00000000-0005-0000-0000-000013B90000}"/>
    <cellStyle name="Style 143 3 4 2" xfId="8815" xr:uid="{00000000-0005-0000-0000-000014B90000}"/>
    <cellStyle name="Style 143 3 5" xfId="2065" xr:uid="{00000000-0005-0000-0000-000015B90000}"/>
    <cellStyle name="Style 143 4" xfId="2066" xr:uid="{00000000-0005-0000-0000-000016B90000}"/>
    <cellStyle name="Style 143 4 2" xfId="2067" xr:uid="{00000000-0005-0000-0000-000017B90000}"/>
    <cellStyle name="Style 143 4 2 2" xfId="2068" xr:uid="{00000000-0005-0000-0000-000018B90000}"/>
    <cellStyle name="Style 143 4 3" xfId="2069" xr:uid="{00000000-0005-0000-0000-000019B90000}"/>
    <cellStyle name="Style 143 5" xfId="2070" xr:uid="{00000000-0005-0000-0000-00001AB90000}"/>
    <cellStyle name="Style 143 6" xfId="2071" xr:uid="{00000000-0005-0000-0000-00001BB90000}"/>
    <cellStyle name="Style 143 7" xfId="2072" xr:uid="{00000000-0005-0000-0000-00001CB90000}"/>
    <cellStyle name="Style 143_ADDON" xfId="2073" xr:uid="{00000000-0005-0000-0000-00001DB90000}"/>
    <cellStyle name="Style 148" xfId="2074" xr:uid="{00000000-0005-0000-0000-00001EB90000}"/>
    <cellStyle name="Style 148 10" xfId="2075" xr:uid="{00000000-0005-0000-0000-00001FB90000}"/>
    <cellStyle name="Style 148 11" xfId="2076" xr:uid="{00000000-0005-0000-0000-000020B90000}"/>
    <cellStyle name="Style 148 12" xfId="2077" xr:uid="{00000000-0005-0000-0000-000021B90000}"/>
    <cellStyle name="Style 148 13" xfId="51248" xr:uid="{00000000-0005-0000-0000-000022B90000}"/>
    <cellStyle name="Style 148 14" xfId="51940" xr:uid="{00000000-0005-0000-0000-000023B90000}"/>
    <cellStyle name="Style 148 15" xfId="52633" xr:uid="{00000000-0005-0000-0000-000024B90000}"/>
    <cellStyle name="Style 148 16" xfId="53324" xr:uid="{00000000-0005-0000-0000-000025B90000}"/>
    <cellStyle name="Style 148 2" xfId="2078" xr:uid="{00000000-0005-0000-0000-000026B90000}"/>
    <cellStyle name="Style 148 2 2" xfId="2079" xr:uid="{00000000-0005-0000-0000-000027B90000}"/>
    <cellStyle name="Style 148 2 2 2" xfId="2080" xr:uid="{00000000-0005-0000-0000-000028B90000}"/>
    <cellStyle name="Style 148 2 2 2 2" xfId="2081" xr:uid="{00000000-0005-0000-0000-000029B90000}"/>
    <cellStyle name="Style 148 2 3" xfId="2082" xr:uid="{00000000-0005-0000-0000-00002AB90000}"/>
    <cellStyle name="Style 148 2 3 2" xfId="2083" xr:uid="{00000000-0005-0000-0000-00002BB90000}"/>
    <cellStyle name="Style 148 3" xfId="2084" xr:uid="{00000000-0005-0000-0000-00002CB90000}"/>
    <cellStyle name="Style 148 3 2" xfId="2085" xr:uid="{00000000-0005-0000-0000-00002DB90000}"/>
    <cellStyle name="Style 148 3 2 2" xfId="2086" xr:uid="{00000000-0005-0000-0000-00002EB90000}"/>
    <cellStyle name="Style 148 3 2 2 2" xfId="2087" xr:uid="{00000000-0005-0000-0000-00002FB90000}"/>
    <cellStyle name="Style 148 3 2 3" xfId="8816" xr:uid="{00000000-0005-0000-0000-000030B90000}"/>
    <cellStyle name="Style 148 3 3" xfId="2088" xr:uid="{00000000-0005-0000-0000-000031B90000}"/>
    <cellStyle name="Style 148 3 3 2" xfId="2089" xr:uid="{00000000-0005-0000-0000-000032B90000}"/>
    <cellStyle name="Style 148 3 3 2 2" xfId="2090" xr:uid="{00000000-0005-0000-0000-000033B90000}"/>
    <cellStyle name="Style 148 3 3 3" xfId="2091" xr:uid="{00000000-0005-0000-0000-000034B90000}"/>
    <cellStyle name="Style 148 3 3 3 2" xfId="2092" xr:uid="{00000000-0005-0000-0000-000035B90000}"/>
    <cellStyle name="Style 148 3 3 3 3" xfId="2093" xr:uid="{00000000-0005-0000-0000-000036B90000}"/>
    <cellStyle name="Style 148 3 3 4" xfId="2094" xr:uid="{00000000-0005-0000-0000-000037B90000}"/>
    <cellStyle name="Style 148 3 3 4 2" xfId="2095" xr:uid="{00000000-0005-0000-0000-000038B90000}"/>
    <cellStyle name="Style 148 3 3 5" xfId="8817" xr:uid="{00000000-0005-0000-0000-000039B90000}"/>
    <cellStyle name="Style 148 3 4" xfId="2096" xr:uid="{00000000-0005-0000-0000-00003AB90000}"/>
    <cellStyle name="Style 148 3 4 2" xfId="2097" xr:uid="{00000000-0005-0000-0000-00003BB90000}"/>
    <cellStyle name="Style 148 3 4 3" xfId="2098" xr:uid="{00000000-0005-0000-0000-00003CB90000}"/>
    <cellStyle name="Style 148 3 5" xfId="8818" xr:uid="{00000000-0005-0000-0000-00003DB90000}"/>
    <cellStyle name="Style 148 4" xfId="2099" xr:uid="{00000000-0005-0000-0000-00003EB90000}"/>
    <cellStyle name="Style 148 4 2" xfId="2100" xr:uid="{00000000-0005-0000-0000-00003FB90000}"/>
    <cellStyle name="Style 148 4 2 2" xfId="2101" xr:uid="{00000000-0005-0000-0000-000040B90000}"/>
    <cellStyle name="Style 148 4 2 2 2" xfId="2102" xr:uid="{00000000-0005-0000-0000-000041B90000}"/>
    <cellStyle name="Style 148 4 2 3" xfId="2103" xr:uid="{00000000-0005-0000-0000-000042B90000}"/>
    <cellStyle name="Style 148 4 2 3 2" xfId="2104" xr:uid="{00000000-0005-0000-0000-000043B90000}"/>
    <cellStyle name="Style 148 4 2 3 3" xfId="2105" xr:uid="{00000000-0005-0000-0000-000044B90000}"/>
    <cellStyle name="Style 148 4 2 4" xfId="2106" xr:uid="{00000000-0005-0000-0000-000045B90000}"/>
    <cellStyle name="Style 148 4 2 4 2" xfId="2107" xr:uid="{00000000-0005-0000-0000-000046B90000}"/>
    <cellStyle name="Style 148 4 2 5" xfId="8819" xr:uid="{00000000-0005-0000-0000-000047B90000}"/>
    <cellStyle name="Style 148 4 3" xfId="2108" xr:uid="{00000000-0005-0000-0000-000048B90000}"/>
    <cellStyle name="Style 148 4 3 2" xfId="2109" xr:uid="{00000000-0005-0000-0000-000049B90000}"/>
    <cellStyle name="Style 148 4 3 2 2" xfId="2110" xr:uid="{00000000-0005-0000-0000-00004AB90000}"/>
    <cellStyle name="Style 148 4 4" xfId="2111" xr:uid="{00000000-0005-0000-0000-00004BB90000}"/>
    <cellStyle name="Style 148 4 4 2" xfId="2112" xr:uid="{00000000-0005-0000-0000-00004CB90000}"/>
    <cellStyle name="Style 148 4 5" xfId="8820" xr:uid="{00000000-0005-0000-0000-00004DB90000}"/>
    <cellStyle name="Style 148 5" xfId="2113" xr:uid="{00000000-0005-0000-0000-00004EB90000}"/>
    <cellStyle name="Style 148 5 2" xfId="2114" xr:uid="{00000000-0005-0000-0000-00004FB90000}"/>
    <cellStyle name="Style 148 5 2 2" xfId="2115" xr:uid="{00000000-0005-0000-0000-000050B90000}"/>
    <cellStyle name="Style 148 5 2 2 2" xfId="2116" xr:uid="{00000000-0005-0000-0000-000051B90000}"/>
    <cellStyle name="Style 148 5 2 3" xfId="2117" xr:uid="{00000000-0005-0000-0000-000052B90000}"/>
    <cellStyle name="Style 148 5 2 3 2" xfId="2118" xr:uid="{00000000-0005-0000-0000-000053B90000}"/>
    <cellStyle name="Style 148 5 2 3 3" xfId="2119" xr:uid="{00000000-0005-0000-0000-000054B90000}"/>
    <cellStyle name="Style 148 5 2 4" xfId="2120" xr:uid="{00000000-0005-0000-0000-000055B90000}"/>
    <cellStyle name="Style 148 5 2 4 2" xfId="2121" xr:uid="{00000000-0005-0000-0000-000056B90000}"/>
    <cellStyle name="Style 148 5 2 5" xfId="8821" xr:uid="{00000000-0005-0000-0000-000057B90000}"/>
    <cellStyle name="Style 148 5 3" xfId="2122" xr:uid="{00000000-0005-0000-0000-000058B90000}"/>
    <cellStyle name="Style 148 5 3 2" xfId="2123" xr:uid="{00000000-0005-0000-0000-000059B90000}"/>
    <cellStyle name="Style 148 5 4" xfId="2124" xr:uid="{00000000-0005-0000-0000-00005AB90000}"/>
    <cellStyle name="Style 148 5 5" xfId="8822" xr:uid="{00000000-0005-0000-0000-00005BB90000}"/>
    <cellStyle name="Style 148 6" xfId="2125" xr:uid="{00000000-0005-0000-0000-00005CB90000}"/>
    <cellStyle name="Style 148 6 2" xfId="2126" xr:uid="{00000000-0005-0000-0000-00005DB90000}"/>
    <cellStyle name="Style 148 6 2 2" xfId="8823" xr:uid="{00000000-0005-0000-0000-00005EB90000}"/>
    <cellStyle name="Style 148 6 3" xfId="2127" xr:uid="{00000000-0005-0000-0000-00005FB90000}"/>
    <cellStyle name="Style 148 6 3 2" xfId="2128" xr:uid="{00000000-0005-0000-0000-000060B90000}"/>
    <cellStyle name="Style 148 6 3 3" xfId="2129" xr:uid="{00000000-0005-0000-0000-000061B90000}"/>
    <cellStyle name="Style 148 6 4" xfId="2130" xr:uid="{00000000-0005-0000-0000-000062B90000}"/>
    <cellStyle name="Style 148 6 4 2" xfId="2131" xr:uid="{00000000-0005-0000-0000-000063B90000}"/>
    <cellStyle name="Style 148 6 5" xfId="2132" xr:uid="{00000000-0005-0000-0000-000064B90000}"/>
    <cellStyle name="Style 148 7" xfId="2133" xr:uid="{00000000-0005-0000-0000-000065B90000}"/>
    <cellStyle name="Style 148 7 2" xfId="2134" xr:uid="{00000000-0005-0000-0000-000066B90000}"/>
    <cellStyle name="Style 148 7 3" xfId="2135" xr:uid="{00000000-0005-0000-0000-000067B90000}"/>
    <cellStyle name="Style 148 7 4" xfId="2136" xr:uid="{00000000-0005-0000-0000-000068B90000}"/>
    <cellStyle name="Style 148 8" xfId="2137" xr:uid="{00000000-0005-0000-0000-000069B90000}"/>
    <cellStyle name="Style 148 8 2" xfId="2138" xr:uid="{00000000-0005-0000-0000-00006AB90000}"/>
    <cellStyle name="Style 148 8 3" xfId="2139" xr:uid="{00000000-0005-0000-0000-00006BB90000}"/>
    <cellStyle name="Style 148 9" xfId="2140" xr:uid="{00000000-0005-0000-0000-00006CB90000}"/>
    <cellStyle name="Style 148_ADDON" xfId="2141" xr:uid="{00000000-0005-0000-0000-00006DB90000}"/>
    <cellStyle name="Style 149" xfId="2142" xr:uid="{00000000-0005-0000-0000-00006EB90000}"/>
    <cellStyle name="Style 149 2" xfId="2143" xr:uid="{00000000-0005-0000-0000-00006FB90000}"/>
    <cellStyle name="Style 149 2 2" xfId="2144" xr:uid="{00000000-0005-0000-0000-000070B90000}"/>
    <cellStyle name="Style 149 2 2 2" xfId="2145" xr:uid="{00000000-0005-0000-0000-000071B90000}"/>
    <cellStyle name="Style 149 2 2 2 2" xfId="2146" xr:uid="{00000000-0005-0000-0000-000072B90000}"/>
    <cellStyle name="Style 149 2 3" xfId="2147" xr:uid="{00000000-0005-0000-0000-000073B90000}"/>
    <cellStyle name="Style 149 2 3 2" xfId="2148" xr:uid="{00000000-0005-0000-0000-000074B90000}"/>
    <cellStyle name="Style 149 3" xfId="2149" xr:uid="{00000000-0005-0000-0000-000075B90000}"/>
    <cellStyle name="Style 149 3 2" xfId="2150" xr:uid="{00000000-0005-0000-0000-000076B90000}"/>
    <cellStyle name="Style 149 3 3" xfId="2151" xr:uid="{00000000-0005-0000-0000-000077B90000}"/>
    <cellStyle name="Style 149 3 3 2" xfId="2152" xr:uid="{00000000-0005-0000-0000-000078B90000}"/>
    <cellStyle name="Style 149 3 3 3" xfId="2153" xr:uid="{00000000-0005-0000-0000-000079B90000}"/>
    <cellStyle name="Style 149 3 4" xfId="2154" xr:uid="{00000000-0005-0000-0000-00007AB90000}"/>
    <cellStyle name="Style 149 3 4 2" xfId="2155" xr:uid="{00000000-0005-0000-0000-00007BB90000}"/>
    <cellStyle name="Style 149 4" xfId="2156" xr:uid="{00000000-0005-0000-0000-00007CB90000}"/>
    <cellStyle name="Style 149 4 2" xfId="2157" xr:uid="{00000000-0005-0000-0000-00007DB90000}"/>
    <cellStyle name="Style 149 4 3" xfId="2158" xr:uid="{00000000-0005-0000-0000-00007EB90000}"/>
    <cellStyle name="Style 149 5" xfId="2159" xr:uid="{00000000-0005-0000-0000-00007FB90000}"/>
    <cellStyle name="Style 149 5 2" xfId="2160" xr:uid="{00000000-0005-0000-0000-000080B90000}"/>
    <cellStyle name="Style 149 6" xfId="2161" xr:uid="{00000000-0005-0000-0000-000081B90000}"/>
    <cellStyle name="Style 149 7" xfId="2162" xr:uid="{00000000-0005-0000-0000-000082B90000}"/>
    <cellStyle name="Style 149_ADDON" xfId="2163" xr:uid="{00000000-0005-0000-0000-000083B90000}"/>
    <cellStyle name="Style 150" xfId="2164" xr:uid="{00000000-0005-0000-0000-000084B90000}"/>
    <cellStyle name="Style 150 2" xfId="2165" xr:uid="{00000000-0005-0000-0000-000085B90000}"/>
    <cellStyle name="Style 150 2 2" xfId="2166" xr:uid="{00000000-0005-0000-0000-000086B90000}"/>
    <cellStyle name="Style 150 2 2 2" xfId="2167" xr:uid="{00000000-0005-0000-0000-000087B90000}"/>
    <cellStyle name="Style 150 2 2 2 2" xfId="2168" xr:uid="{00000000-0005-0000-0000-000088B90000}"/>
    <cellStyle name="Style 150 2 2 3" xfId="2169" xr:uid="{00000000-0005-0000-0000-000089B90000}"/>
    <cellStyle name="Style 150 2 3" xfId="2170" xr:uid="{00000000-0005-0000-0000-00008AB90000}"/>
    <cellStyle name="Style 150 2 3 2" xfId="2171" xr:uid="{00000000-0005-0000-0000-00008BB90000}"/>
    <cellStyle name="Style 150 2 4" xfId="2172" xr:uid="{00000000-0005-0000-0000-00008CB90000}"/>
    <cellStyle name="Style 150 2 5" xfId="2173" xr:uid="{00000000-0005-0000-0000-00008DB90000}"/>
    <cellStyle name="Style 150 2 6" xfId="2174" xr:uid="{00000000-0005-0000-0000-00008EB90000}"/>
    <cellStyle name="Style 150 3" xfId="2175" xr:uid="{00000000-0005-0000-0000-00008FB90000}"/>
    <cellStyle name="Style 150 3 2" xfId="2176" xr:uid="{00000000-0005-0000-0000-000090B90000}"/>
    <cellStyle name="Style 150 3 2 2" xfId="2177" xr:uid="{00000000-0005-0000-0000-000091B90000}"/>
    <cellStyle name="Style 150 3 2 2 2" xfId="2178" xr:uid="{00000000-0005-0000-0000-000092B90000}"/>
    <cellStyle name="Style 150 3 2 3" xfId="2179" xr:uid="{00000000-0005-0000-0000-000093B90000}"/>
    <cellStyle name="Style 150 3 3" xfId="2180" xr:uid="{00000000-0005-0000-0000-000094B90000}"/>
    <cellStyle name="Style 150 3 3 2" xfId="2181" xr:uid="{00000000-0005-0000-0000-000095B90000}"/>
    <cellStyle name="Style 150 3 3 2 2" xfId="2182" xr:uid="{00000000-0005-0000-0000-000096B90000}"/>
    <cellStyle name="Style 150 3 3 3" xfId="2183" xr:uid="{00000000-0005-0000-0000-000097B90000}"/>
    <cellStyle name="Style 150 3 4" xfId="2184" xr:uid="{00000000-0005-0000-0000-000098B90000}"/>
    <cellStyle name="Style 150 3 4 2" xfId="8824" xr:uid="{00000000-0005-0000-0000-000099B90000}"/>
    <cellStyle name="Style 150 3 5" xfId="2185" xr:uid="{00000000-0005-0000-0000-00009AB90000}"/>
    <cellStyle name="Style 150 4" xfId="2186" xr:uid="{00000000-0005-0000-0000-00009BB90000}"/>
    <cellStyle name="Style 150 4 2" xfId="2187" xr:uid="{00000000-0005-0000-0000-00009CB90000}"/>
    <cellStyle name="Style 150 4 2 2" xfId="2188" xr:uid="{00000000-0005-0000-0000-00009DB90000}"/>
    <cellStyle name="Style 150 4 3" xfId="2189" xr:uid="{00000000-0005-0000-0000-00009EB90000}"/>
    <cellStyle name="Style 150 5" xfId="2190" xr:uid="{00000000-0005-0000-0000-00009FB90000}"/>
    <cellStyle name="Style 150 6" xfId="2191" xr:uid="{00000000-0005-0000-0000-0000A0B90000}"/>
    <cellStyle name="Style 150 7" xfId="2192" xr:uid="{00000000-0005-0000-0000-0000A1B90000}"/>
    <cellStyle name="Style 150_ADDON" xfId="2193" xr:uid="{00000000-0005-0000-0000-0000A2B90000}"/>
    <cellStyle name="Style 151" xfId="2194" xr:uid="{00000000-0005-0000-0000-0000A3B90000}"/>
    <cellStyle name="Style 151 2" xfId="2195" xr:uid="{00000000-0005-0000-0000-0000A4B90000}"/>
    <cellStyle name="Style 151 2 2" xfId="2196" xr:uid="{00000000-0005-0000-0000-0000A5B90000}"/>
    <cellStyle name="Style 151 2 2 2" xfId="2197" xr:uid="{00000000-0005-0000-0000-0000A6B90000}"/>
    <cellStyle name="Style 151 2 2 2 2" xfId="2198" xr:uid="{00000000-0005-0000-0000-0000A7B90000}"/>
    <cellStyle name="Style 151 2 3" xfId="2199" xr:uid="{00000000-0005-0000-0000-0000A8B90000}"/>
    <cellStyle name="Style 151 2 3 2" xfId="2200" xr:uid="{00000000-0005-0000-0000-0000A9B90000}"/>
    <cellStyle name="Style 151 3" xfId="2201" xr:uid="{00000000-0005-0000-0000-0000AAB90000}"/>
    <cellStyle name="Style 151 3 2" xfId="2202" xr:uid="{00000000-0005-0000-0000-0000ABB90000}"/>
    <cellStyle name="Style 151 3 3" xfId="2203" xr:uid="{00000000-0005-0000-0000-0000ACB90000}"/>
    <cellStyle name="Style 151 3 3 2" xfId="2204" xr:uid="{00000000-0005-0000-0000-0000ADB90000}"/>
    <cellStyle name="Style 151 3 3 3" xfId="2205" xr:uid="{00000000-0005-0000-0000-0000AEB90000}"/>
    <cellStyle name="Style 151 3 4" xfId="2206" xr:uid="{00000000-0005-0000-0000-0000AFB90000}"/>
    <cellStyle name="Style 151 3 4 2" xfId="2207" xr:uid="{00000000-0005-0000-0000-0000B0B90000}"/>
    <cellStyle name="Style 151 4" xfId="2208" xr:uid="{00000000-0005-0000-0000-0000B1B90000}"/>
    <cellStyle name="Style 151 4 2" xfId="2209" xr:uid="{00000000-0005-0000-0000-0000B2B90000}"/>
    <cellStyle name="Style 151 4 3" xfId="2210" xr:uid="{00000000-0005-0000-0000-0000B3B90000}"/>
    <cellStyle name="Style 151 5" xfId="2211" xr:uid="{00000000-0005-0000-0000-0000B4B90000}"/>
    <cellStyle name="Style 151 5 2" xfId="2212" xr:uid="{00000000-0005-0000-0000-0000B5B90000}"/>
    <cellStyle name="Style 151 6" xfId="2213" xr:uid="{00000000-0005-0000-0000-0000B6B90000}"/>
    <cellStyle name="Style 151 7" xfId="2214" xr:uid="{00000000-0005-0000-0000-0000B7B90000}"/>
    <cellStyle name="Style 151_ADDON" xfId="2215" xr:uid="{00000000-0005-0000-0000-0000B8B90000}"/>
    <cellStyle name="Style 152" xfId="2216" xr:uid="{00000000-0005-0000-0000-0000B9B90000}"/>
    <cellStyle name="Style 152 10" xfId="2217" xr:uid="{00000000-0005-0000-0000-0000BAB90000}"/>
    <cellStyle name="Style 152 11" xfId="2218" xr:uid="{00000000-0005-0000-0000-0000BBB90000}"/>
    <cellStyle name="Style 152 12" xfId="2219" xr:uid="{00000000-0005-0000-0000-0000BCB90000}"/>
    <cellStyle name="Style 152 13" xfId="51249" xr:uid="{00000000-0005-0000-0000-0000BDB90000}"/>
    <cellStyle name="Style 152 14" xfId="51941" xr:uid="{00000000-0005-0000-0000-0000BEB90000}"/>
    <cellStyle name="Style 152 15" xfId="52634" xr:uid="{00000000-0005-0000-0000-0000BFB90000}"/>
    <cellStyle name="Style 152 16" xfId="53325" xr:uid="{00000000-0005-0000-0000-0000C0B90000}"/>
    <cellStyle name="Style 152 2" xfId="2220" xr:uid="{00000000-0005-0000-0000-0000C1B90000}"/>
    <cellStyle name="Style 152 2 2" xfId="2221" xr:uid="{00000000-0005-0000-0000-0000C2B90000}"/>
    <cellStyle name="Style 152 2 2 2" xfId="2222" xr:uid="{00000000-0005-0000-0000-0000C3B90000}"/>
    <cellStyle name="Style 152 2 2 2 2" xfId="2223" xr:uid="{00000000-0005-0000-0000-0000C4B90000}"/>
    <cellStyle name="Style 152 2 3" xfId="2224" xr:uid="{00000000-0005-0000-0000-0000C5B90000}"/>
    <cellStyle name="Style 152 2 3 2" xfId="2225" xr:uid="{00000000-0005-0000-0000-0000C6B90000}"/>
    <cellStyle name="Style 152 3" xfId="2226" xr:uid="{00000000-0005-0000-0000-0000C7B90000}"/>
    <cellStyle name="Style 152 3 2" xfId="2227" xr:uid="{00000000-0005-0000-0000-0000C8B90000}"/>
    <cellStyle name="Style 152 3 2 2" xfId="2228" xr:uid="{00000000-0005-0000-0000-0000C9B90000}"/>
    <cellStyle name="Style 152 3 2 2 2" xfId="2229" xr:uid="{00000000-0005-0000-0000-0000CAB90000}"/>
    <cellStyle name="Style 152 3 2 3" xfId="8825" xr:uid="{00000000-0005-0000-0000-0000CBB90000}"/>
    <cellStyle name="Style 152 3 3" xfId="2230" xr:uid="{00000000-0005-0000-0000-0000CCB90000}"/>
    <cellStyle name="Style 152 3 3 2" xfId="2231" xr:uid="{00000000-0005-0000-0000-0000CDB90000}"/>
    <cellStyle name="Style 152 3 3 2 2" xfId="2232" xr:uid="{00000000-0005-0000-0000-0000CEB90000}"/>
    <cellStyle name="Style 152 3 3 3" xfId="2233" xr:uid="{00000000-0005-0000-0000-0000CFB90000}"/>
    <cellStyle name="Style 152 3 3 3 2" xfId="2234" xr:uid="{00000000-0005-0000-0000-0000D0B90000}"/>
    <cellStyle name="Style 152 3 3 3 3" xfId="2235" xr:uid="{00000000-0005-0000-0000-0000D1B90000}"/>
    <cellStyle name="Style 152 3 3 4" xfId="2236" xr:uid="{00000000-0005-0000-0000-0000D2B90000}"/>
    <cellStyle name="Style 152 3 3 4 2" xfId="2237" xr:uid="{00000000-0005-0000-0000-0000D3B90000}"/>
    <cellStyle name="Style 152 3 3 5" xfId="8826" xr:uid="{00000000-0005-0000-0000-0000D4B90000}"/>
    <cellStyle name="Style 152 3 4" xfId="2238" xr:uid="{00000000-0005-0000-0000-0000D5B90000}"/>
    <cellStyle name="Style 152 3 4 2" xfId="2239" xr:uid="{00000000-0005-0000-0000-0000D6B90000}"/>
    <cellStyle name="Style 152 3 4 3" xfId="2240" xr:uid="{00000000-0005-0000-0000-0000D7B90000}"/>
    <cellStyle name="Style 152 3 5" xfId="8827" xr:uid="{00000000-0005-0000-0000-0000D8B90000}"/>
    <cellStyle name="Style 152 4" xfId="2241" xr:uid="{00000000-0005-0000-0000-0000D9B90000}"/>
    <cellStyle name="Style 152 4 2" xfId="2242" xr:uid="{00000000-0005-0000-0000-0000DAB90000}"/>
    <cellStyle name="Style 152 4 2 2" xfId="2243" xr:uid="{00000000-0005-0000-0000-0000DBB90000}"/>
    <cellStyle name="Style 152 4 2 2 2" xfId="2244" xr:uid="{00000000-0005-0000-0000-0000DCB90000}"/>
    <cellStyle name="Style 152 4 2 3" xfId="2245" xr:uid="{00000000-0005-0000-0000-0000DDB90000}"/>
    <cellStyle name="Style 152 4 2 3 2" xfId="2246" xr:uid="{00000000-0005-0000-0000-0000DEB90000}"/>
    <cellStyle name="Style 152 4 2 3 3" xfId="2247" xr:uid="{00000000-0005-0000-0000-0000DFB90000}"/>
    <cellStyle name="Style 152 4 2 4" xfId="2248" xr:uid="{00000000-0005-0000-0000-0000E0B90000}"/>
    <cellStyle name="Style 152 4 2 4 2" xfId="2249" xr:uid="{00000000-0005-0000-0000-0000E1B90000}"/>
    <cellStyle name="Style 152 4 2 5" xfId="8828" xr:uid="{00000000-0005-0000-0000-0000E2B90000}"/>
    <cellStyle name="Style 152 4 3" xfId="2250" xr:uid="{00000000-0005-0000-0000-0000E3B90000}"/>
    <cellStyle name="Style 152 4 3 2" xfId="2251" xr:uid="{00000000-0005-0000-0000-0000E4B90000}"/>
    <cellStyle name="Style 152 4 3 2 2" xfId="2252" xr:uid="{00000000-0005-0000-0000-0000E5B90000}"/>
    <cellStyle name="Style 152 4 4" xfId="2253" xr:uid="{00000000-0005-0000-0000-0000E6B90000}"/>
    <cellStyle name="Style 152 4 4 2" xfId="2254" xr:uid="{00000000-0005-0000-0000-0000E7B90000}"/>
    <cellStyle name="Style 152 4 5" xfId="8829" xr:uid="{00000000-0005-0000-0000-0000E8B90000}"/>
    <cellStyle name="Style 152 5" xfId="2255" xr:uid="{00000000-0005-0000-0000-0000E9B90000}"/>
    <cellStyle name="Style 152 5 2" xfId="2256" xr:uid="{00000000-0005-0000-0000-0000EAB90000}"/>
    <cellStyle name="Style 152 5 2 2" xfId="2257" xr:uid="{00000000-0005-0000-0000-0000EBB90000}"/>
    <cellStyle name="Style 152 5 2 2 2" xfId="2258" xr:uid="{00000000-0005-0000-0000-0000ECB90000}"/>
    <cellStyle name="Style 152 5 2 3" xfId="2259" xr:uid="{00000000-0005-0000-0000-0000EDB90000}"/>
    <cellStyle name="Style 152 5 2 3 2" xfId="2260" xr:uid="{00000000-0005-0000-0000-0000EEB90000}"/>
    <cellStyle name="Style 152 5 2 3 3" xfId="2261" xr:uid="{00000000-0005-0000-0000-0000EFB90000}"/>
    <cellStyle name="Style 152 5 2 4" xfId="2262" xr:uid="{00000000-0005-0000-0000-0000F0B90000}"/>
    <cellStyle name="Style 152 5 2 4 2" xfId="2263" xr:uid="{00000000-0005-0000-0000-0000F1B90000}"/>
    <cellStyle name="Style 152 5 2 5" xfId="8830" xr:uid="{00000000-0005-0000-0000-0000F2B90000}"/>
    <cellStyle name="Style 152 5 3" xfId="2264" xr:uid="{00000000-0005-0000-0000-0000F3B90000}"/>
    <cellStyle name="Style 152 5 3 2" xfId="2265" xr:uid="{00000000-0005-0000-0000-0000F4B90000}"/>
    <cellStyle name="Style 152 5 4" xfId="2266" xr:uid="{00000000-0005-0000-0000-0000F5B90000}"/>
    <cellStyle name="Style 152 5 5" xfId="8831" xr:uid="{00000000-0005-0000-0000-0000F6B90000}"/>
    <cellStyle name="Style 152 6" xfId="2267" xr:uid="{00000000-0005-0000-0000-0000F7B90000}"/>
    <cellStyle name="Style 152 6 2" xfId="2268" xr:uid="{00000000-0005-0000-0000-0000F8B90000}"/>
    <cellStyle name="Style 152 6 2 2" xfId="8832" xr:uid="{00000000-0005-0000-0000-0000F9B90000}"/>
    <cellStyle name="Style 152 6 3" xfId="2269" xr:uid="{00000000-0005-0000-0000-0000FAB90000}"/>
    <cellStyle name="Style 152 6 3 2" xfId="2270" xr:uid="{00000000-0005-0000-0000-0000FBB90000}"/>
    <cellStyle name="Style 152 6 3 3" xfId="2271" xr:uid="{00000000-0005-0000-0000-0000FCB90000}"/>
    <cellStyle name="Style 152 6 4" xfId="2272" xr:uid="{00000000-0005-0000-0000-0000FDB90000}"/>
    <cellStyle name="Style 152 6 4 2" xfId="2273" xr:uid="{00000000-0005-0000-0000-0000FEB90000}"/>
    <cellStyle name="Style 152 6 5" xfId="2274" xr:uid="{00000000-0005-0000-0000-0000FFB90000}"/>
    <cellStyle name="Style 152 7" xfId="2275" xr:uid="{00000000-0005-0000-0000-000000BA0000}"/>
    <cellStyle name="Style 152 7 2" xfId="2276" xr:uid="{00000000-0005-0000-0000-000001BA0000}"/>
    <cellStyle name="Style 152 7 3" xfId="2277" xr:uid="{00000000-0005-0000-0000-000002BA0000}"/>
    <cellStyle name="Style 152 7 4" xfId="2278" xr:uid="{00000000-0005-0000-0000-000003BA0000}"/>
    <cellStyle name="Style 152 8" xfId="2279" xr:uid="{00000000-0005-0000-0000-000004BA0000}"/>
    <cellStyle name="Style 152 8 2" xfId="2280" xr:uid="{00000000-0005-0000-0000-000005BA0000}"/>
    <cellStyle name="Style 152 8 3" xfId="2281" xr:uid="{00000000-0005-0000-0000-000006BA0000}"/>
    <cellStyle name="Style 152 9" xfId="2282" xr:uid="{00000000-0005-0000-0000-000007BA0000}"/>
    <cellStyle name="Style 152_ADDON" xfId="2283" xr:uid="{00000000-0005-0000-0000-000008BA0000}"/>
    <cellStyle name="Style 153" xfId="2284" xr:uid="{00000000-0005-0000-0000-000009BA0000}"/>
    <cellStyle name="Style 153 2" xfId="2285" xr:uid="{00000000-0005-0000-0000-00000ABA0000}"/>
    <cellStyle name="Style 153 2 2" xfId="2286" xr:uid="{00000000-0005-0000-0000-00000BBA0000}"/>
    <cellStyle name="Style 153 2 2 2" xfId="2287" xr:uid="{00000000-0005-0000-0000-00000CBA0000}"/>
    <cellStyle name="Style 153 2 2 2 2" xfId="2288" xr:uid="{00000000-0005-0000-0000-00000DBA0000}"/>
    <cellStyle name="Style 153 2 2 3" xfId="2289" xr:uid="{00000000-0005-0000-0000-00000EBA0000}"/>
    <cellStyle name="Style 153 2 3" xfId="2290" xr:uid="{00000000-0005-0000-0000-00000FBA0000}"/>
    <cellStyle name="Style 153 2 3 2" xfId="2291" xr:uid="{00000000-0005-0000-0000-000010BA0000}"/>
    <cellStyle name="Style 153 2 4" xfId="2292" xr:uid="{00000000-0005-0000-0000-000011BA0000}"/>
    <cellStyle name="Style 153 2 5" xfId="2293" xr:uid="{00000000-0005-0000-0000-000012BA0000}"/>
    <cellStyle name="Style 153 3" xfId="2294" xr:uid="{00000000-0005-0000-0000-000013BA0000}"/>
    <cellStyle name="Style 153 3 2" xfId="2295" xr:uid="{00000000-0005-0000-0000-000014BA0000}"/>
    <cellStyle name="Style 153 3 2 2" xfId="2296" xr:uid="{00000000-0005-0000-0000-000015BA0000}"/>
    <cellStyle name="Style 153 3 2 2 2" xfId="2297" xr:uid="{00000000-0005-0000-0000-000016BA0000}"/>
    <cellStyle name="Style 153 3 2 3" xfId="2298" xr:uid="{00000000-0005-0000-0000-000017BA0000}"/>
    <cellStyle name="Style 153 3 3" xfId="2299" xr:uid="{00000000-0005-0000-0000-000018BA0000}"/>
    <cellStyle name="Style 153 3 3 2" xfId="2300" xr:uid="{00000000-0005-0000-0000-000019BA0000}"/>
    <cellStyle name="Style 153 3 3 2 2" xfId="2301" xr:uid="{00000000-0005-0000-0000-00001ABA0000}"/>
    <cellStyle name="Style 153 3 3 3" xfId="2302" xr:uid="{00000000-0005-0000-0000-00001BBA0000}"/>
    <cellStyle name="Style 153 3 4" xfId="2303" xr:uid="{00000000-0005-0000-0000-00001CBA0000}"/>
    <cellStyle name="Style 153 3 4 2" xfId="8833" xr:uid="{00000000-0005-0000-0000-00001DBA0000}"/>
    <cellStyle name="Style 153 3 5" xfId="8834" xr:uid="{00000000-0005-0000-0000-00001EBA0000}"/>
    <cellStyle name="Style 153 4" xfId="2304" xr:uid="{00000000-0005-0000-0000-00001FBA0000}"/>
    <cellStyle name="Style 153 4 2" xfId="2305" xr:uid="{00000000-0005-0000-0000-000020BA0000}"/>
    <cellStyle name="Style 153 4 2 2" xfId="2306" xr:uid="{00000000-0005-0000-0000-000021BA0000}"/>
    <cellStyle name="Style 153 4 3" xfId="2307" xr:uid="{00000000-0005-0000-0000-000022BA0000}"/>
    <cellStyle name="Style 153 5" xfId="2308" xr:uid="{00000000-0005-0000-0000-000023BA0000}"/>
    <cellStyle name="Style 153 6" xfId="2309" xr:uid="{00000000-0005-0000-0000-000024BA0000}"/>
    <cellStyle name="Style 153 7" xfId="2310" xr:uid="{00000000-0005-0000-0000-000025BA0000}"/>
    <cellStyle name="Style 153_ADDON" xfId="2311" xr:uid="{00000000-0005-0000-0000-000026BA0000}"/>
    <cellStyle name="Style 154" xfId="2312" xr:uid="{00000000-0005-0000-0000-000027BA0000}"/>
    <cellStyle name="Style 154 2" xfId="2313" xr:uid="{00000000-0005-0000-0000-000028BA0000}"/>
    <cellStyle name="Style 154 2 2" xfId="2314" xr:uid="{00000000-0005-0000-0000-000029BA0000}"/>
    <cellStyle name="Style 154 2 2 2" xfId="2315" xr:uid="{00000000-0005-0000-0000-00002ABA0000}"/>
    <cellStyle name="Style 154 2 2 2 2" xfId="2316" xr:uid="{00000000-0005-0000-0000-00002BBA0000}"/>
    <cellStyle name="Style 154 2 2 3" xfId="2317" xr:uid="{00000000-0005-0000-0000-00002CBA0000}"/>
    <cellStyle name="Style 154 2 3" xfId="2318" xr:uid="{00000000-0005-0000-0000-00002DBA0000}"/>
    <cellStyle name="Style 154 2 3 2" xfId="2319" xr:uid="{00000000-0005-0000-0000-00002EBA0000}"/>
    <cellStyle name="Style 154 2 4" xfId="2320" xr:uid="{00000000-0005-0000-0000-00002FBA0000}"/>
    <cellStyle name="Style 154 2 5" xfId="2321" xr:uid="{00000000-0005-0000-0000-000030BA0000}"/>
    <cellStyle name="Style 154 2 6" xfId="2322" xr:uid="{00000000-0005-0000-0000-000031BA0000}"/>
    <cellStyle name="Style 154 3" xfId="2323" xr:uid="{00000000-0005-0000-0000-000032BA0000}"/>
    <cellStyle name="Style 154 3 2" xfId="2324" xr:uid="{00000000-0005-0000-0000-000033BA0000}"/>
    <cellStyle name="Style 154 3 2 2" xfId="2325" xr:uid="{00000000-0005-0000-0000-000034BA0000}"/>
    <cellStyle name="Style 154 3 2 2 2" xfId="2326" xr:uid="{00000000-0005-0000-0000-000035BA0000}"/>
    <cellStyle name="Style 154 3 2 3" xfId="2327" xr:uid="{00000000-0005-0000-0000-000036BA0000}"/>
    <cellStyle name="Style 154 3 3" xfId="2328" xr:uid="{00000000-0005-0000-0000-000037BA0000}"/>
    <cellStyle name="Style 154 3 3 2" xfId="2329" xr:uid="{00000000-0005-0000-0000-000038BA0000}"/>
    <cellStyle name="Style 154 3 3 2 2" xfId="2330" xr:uid="{00000000-0005-0000-0000-000039BA0000}"/>
    <cellStyle name="Style 154 3 3 3" xfId="2331" xr:uid="{00000000-0005-0000-0000-00003ABA0000}"/>
    <cellStyle name="Style 154 3 4" xfId="2332" xr:uid="{00000000-0005-0000-0000-00003BBA0000}"/>
    <cellStyle name="Style 154 3 4 2" xfId="8835" xr:uid="{00000000-0005-0000-0000-00003CBA0000}"/>
    <cellStyle name="Style 154 3 5" xfId="2333" xr:uid="{00000000-0005-0000-0000-00003DBA0000}"/>
    <cellStyle name="Style 154 4" xfId="2334" xr:uid="{00000000-0005-0000-0000-00003EBA0000}"/>
    <cellStyle name="Style 154 4 2" xfId="2335" xr:uid="{00000000-0005-0000-0000-00003FBA0000}"/>
    <cellStyle name="Style 154 4 2 2" xfId="2336" xr:uid="{00000000-0005-0000-0000-000040BA0000}"/>
    <cellStyle name="Style 154 4 3" xfId="2337" xr:uid="{00000000-0005-0000-0000-000041BA0000}"/>
    <cellStyle name="Style 154 5" xfId="2338" xr:uid="{00000000-0005-0000-0000-000042BA0000}"/>
    <cellStyle name="Style 154 6" xfId="2339" xr:uid="{00000000-0005-0000-0000-000043BA0000}"/>
    <cellStyle name="Style 154 7" xfId="2340" xr:uid="{00000000-0005-0000-0000-000044BA0000}"/>
    <cellStyle name="Style 154_ADDON" xfId="2341" xr:uid="{00000000-0005-0000-0000-000045BA0000}"/>
    <cellStyle name="Style 159" xfId="2342" xr:uid="{00000000-0005-0000-0000-000046BA0000}"/>
    <cellStyle name="Style 159 10" xfId="2343" xr:uid="{00000000-0005-0000-0000-000047BA0000}"/>
    <cellStyle name="Style 159 11" xfId="2344" xr:uid="{00000000-0005-0000-0000-000048BA0000}"/>
    <cellStyle name="Style 159 12" xfId="2345" xr:uid="{00000000-0005-0000-0000-000049BA0000}"/>
    <cellStyle name="Style 159 13" xfId="51250" xr:uid="{00000000-0005-0000-0000-00004ABA0000}"/>
    <cellStyle name="Style 159 14" xfId="51942" xr:uid="{00000000-0005-0000-0000-00004BBA0000}"/>
    <cellStyle name="Style 159 15" xfId="52635" xr:uid="{00000000-0005-0000-0000-00004CBA0000}"/>
    <cellStyle name="Style 159 16" xfId="53326" xr:uid="{00000000-0005-0000-0000-00004DBA0000}"/>
    <cellStyle name="Style 159 2" xfId="2346" xr:uid="{00000000-0005-0000-0000-00004EBA0000}"/>
    <cellStyle name="Style 159 2 2" xfId="2347" xr:uid="{00000000-0005-0000-0000-00004FBA0000}"/>
    <cellStyle name="Style 159 2 2 2" xfId="2348" xr:uid="{00000000-0005-0000-0000-000050BA0000}"/>
    <cellStyle name="Style 159 2 2 2 2" xfId="2349" xr:uid="{00000000-0005-0000-0000-000051BA0000}"/>
    <cellStyle name="Style 159 2 3" xfId="2350" xr:uid="{00000000-0005-0000-0000-000052BA0000}"/>
    <cellStyle name="Style 159 2 3 2" xfId="2351" xr:uid="{00000000-0005-0000-0000-000053BA0000}"/>
    <cellStyle name="Style 159 3" xfId="2352" xr:uid="{00000000-0005-0000-0000-000054BA0000}"/>
    <cellStyle name="Style 159 3 2" xfId="2353" xr:uid="{00000000-0005-0000-0000-000055BA0000}"/>
    <cellStyle name="Style 159 3 2 2" xfId="2354" xr:uid="{00000000-0005-0000-0000-000056BA0000}"/>
    <cellStyle name="Style 159 3 2 2 2" xfId="2355" xr:uid="{00000000-0005-0000-0000-000057BA0000}"/>
    <cellStyle name="Style 159 3 2 3" xfId="8836" xr:uid="{00000000-0005-0000-0000-000058BA0000}"/>
    <cellStyle name="Style 159 3 3" xfId="2356" xr:uid="{00000000-0005-0000-0000-000059BA0000}"/>
    <cellStyle name="Style 159 3 3 2" xfId="2357" xr:uid="{00000000-0005-0000-0000-00005ABA0000}"/>
    <cellStyle name="Style 159 3 3 2 2" xfId="2358" xr:uid="{00000000-0005-0000-0000-00005BBA0000}"/>
    <cellStyle name="Style 159 3 3 3" xfId="2359" xr:uid="{00000000-0005-0000-0000-00005CBA0000}"/>
    <cellStyle name="Style 159 3 3 3 2" xfId="2360" xr:uid="{00000000-0005-0000-0000-00005DBA0000}"/>
    <cellStyle name="Style 159 3 3 3 3" xfId="2361" xr:uid="{00000000-0005-0000-0000-00005EBA0000}"/>
    <cellStyle name="Style 159 3 3 4" xfId="2362" xr:uid="{00000000-0005-0000-0000-00005FBA0000}"/>
    <cellStyle name="Style 159 3 3 4 2" xfId="2363" xr:uid="{00000000-0005-0000-0000-000060BA0000}"/>
    <cellStyle name="Style 159 3 3 5" xfId="8837" xr:uid="{00000000-0005-0000-0000-000061BA0000}"/>
    <cellStyle name="Style 159 3 4" xfId="2364" xr:uid="{00000000-0005-0000-0000-000062BA0000}"/>
    <cellStyle name="Style 159 3 4 2" xfId="2365" xr:uid="{00000000-0005-0000-0000-000063BA0000}"/>
    <cellStyle name="Style 159 3 4 3" xfId="2366" xr:uid="{00000000-0005-0000-0000-000064BA0000}"/>
    <cellStyle name="Style 159 3 5" xfId="8838" xr:uid="{00000000-0005-0000-0000-000065BA0000}"/>
    <cellStyle name="Style 159 4" xfId="2367" xr:uid="{00000000-0005-0000-0000-000066BA0000}"/>
    <cellStyle name="Style 159 4 2" xfId="2368" xr:uid="{00000000-0005-0000-0000-000067BA0000}"/>
    <cellStyle name="Style 159 4 2 2" xfId="2369" xr:uid="{00000000-0005-0000-0000-000068BA0000}"/>
    <cellStyle name="Style 159 4 2 2 2" xfId="2370" xr:uid="{00000000-0005-0000-0000-000069BA0000}"/>
    <cellStyle name="Style 159 4 2 3" xfId="2371" xr:uid="{00000000-0005-0000-0000-00006ABA0000}"/>
    <cellStyle name="Style 159 4 2 3 2" xfId="2372" xr:uid="{00000000-0005-0000-0000-00006BBA0000}"/>
    <cellStyle name="Style 159 4 2 3 3" xfId="2373" xr:uid="{00000000-0005-0000-0000-00006CBA0000}"/>
    <cellStyle name="Style 159 4 2 4" xfId="2374" xr:uid="{00000000-0005-0000-0000-00006DBA0000}"/>
    <cellStyle name="Style 159 4 2 4 2" xfId="2375" xr:uid="{00000000-0005-0000-0000-00006EBA0000}"/>
    <cellStyle name="Style 159 4 2 5" xfId="8839" xr:uid="{00000000-0005-0000-0000-00006FBA0000}"/>
    <cellStyle name="Style 159 4 3" xfId="2376" xr:uid="{00000000-0005-0000-0000-000070BA0000}"/>
    <cellStyle name="Style 159 4 3 2" xfId="2377" xr:uid="{00000000-0005-0000-0000-000071BA0000}"/>
    <cellStyle name="Style 159 4 3 2 2" xfId="2378" xr:uid="{00000000-0005-0000-0000-000072BA0000}"/>
    <cellStyle name="Style 159 4 4" xfId="2379" xr:uid="{00000000-0005-0000-0000-000073BA0000}"/>
    <cellStyle name="Style 159 4 4 2" xfId="2380" xr:uid="{00000000-0005-0000-0000-000074BA0000}"/>
    <cellStyle name="Style 159 4 5" xfId="8840" xr:uid="{00000000-0005-0000-0000-000075BA0000}"/>
    <cellStyle name="Style 159 5" xfId="2381" xr:uid="{00000000-0005-0000-0000-000076BA0000}"/>
    <cellStyle name="Style 159 5 2" xfId="2382" xr:uid="{00000000-0005-0000-0000-000077BA0000}"/>
    <cellStyle name="Style 159 5 2 2" xfId="2383" xr:uid="{00000000-0005-0000-0000-000078BA0000}"/>
    <cellStyle name="Style 159 5 2 2 2" xfId="2384" xr:uid="{00000000-0005-0000-0000-000079BA0000}"/>
    <cellStyle name="Style 159 5 2 3" xfId="2385" xr:uid="{00000000-0005-0000-0000-00007ABA0000}"/>
    <cellStyle name="Style 159 5 2 3 2" xfId="2386" xr:uid="{00000000-0005-0000-0000-00007BBA0000}"/>
    <cellStyle name="Style 159 5 2 3 3" xfId="2387" xr:uid="{00000000-0005-0000-0000-00007CBA0000}"/>
    <cellStyle name="Style 159 5 2 4" xfId="2388" xr:uid="{00000000-0005-0000-0000-00007DBA0000}"/>
    <cellStyle name="Style 159 5 2 4 2" xfId="2389" xr:uid="{00000000-0005-0000-0000-00007EBA0000}"/>
    <cellStyle name="Style 159 5 2 5" xfId="8841" xr:uid="{00000000-0005-0000-0000-00007FBA0000}"/>
    <cellStyle name="Style 159 5 3" xfId="2390" xr:uid="{00000000-0005-0000-0000-000080BA0000}"/>
    <cellStyle name="Style 159 5 3 2" xfId="2391" xr:uid="{00000000-0005-0000-0000-000081BA0000}"/>
    <cellStyle name="Style 159 5 4" xfId="2392" xr:uid="{00000000-0005-0000-0000-000082BA0000}"/>
    <cellStyle name="Style 159 5 5" xfId="8842" xr:uid="{00000000-0005-0000-0000-000083BA0000}"/>
    <cellStyle name="Style 159 6" xfId="2393" xr:uid="{00000000-0005-0000-0000-000084BA0000}"/>
    <cellStyle name="Style 159 6 2" xfId="2394" xr:uid="{00000000-0005-0000-0000-000085BA0000}"/>
    <cellStyle name="Style 159 6 2 2" xfId="8843" xr:uid="{00000000-0005-0000-0000-000086BA0000}"/>
    <cellStyle name="Style 159 6 3" xfId="2395" xr:uid="{00000000-0005-0000-0000-000087BA0000}"/>
    <cellStyle name="Style 159 6 3 2" xfId="2396" xr:uid="{00000000-0005-0000-0000-000088BA0000}"/>
    <cellStyle name="Style 159 6 3 3" xfId="2397" xr:uid="{00000000-0005-0000-0000-000089BA0000}"/>
    <cellStyle name="Style 159 6 4" xfId="2398" xr:uid="{00000000-0005-0000-0000-00008ABA0000}"/>
    <cellStyle name="Style 159 6 4 2" xfId="2399" xr:uid="{00000000-0005-0000-0000-00008BBA0000}"/>
    <cellStyle name="Style 159 6 5" xfId="2400" xr:uid="{00000000-0005-0000-0000-00008CBA0000}"/>
    <cellStyle name="Style 159 7" xfId="2401" xr:uid="{00000000-0005-0000-0000-00008DBA0000}"/>
    <cellStyle name="Style 159 7 2" xfId="2402" xr:uid="{00000000-0005-0000-0000-00008EBA0000}"/>
    <cellStyle name="Style 159 7 3" xfId="2403" xr:uid="{00000000-0005-0000-0000-00008FBA0000}"/>
    <cellStyle name="Style 159 7 4" xfId="2404" xr:uid="{00000000-0005-0000-0000-000090BA0000}"/>
    <cellStyle name="Style 159 8" xfId="2405" xr:uid="{00000000-0005-0000-0000-000091BA0000}"/>
    <cellStyle name="Style 159 8 2" xfId="2406" xr:uid="{00000000-0005-0000-0000-000092BA0000}"/>
    <cellStyle name="Style 159 8 3" xfId="2407" xr:uid="{00000000-0005-0000-0000-000093BA0000}"/>
    <cellStyle name="Style 159 9" xfId="2408" xr:uid="{00000000-0005-0000-0000-000094BA0000}"/>
    <cellStyle name="Style 159_ADDON" xfId="2409" xr:uid="{00000000-0005-0000-0000-000095BA0000}"/>
    <cellStyle name="Style 160" xfId="2410" xr:uid="{00000000-0005-0000-0000-000096BA0000}"/>
    <cellStyle name="Style 160 2" xfId="2411" xr:uid="{00000000-0005-0000-0000-000097BA0000}"/>
    <cellStyle name="Style 160 2 2" xfId="2412" xr:uid="{00000000-0005-0000-0000-000098BA0000}"/>
    <cellStyle name="Style 160 2 2 2" xfId="2413" xr:uid="{00000000-0005-0000-0000-000099BA0000}"/>
    <cellStyle name="Style 160 2 2 2 2" xfId="2414" xr:uid="{00000000-0005-0000-0000-00009ABA0000}"/>
    <cellStyle name="Style 160 2 3" xfId="2415" xr:uid="{00000000-0005-0000-0000-00009BBA0000}"/>
    <cellStyle name="Style 160 2 3 2" xfId="2416" xr:uid="{00000000-0005-0000-0000-00009CBA0000}"/>
    <cellStyle name="Style 160 3" xfId="2417" xr:uid="{00000000-0005-0000-0000-00009DBA0000}"/>
    <cellStyle name="Style 160 3 2" xfId="2418" xr:uid="{00000000-0005-0000-0000-00009EBA0000}"/>
    <cellStyle name="Style 160 3 3" xfId="2419" xr:uid="{00000000-0005-0000-0000-00009FBA0000}"/>
    <cellStyle name="Style 160 3 3 2" xfId="2420" xr:uid="{00000000-0005-0000-0000-0000A0BA0000}"/>
    <cellStyle name="Style 160 3 3 3" xfId="2421" xr:uid="{00000000-0005-0000-0000-0000A1BA0000}"/>
    <cellStyle name="Style 160 3 4" xfId="2422" xr:uid="{00000000-0005-0000-0000-0000A2BA0000}"/>
    <cellStyle name="Style 160 3 4 2" xfId="2423" xr:uid="{00000000-0005-0000-0000-0000A3BA0000}"/>
    <cellStyle name="Style 160 4" xfId="2424" xr:uid="{00000000-0005-0000-0000-0000A4BA0000}"/>
    <cellStyle name="Style 160 4 2" xfId="2425" xr:uid="{00000000-0005-0000-0000-0000A5BA0000}"/>
    <cellStyle name="Style 160 4 3" xfId="2426" xr:uid="{00000000-0005-0000-0000-0000A6BA0000}"/>
    <cellStyle name="Style 160 5" xfId="2427" xr:uid="{00000000-0005-0000-0000-0000A7BA0000}"/>
    <cellStyle name="Style 160 5 2" xfId="2428" xr:uid="{00000000-0005-0000-0000-0000A8BA0000}"/>
    <cellStyle name="Style 160 6" xfId="2429" xr:uid="{00000000-0005-0000-0000-0000A9BA0000}"/>
    <cellStyle name="Style 160 7" xfId="2430" xr:uid="{00000000-0005-0000-0000-0000AABA0000}"/>
    <cellStyle name="Style 160_ADDON" xfId="2431" xr:uid="{00000000-0005-0000-0000-0000ABBA0000}"/>
    <cellStyle name="Style 161" xfId="2432" xr:uid="{00000000-0005-0000-0000-0000ACBA0000}"/>
    <cellStyle name="Style 161 2" xfId="2433" xr:uid="{00000000-0005-0000-0000-0000ADBA0000}"/>
    <cellStyle name="Style 161 2 2" xfId="2434" xr:uid="{00000000-0005-0000-0000-0000AEBA0000}"/>
    <cellStyle name="Style 161 2 2 2" xfId="2435" xr:uid="{00000000-0005-0000-0000-0000AFBA0000}"/>
    <cellStyle name="Style 161 2 2 2 2" xfId="2436" xr:uid="{00000000-0005-0000-0000-0000B0BA0000}"/>
    <cellStyle name="Style 161 2 2 3" xfId="2437" xr:uid="{00000000-0005-0000-0000-0000B1BA0000}"/>
    <cellStyle name="Style 161 2 3" xfId="2438" xr:uid="{00000000-0005-0000-0000-0000B2BA0000}"/>
    <cellStyle name="Style 161 2 3 2" xfId="2439" xr:uid="{00000000-0005-0000-0000-0000B3BA0000}"/>
    <cellStyle name="Style 161 2 4" xfId="2440" xr:uid="{00000000-0005-0000-0000-0000B4BA0000}"/>
    <cellStyle name="Style 161 2 5" xfId="2441" xr:uid="{00000000-0005-0000-0000-0000B5BA0000}"/>
    <cellStyle name="Style 161 2 6" xfId="2442" xr:uid="{00000000-0005-0000-0000-0000B6BA0000}"/>
    <cellStyle name="Style 161 3" xfId="2443" xr:uid="{00000000-0005-0000-0000-0000B7BA0000}"/>
    <cellStyle name="Style 161 3 2" xfId="2444" xr:uid="{00000000-0005-0000-0000-0000B8BA0000}"/>
    <cellStyle name="Style 161 3 2 2" xfId="2445" xr:uid="{00000000-0005-0000-0000-0000B9BA0000}"/>
    <cellStyle name="Style 161 3 2 2 2" xfId="2446" xr:uid="{00000000-0005-0000-0000-0000BABA0000}"/>
    <cellStyle name="Style 161 3 2 3" xfId="2447" xr:uid="{00000000-0005-0000-0000-0000BBBA0000}"/>
    <cellStyle name="Style 161 3 3" xfId="2448" xr:uid="{00000000-0005-0000-0000-0000BCBA0000}"/>
    <cellStyle name="Style 161 3 3 2" xfId="2449" xr:uid="{00000000-0005-0000-0000-0000BDBA0000}"/>
    <cellStyle name="Style 161 3 3 2 2" xfId="2450" xr:uid="{00000000-0005-0000-0000-0000BEBA0000}"/>
    <cellStyle name="Style 161 3 3 3" xfId="2451" xr:uid="{00000000-0005-0000-0000-0000BFBA0000}"/>
    <cellStyle name="Style 161 3 4" xfId="2452" xr:uid="{00000000-0005-0000-0000-0000C0BA0000}"/>
    <cellStyle name="Style 161 3 4 2" xfId="8844" xr:uid="{00000000-0005-0000-0000-0000C1BA0000}"/>
    <cellStyle name="Style 161 3 5" xfId="2453" xr:uid="{00000000-0005-0000-0000-0000C2BA0000}"/>
    <cellStyle name="Style 161 4" xfId="2454" xr:uid="{00000000-0005-0000-0000-0000C3BA0000}"/>
    <cellStyle name="Style 161 4 2" xfId="2455" xr:uid="{00000000-0005-0000-0000-0000C4BA0000}"/>
    <cellStyle name="Style 161 4 2 2" xfId="2456" xr:uid="{00000000-0005-0000-0000-0000C5BA0000}"/>
    <cellStyle name="Style 161 4 3" xfId="2457" xr:uid="{00000000-0005-0000-0000-0000C6BA0000}"/>
    <cellStyle name="Style 161 5" xfId="2458" xr:uid="{00000000-0005-0000-0000-0000C7BA0000}"/>
    <cellStyle name="Style 161 6" xfId="2459" xr:uid="{00000000-0005-0000-0000-0000C8BA0000}"/>
    <cellStyle name="Style 161 7" xfId="2460" xr:uid="{00000000-0005-0000-0000-0000C9BA0000}"/>
    <cellStyle name="Style 161_ADDON" xfId="2461" xr:uid="{00000000-0005-0000-0000-0000CABA0000}"/>
    <cellStyle name="Style 162" xfId="2462" xr:uid="{00000000-0005-0000-0000-0000CBBA0000}"/>
    <cellStyle name="Style 162 2" xfId="2463" xr:uid="{00000000-0005-0000-0000-0000CCBA0000}"/>
    <cellStyle name="Style 162 2 2" xfId="2464" xr:uid="{00000000-0005-0000-0000-0000CDBA0000}"/>
    <cellStyle name="Style 162 2 2 2" xfId="2465" xr:uid="{00000000-0005-0000-0000-0000CEBA0000}"/>
    <cellStyle name="Style 162 2 2 2 2" xfId="2466" xr:uid="{00000000-0005-0000-0000-0000CFBA0000}"/>
    <cellStyle name="Style 162 2 3" xfId="2467" xr:uid="{00000000-0005-0000-0000-0000D0BA0000}"/>
    <cellStyle name="Style 162 2 3 2" xfId="2468" xr:uid="{00000000-0005-0000-0000-0000D1BA0000}"/>
    <cellStyle name="Style 162 3" xfId="2469" xr:uid="{00000000-0005-0000-0000-0000D2BA0000}"/>
    <cellStyle name="Style 162 3 2" xfId="2470" xr:uid="{00000000-0005-0000-0000-0000D3BA0000}"/>
    <cellStyle name="Style 162 3 3" xfId="2471" xr:uid="{00000000-0005-0000-0000-0000D4BA0000}"/>
    <cellStyle name="Style 162 3 3 2" xfId="2472" xr:uid="{00000000-0005-0000-0000-0000D5BA0000}"/>
    <cellStyle name="Style 162 3 3 3" xfId="2473" xr:uid="{00000000-0005-0000-0000-0000D6BA0000}"/>
    <cellStyle name="Style 162 3 4" xfId="2474" xr:uid="{00000000-0005-0000-0000-0000D7BA0000}"/>
    <cellStyle name="Style 162 3 4 2" xfId="2475" xr:uid="{00000000-0005-0000-0000-0000D8BA0000}"/>
    <cellStyle name="Style 162 4" xfId="2476" xr:uid="{00000000-0005-0000-0000-0000D9BA0000}"/>
    <cellStyle name="Style 162 4 2" xfId="2477" xr:uid="{00000000-0005-0000-0000-0000DABA0000}"/>
    <cellStyle name="Style 162 4 3" xfId="2478" xr:uid="{00000000-0005-0000-0000-0000DBBA0000}"/>
    <cellStyle name="Style 162 5" xfId="2479" xr:uid="{00000000-0005-0000-0000-0000DCBA0000}"/>
    <cellStyle name="Style 162 5 2" xfId="2480" xr:uid="{00000000-0005-0000-0000-0000DDBA0000}"/>
    <cellStyle name="Style 162 6" xfId="2481" xr:uid="{00000000-0005-0000-0000-0000DEBA0000}"/>
    <cellStyle name="Style 162 7" xfId="2482" xr:uid="{00000000-0005-0000-0000-0000DFBA0000}"/>
    <cellStyle name="Style 162_ADDON" xfId="2483" xr:uid="{00000000-0005-0000-0000-0000E0BA0000}"/>
    <cellStyle name="Style 163" xfId="2484" xr:uid="{00000000-0005-0000-0000-0000E1BA0000}"/>
    <cellStyle name="Style 163 10" xfId="2485" xr:uid="{00000000-0005-0000-0000-0000E2BA0000}"/>
    <cellStyle name="Style 163 11" xfId="2486" xr:uid="{00000000-0005-0000-0000-0000E3BA0000}"/>
    <cellStyle name="Style 163 12" xfId="2487" xr:uid="{00000000-0005-0000-0000-0000E4BA0000}"/>
    <cellStyle name="Style 163 13" xfId="51251" xr:uid="{00000000-0005-0000-0000-0000E5BA0000}"/>
    <cellStyle name="Style 163 14" xfId="51943" xr:uid="{00000000-0005-0000-0000-0000E6BA0000}"/>
    <cellStyle name="Style 163 15" xfId="52636" xr:uid="{00000000-0005-0000-0000-0000E7BA0000}"/>
    <cellStyle name="Style 163 16" xfId="53327" xr:uid="{00000000-0005-0000-0000-0000E8BA0000}"/>
    <cellStyle name="Style 163 2" xfId="2488" xr:uid="{00000000-0005-0000-0000-0000E9BA0000}"/>
    <cellStyle name="Style 163 2 2" xfId="2489" xr:uid="{00000000-0005-0000-0000-0000EABA0000}"/>
    <cellStyle name="Style 163 2 2 2" xfId="2490" xr:uid="{00000000-0005-0000-0000-0000EBBA0000}"/>
    <cellStyle name="Style 163 2 2 2 2" xfId="2491" xr:uid="{00000000-0005-0000-0000-0000ECBA0000}"/>
    <cellStyle name="Style 163 2 3" xfId="2492" xr:uid="{00000000-0005-0000-0000-0000EDBA0000}"/>
    <cellStyle name="Style 163 2 3 2" xfId="2493" xr:uid="{00000000-0005-0000-0000-0000EEBA0000}"/>
    <cellStyle name="Style 163 3" xfId="2494" xr:uid="{00000000-0005-0000-0000-0000EFBA0000}"/>
    <cellStyle name="Style 163 3 2" xfId="2495" xr:uid="{00000000-0005-0000-0000-0000F0BA0000}"/>
    <cellStyle name="Style 163 3 2 2" xfId="2496" xr:uid="{00000000-0005-0000-0000-0000F1BA0000}"/>
    <cellStyle name="Style 163 3 2 2 2" xfId="2497" xr:uid="{00000000-0005-0000-0000-0000F2BA0000}"/>
    <cellStyle name="Style 163 3 2 3" xfId="8845" xr:uid="{00000000-0005-0000-0000-0000F3BA0000}"/>
    <cellStyle name="Style 163 3 3" xfId="2498" xr:uid="{00000000-0005-0000-0000-0000F4BA0000}"/>
    <cellStyle name="Style 163 3 3 2" xfId="2499" xr:uid="{00000000-0005-0000-0000-0000F5BA0000}"/>
    <cellStyle name="Style 163 3 3 2 2" xfId="2500" xr:uid="{00000000-0005-0000-0000-0000F6BA0000}"/>
    <cellStyle name="Style 163 3 3 3" xfId="2501" xr:uid="{00000000-0005-0000-0000-0000F7BA0000}"/>
    <cellStyle name="Style 163 3 3 3 2" xfId="2502" xr:uid="{00000000-0005-0000-0000-0000F8BA0000}"/>
    <cellStyle name="Style 163 3 3 3 3" xfId="2503" xr:uid="{00000000-0005-0000-0000-0000F9BA0000}"/>
    <cellStyle name="Style 163 3 3 4" xfId="2504" xr:uid="{00000000-0005-0000-0000-0000FABA0000}"/>
    <cellStyle name="Style 163 3 3 4 2" xfId="2505" xr:uid="{00000000-0005-0000-0000-0000FBBA0000}"/>
    <cellStyle name="Style 163 3 3 5" xfId="8846" xr:uid="{00000000-0005-0000-0000-0000FCBA0000}"/>
    <cellStyle name="Style 163 3 4" xfId="2506" xr:uid="{00000000-0005-0000-0000-0000FDBA0000}"/>
    <cellStyle name="Style 163 3 4 2" xfId="2507" xr:uid="{00000000-0005-0000-0000-0000FEBA0000}"/>
    <cellStyle name="Style 163 3 4 3" xfId="2508" xr:uid="{00000000-0005-0000-0000-0000FFBA0000}"/>
    <cellStyle name="Style 163 3 5" xfId="8847" xr:uid="{00000000-0005-0000-0000-000000BB0000}"/>
    <cellStyle name="Style 163 4" xfId="2509" xr:uid="{00000000-0005-0000-0000-000001BB0000}"/>
    <cellStyle name="Style 163 4 2" xfId="2510" xr:uid="{00000000-0005-0000-0000-000002BB0000}"/>
    <cellStyle name="Style 163 4 2 2" xfId="2511" xr:uid="{00000000-0005-0000-0000-000003BB0000}"/>
    <cellStyle name="Style 163 4 2 2 2" xfId="2512" xr:uid="{00000000-0005-0000-0000-000004BB0000}"/>
    <cellStyle name="Style 163 4 2 3" xfId="2513" xr:uid="{00000000-0005-0000-0000-000005BB0000}"/>
    <cellStyle name="Style 163 4 2 3 2" xfId="2514" xr:uid="{00000000-0005-0000-0000-000006BB0000}"/>
    <cellStyle name="Style 163 4 2 3 3" xfId="2515" xr:uid="{00000000-0005-0000-0000-000007BB0000}"/>
    <cellStyle name="Style 163 4 2 4" xfId="2516" xr:uid="{00000000-0005-0000-0000-000008BB0000}"/>
    <cellStyle name="Style 163 4 2 4 2" xfId="2517" xr:uid="{00000000-0005-0000-0000-000009BB0000}"/>
    <cellStyle name="Style 163 4 2 5" xfId="8848" xr:uid="{00000000-0005-0000-0000-00000ABB0000}"/>
    <cellStyle name="Style 163 4 3" xfId="2518" xr:uid="{00000000-0005-0000-0000-00000BBB0000}"/>
    <cellStyle name="Style 163 4 3 2" xfId="2519" xr:uid="{00000000-0005-0000-0000-00000CBB0000}"/>
    <cellStyle name="Style 163 4 3 2 2" xfId="2520" xr:uid="{00000000-0005-0000-0000-00000DBB0000}"/>
    <cellStyle name="Style 163 4 4" xfId="2521" xr:uid="{00000000-0005-0000-0000-00000EBB0000}"/>
    <cellStyle name="Style 163 4 4 2" xfId="2522" xr:uid="{00000000-0005-0000-0000-00000FBB0000}"/>
    <cellStyle name="Style 163 4 5" xfId="8849" xr:uid="{00000000-0005-0000-0000-000010BB0000}"/>
    <cellStyle name="Style 163 5" xfId="2523" xr:uid="{00000000-0005-0000-0000-000011BB0000}"/>
    <cellStyle name="Style 163 5 2" xfId="2524" xr:uid="{00000000-0005-0000-0000-000012BB0000}"/>
    <cellStyle name="Style 163 5 2 2" xfId="2525" xr:uid="{00000000-0005-0000-0000-000013BB0000}"/>
    <cellStyle name="Style 163 5 2 2 2" xfId="2526" xr:uid="{00000000-0005-0000-0000-000014BB0000}"/>
    <cellStyle name="Style 163 5 2 3" xfId="2527" xr:uid="{00000000-0005-0000-0000-000015BB0000}"/>
    <cellStyle name="Style 163 5 2 3 2" xfId="2528" xr:uid="{00000000-0005-0000-0000-000016BB0000}"/>
    <cellStyle name="Style 163 5 2 3 3" xfId="2529" xr:uid="{00000000-0005-0000-0000-000017BB0000}"/>
    <cellStyle name="Style 163 5 2 4" xfId="2530" xr:uid="{00000000-0005-0000-0000-000018BB0000}"/>
    <cellStyle name="Style 163 5 2 4 2" xfId="2531" xr:uid="{00000000-0005-0000-0000-000019BB0000}"/>
    <cellStyle name="Style 163 5 2 5" xfId="8850" xr:uid="{00000000-0005-0000-0000-00001ABB0000}"/>
    <cellStyle name="Style 163 5 3" xfId="2532" xr:uid="{00000000-0005-0000-0000-00001BBB0000}"/>
    <cellStyle name="Style 163 5 3 2" xfId="2533" xr:uid="{00000000-0005-0000-0000-00001CBB0000}"/>
    <cellStyle name="Style 163 5 4" xfId="2534" xr:uid="{00000000-0005-0000-0000-00001DBB0000}"/>
    <cellStyle name="Style 163 5 5" xfId="8851" xr:uid="{00000000-0005-0000-0000-00001EBB0000}"/>
    <cellStyle name="Style 163 6" xfId="2535" xr:uid="{00000000-0005-0000-0000-00001FBB0000}"/>
    <cellStyle name="Style 163 6 2" xfId="2536" xr:uid="{00000000-0005-0000-0000-000020BB0000}"/>
    <cellStyle name="Style 163 6 2 2" xfId="8852" xr:uid="{00000000-0005-0000-0000-000021BB0000}"/>
    <cellStyle name="Style 163 6 3" xfId="2537" xr:uid="{00000000-0005-0000-0000-000022BB0000}"/>
    <cellStyle name="Style 163 6 3 2" xfId="2538" xr:uid="{00000000-0005-0000-0000-000023BB0000}"/>
    <cellStyle name="Style 163 6 3 3" xfId="2539" xr:uid="{00000000-0005-0000-0000-000024BB0000}"/>
    <cellStyle name="Style 163 6 4" xfId="2540" xr:uid="{00000000-0005-0000-0000-000025BB0000}"/>
    <cellStyle name="Style 163 6 4 2" xfId="2541" xr:uid="{00000000-0005-0000-0000-000026BB0000}"/>
    <cellStyle name="Style 163 6 5" xfId="2542" xr:uid="{00000000-0005-0000-0000-000027BB0000}"/>
    <cellStyle name="Style 163 7" xfId="2543" xr:uid="{00000000-0005-0000-0000-000028BB0000}"/>
    <cellStyle name="Style 163 7 2" xfId="2544" xr:uid="{00000000-0005-0000-0000-000029BB0000}"/>
    <cellStyle name="Style 163 7 3" xfId="2545" xr:uid="{00000000-0005-0000-0000-00002ABB0000}"/>
    <cellStyle name="Style 163 7 4" xfId="2546" xr:uid="{00000000-0005-0000-0000-00002BBB0000}"/>
    <cellStyle name="Style 163 8" xfId="2547" xr:uid="{00000000-0005-0000-0000-00002CBB0000}"/>
    <cellStyle name="Style 163 8 2" xfId="2548" xr:uid="{00000000-0005-0000-0000-00002DBB0000}"/>
    <cellStyle name="Style 163 8 3" xfId="2549" xr:uid="{00000000-0005-0000-0000-00002EBB0000}"/>
    <cellStyle name="Style 163 9" xfId="2550" xr:uid="{00000000-0005-0000-0000-00002FBB0000}"/>
    <cellStyle name="Style 163_ADDON" xfId="2551" xr:uid="{00000000-0005-0000-0000-000030BB0000}"/>
    <cellStyle name="Style 164" xfId="2552" xr:uid="{00000000-0005-0000-0000-000031BB0000}"/>
    <cellStyle name="Style 164 2" xfId="2553" xr:uid="{00000000-0005-0000-0000-000032BB0000}"/>
    <cellStyle name="Style 164 2 2" xfId="2554" xr:uid="{00000000-0005-0000-0000-000033BB0000}"/>
    <cellStyle name="Style 164 2 2 2" xfId="2555" xr:uid="{00000000-0005-0000-0000-000034BB0000}"/>
    <cellStyle name="Style 164 2 2 2 2" xfId="2556" xr:uid="{00000000-0005-0000-0000-000035BB0000}"/>
    <cellStyle name="Style 164 2 2 3" xfId="2557" xr:uid="{00000000-0005-0000-0000-000036BB0000}"/>
    <cellStyle name="Style 164 2 3" xfId="2558" xr:uid="{00000000-0005-0000-0000-000037BB0000}"/>
    <cellStyle name="Style 164 2 3 2" xfId="2559" xr:uid="{00000000-0005-0000-0000-000038BB0000}"/>
    <cellStyle name="Style 164 2 4" xfId="2560" xr:uid="{00000000-0005-0000-0000-000039BB0000}"/>
    <cellStyle name="Style 164 2 5" xfId="2561" xr:uid="{00000000-0005-0000-0000-00003ABB0000}"/>
    <cellStyle name="Style 164 3" xfId="2562" xr:uid="{00000000-0005-0000-0000-00003BBB0000}"/>
    <cellStyle name="Style 164 3 2" xfId="2563" xr:uid="{00000000-0005-0000-0000-00003CBB0000}"/>
    <cellStyle name="Style 164 3 2 2" xfId="2564" xr:uid="{00000000-0005-0000-0000-00003DBB0000}"/>
    <cellStyle name="Style 164 3 2 2 2" xfId="2565" xr:uid="{00000000-0005-0000-0000-00003EBB0000}"/>
    <cellStyle name="Style 164 3 2 3" xfId="2566" xr:uid="{00000000-0005-0000-0000-00003FBB0000}"/>
    <cellStyle name="Style 164 3 3" xfId="2567" xr:uid="{00000000-0005-0000-0000-000040BB0000}"/>
    <cellStyle name="Style 164 3 3 2" xfId="2568" xr:uid="{00000000-0005-0000-0000-000041BB0000}"/>
    <cellStyle name="Style 164 3 3 2 2" xfId="2569" xr:uid="{00000000-0005-0000-0000-000042BB0000}"/>
    <cellStyle name="Style 164 3 3 3" xfId="2570" xr:uid="{00000000-0005-0000-0000-000043BB0000}"/>
    <cellStyle name="Style 164 3 4" xfId="2571" xr:uid="{00000000-0005-0000-0000-000044BB0000}"/>
    <cellStyle name="Style 164 3 4 2" xfId="8853" xr:uid="{00000000-0005-0000-0000-000045BB0000}"/>
    <cellStyle name="Style 164 3 5" xfId="8854" xr:uid="{00000000-0005-0000-0000-000046BB0000}"/>
    <cellStyle name="Style 164 4" xfId="2572" xr:uid="{00000000-0005-0000-0000-000047BB0000}"/>
    <cellStyle name="Style 164 4 2" xfId="2573" xr:uid="{00000000-0005-0000-0000-000048BB0000}"/>
    <cellStyle name="Style 164 4 2 2" xfId="2574" xr:uid="{00000000-0005-0000-0000-000049BB0000}"/>
    <cellStyle name="Style 164 4 3" xfId="2575" xr:uid="{00000000-0005-0000-0000-00004ABB0000}"/>
    <cellStyle name="Style 164 5" xfId="2576" xr:uid="{00000000-0005-0000-0000-00004BBB0000}"/>
    <cellStyle name="Style 164 6" xfId="2577" xr:uid="{00000000-0005-0000-0000-00004CBB0000}"/>
    <cellStyle name="Style 164 7" xfId="2578" xr:uid="{00000000-0005-0000-0000-00004DBB0000}"/>
    <cellStyle name="Style 164_ADDON" xfId="2579" xr:uid="{00000000-0005-0000-0000-00004EBB0000}"/>
    <cellStyle name="Style 165" xfId="2580" xr:uid="{00000000-0005-0000-0000-00004FBB0000}"/>
    <cellStyle name="Style 165 2" xfId="2581" xr:uid="{00000000-0005-0000-0000-000050BB0000}"/>
    <cellStyle name="Style 165 2 2" xfId="2582" xr:uid="{00000000-0005-0000-0000-000051BB0000}"/>
    <cellStyle name="Style 165 2 2 2" xfId="2583" xr:uid="{00000000-0005-0000-0000-000052BB0000}"/>
    <cellStyle name="Style 165 2 2 2 2" xfId="2584" xr:uid="{00000000-0005-0000-0000-000053BB0000}"/>
    <cellStyle name="Style 165 2 2 3" xfId="2585" xr:uid="{00000000-0005-0000-0000-000054BB0000}"/>
    <cellStyle name="Style 165 2 3" xfId="2586" xr:uid="{00000000-0005-0000-0000-000055BB0000}"/>
    <cellStyle name="Style 165 2 3 2" xfId="2587" xr:uid="{00000000-0005-0000-0000-000056BB0000}"/>
    <cellStyle name="Style 165 2 4" xfId="2588" xr:uid="{00000000-0005-0000-0000-000057BB0000}"/>
    <cellStyle name="Style 165 2 5" xfId="2589" xr:uid="{00000000-0005-0000-0000-000058BB0000}"/>
    <cellStyle name="Style 165 2 6" xfId="2590" xr:uid="{00000000-0005-0000-0000-000059BB0000}"/>
    <cellStyle name="Style 165 3" xfId="2591" xr:uid="{00000000-0005-0000-0000-00005ABB0000}"/>
    <cellStyle name="Style 165 3 2" xfId="2592" xr:uid="{00000000-0005-0000-0000-00005BBB0000}"/>
    <cellStyle name="Style 165 3 2 2" xfId="2593" xr:uid="{00000000-0005-0000-0000-00005CBB0000}"/>
    <cellStyle name="Style 165 3 2 2 2" xfId="2594" xr:uid="{00000000-0005-0000-0000-00005DBB0000}"/>
    <cellStyle name="Style 165 3 2 3" xfId="2595" xr:uid="{00000000-0005-0000-0000-00005EBB0000}"/>
    <cellStyle name="Style 165 3 3" xfId="2596" xr:uid="{00000000-0005-0000-0000-00005FBB0000}"/>
    <cellStyle name="Style 165 3 3 2" xfId="2597" xr:uid="{00000000-0005-0000-0000-000060BB0000}"/>
    <cellStyle name="Style 165 3 3 2 2" xfId="2598" xr:uid="{00000000-0005-0000-0000-000061BB0000}"/>
    <cellStyle name="Style 165 3 3 3" xfId="2599" xr:uid="{00000000-0005-0000-0000-000062BB0000}"/>
    <cellStyle name="Style 165 3 4" xfId="2600" xr:uid="{00000000-0005-0000-0000-000063BB0000}"/>
    <cellStyle name="Style 165 3 4 2" xfId="8855" xr:uid="{00000000-0005-0000-0000-000064BB0000}"/>
    <cellStyle name="Style 165 3 5" xfId="2601" xr:uid="{00000000-0005-0000-0000-000065BB0000}"/>
    <cellStyle name="Style 165 4" xfId="2602" xr:uid="{00000000-0005-0000-0000-000066BB0000}"/>
    <cellStyle name="Style 165 4 2" xfId="2603" xr:uid="{00000000-0005-0000-0000-000067BB0000}"/>
    <cellStyle name="Style 165 4 2 2" xfId="2604" xr:uid="{00000000-0005-0000-0000-000068BB0000}"/>
    <cellStyle name="Style 165 4 3" xfId="2605" xr:uid="{00000000-0005-0000-0000-000069BB0000}"/>
    <cellStyle name="Style 165 5" xfId="2606" xr:uid="{00000000-0005-0000-0000-00006ABB0000}"/>
    <cellStyle name="Style 165 6" xfId="2607" xr:uid="{00000000-0005-0000-0000-00006BBB0000}"/>
    <cellStyle name="Style 165 7" xfId="2608" xr:uid="{00000000-0005-0000-0000-00006CBB0000}"/>
    <cellStyle name="Style 165_ADDON" xfId="2609" xr:uid="{00000000-0005-0000-0000-00006DBB0000}"/>
    <cellStyle name="Style 21" xfId="2610" xr:uid="{00000000-0005-0000-0000-00006EBB0000}"/>
    <cellStyle name="Style 21 10" xfId="2611" xr:uid="{00000000-0005-0000-0000-00006FBB0000}"/>
    <cellStyle name="Style 21 11" xfId="2612" xr:uid="{00000000-0005-0000-0000-000070BB0000}"/>
    <cellStyle name="Style 21 12" xfId="2613" xr:uid="{00000000-0005-0000-0000-000071BB0000}"/>
    <cellStyle name="Style 21 13" xfId="51252" xr:uid="{00000000-0005-0000-0000-000072BB0000}"/>
    <cellStyle name="Style 21 14" xfId="51944" xr:uid="{00000000-0005-0000-0000-000073BB0000}"/>
    <cellStyle name="Style 21 15" xfId="52637" xr:uid="{00000000-0005-0000-0000-000074BB0000}"/>
    <cellStyle name="Style 21 16" xfId="53328" xr:uid="{00000000-0005-0000-0000-000075BB0000}"/>
    <cellStyle name="Style 21 2" xfId="2614" xr:uid="{00000000-0005-0000-0000-000076BB0000}"/>
    <cellStyle name="Style 21 2 2" xfId="2615" xr:uid="{00000000-0005-0000-0000-000077BB0000}"/>
    <cellStyle name="Style 21 2 2 2" xfId="2616" xr:uid="{00000000-0005-0000-0000-000078BB0000}"/>
    <cellStyle name="Style 21 2 2 2 2" xfId="2617" xr:uid="{00000000-0005-0000-0000-000079BB0000}"/>
    <cellStyle name="Style 21 2 3" xfId="2618" xr:uid="{00000000-0005-0000-0000-00007ABB0000}"/>
    <cellStyle name="Style 21 2 3 2" xfId="2619" xr:uid="{00000000-0005-0000-0000-00007BBB0000}"/>
    <cellStyle name="Style 21 3" xfId="2620" xr:uid="{00000000-0005-0000-0000-00007CBB0000}"/>
    <cellStyle name="Style 21 3 2" xfId="2621" xr:uid="{00000000-0005-0000-0000-00007DBB0000}"/>
    <cellStyle name="Style 21 3 2 2" xfId="2622" xr:uid="{00000000-0005-0000-0000-00007EBB0000}"/>
    <cellStyle name="Style 21 3 2 2 2" xfId="2623" xr:uid="{00000000-0005-0000-0000-00007FBB0000}"/>
    <cellStyle name="Style 21 3 2 3" xfId="8856" xr:uid="{00000000-0005-0000-0000-000080BB0000}"/>
    <cellStyle name="Style 21 3 3" xfId="2624" xr:uid="{00000000-0005-0000-0000-000081BB0000}"/>
    <cellStyle name="Style 21 3 3 2" xfId="2625" xr:uid="{00000000-0005-0000-0000-000082BB0000}"/>
    <cellStyle name="Style 21 3 3 2 2" xfId="2626" xr:uid="{00000000-0005-0000-0000-000083BB0000}"/>
    <cellStyle name="Style 21 3 3 3" xfId="2627" xr:uid="{00000000-0005-0000-0000-000084BB0000}"/>
    <cellStyle name="Style 21 3 3 3 2" xfId="2628" xr:uid="{00000000-0005-0000-0000-000085BB0000}"/>
    <cellStyle name="Style 21 3 3 3 3" xfId="2629" xr:uid="{00000000-0005-0000-0000-000086BB0000}"/>
    <cellStyle name="Style 21 3 3 4" xfId="2630" xr:uid="{00000000-0005-0000-0000-000087BB0000}"/>
    <cellStyle name="Style 21 3 3 4 2" xfId="2631" xr:uid="{00000000-0005-0000-0000-000088BB0000}"/>
    <cellStyle name="Style 21 3 3 5" xfId="8857" xr:uid="{00000000-0005-0000-0000-000089BB0000}"/>
    <cellStyle name="Style 21 3 4" xfId="2632" xr:uid="{00000000-0005-0000-0000-00008ABB0000}"/>
    <cellStyle name="Style 21 3 4 2" xfId="2633" xr:uid="{00000000-0005-0000-0000-00008BBB0000}"/>
    <cellStyle name="Style 21 3 4 3" xfId="2634" xr:uid="{00000000-0005-0000-0000-00008CBB0000}"/>
    <cellStyle name="Style 21 3 5" xfId="8858" xr:uid="{00000000-0005-0000-0000-00008DBB0000}"/>
    <cellStyle name="Style 21 4" xfId="2635" xr:uid="{00000000-0005-0000-0000-00008EBB0000}"/>
    <cellStyle name="Style 21 4 2" xfId="2636" xr:uid="{00000000-0005-0000-0000-00008FBB0000}"/>
    <cellStyle name="Style 21 4 2 2" xfId="2637" xr:uid="{00000000-0005-0000-0000-000090BB0000}"/>
    <cellStyle name="Style 21 4 2 2 2" xfId="2638" xr:uid="{00000000-0005-0000-0000-000091BB0000}"/>
    <cellStyle name="Style 21 4 2 3" xfId="2639" xr:uid="{00000000-0005-0000-0000-000092BB0000}"/>
    <cellStyle name="Style 21 4 2 3 2" xfId="2640" xr:uid="{00000000-0005-0000-0000-000093BB0000}"/>
    <cellStyle name="Style 21 4 2 3 3" xfId="2641" xr:uid="{00000000-0005-0000-0000-000094BB0000}"/>
    <cellStyle name="Style 21 4 2 4" xfId="2642" xr:uid="{00000000-0005-0000-0000-000095BB0000}"/>
    <cellStyle name="Style 21 4 2 4 2" xfId="2643" xr:uid="{00000000-0005-0000-0000-000096BB0000}"/>
    <cellStyle name="Style 21 4 2 5" xfId="8859" xr:uid="{00000000-0005-0000-0000-000097BB0000}"/>
    <cellStyle name="Style 21 4 3" xfId="2644" xr:uid="{00000000-0005-0000-0000-000098BB0000}"/>
    <cellStyle name="Style 21 4 3 2" xfId="2645" xr:uid="{00000000-0005-0000-0000-000099BB0000}"/>
    <cellStyle name="Style 21 4 3 2 2" xfId="2646" xr:uid="{00000000-0005-0000-0000-00009ABB0000}"/>
    <cellStyle name="Style 21 4 4" xfId="2647" xr:uid="{00000000-0005-0000-0000-00009BBB0000}"/>
    <cellStyle name="Style 21 4 4 2" xfId="2648" xr:uid="{00000000-0005-0000-0000-00009CBB0000}"/>
    <cellStyle name="Style 21 4 5" xfId="8860" xr:uid="{00000000-0005-0000-0000-00009DBB0000}"/>
    <cellStyle name="Style 21 5" xfId="2649" xr:uid="{00000000-0005-0000-0000-00009EBB0000}"/>
    <cellStyle name="Style 21 5 2" xfId="2650" xr:uid="{00000000-0005-0000-0000-00009FBB0000}"/>
    <cellStyle name="Style 21 5 2 2" xfId="2651" xr:uid="{00000000-0005-0000-0000-0000A0BB0000}"/>
    <cellStyle name="Style 21 5 2 2 2" xfId="2652" xr:uid="{00000000-0005-0000-0000-0000A1BB0000}"/>
    <cellStyle name="Style 21 5 2 3" xfId="2653" xr:uid="{00000000-0005-0000-0000-0000A2BB0000}"/>
    <cellStyle name="Style 21 5 2 3 2" xfId="2654" xr:uid="{00000000-0005-0000-0000-0000A3BB0000}"/>
    <cellStyle name="Style 21 5 2 3 3" xfId="2655" xr:uid="{00000000-0005-0000-0000-0000A4BB0000}"/>
    <cellStyle name="Style 21 5 2 4" xfId="2656" xr:uid="{00000000-0005-0000-0000-0000A5BB0000}"/>
    <cellStyle name="Style 21 5 2 4 2" xfId="2657" xr:uid="{00000000-0005-0000-0000-0000A6BB0000}"/>
    <cellStyle name="Style 21 5 2 5" xfId="8861" xr:uid="{00000000-0005-0000-0000-0000A7BB0000}"/>
    <cellStyle name="Style 21 5 3" xfId="2658" xr:uid="{00000000-0005-0000-0000-0000A8BB0000}"/>
    <cellStyle name="Style 21 5 3 2" xfId="2659" xr:uid="{00000000-0005-0000-0000-0000A9BB0000}"/>
    <cellStyle name="Style 21 5 4" xfId="2660" xr:uid="{00000000-0005-0000-0000-0000AABB0000}"/>
    <cellStyle name="Style 21 5 5" xfId="8862" xr:uid="{00000000-0005-0000-0000-0000ABBB0000}"/>
    <cellStyle name="Style 21 6" xfId="2661" xr:uid="{00000000-0005-0000-0000-0000ACBB0000}"/>
    <cellStyle name="Style 21 6 2" xfId="2662" xr:uid="{00000000-0005-0000-0000-0000ADBB0000}"/>
    <cellStyle name="Style 21 6 2 2" xfId="8863" xr:uid="{00000000-0005-0000-0000-0000AEBB0000}"/>
    <cellStyle name="Style 21 6 3" xfId="2663" xr:uid="{00000000-0005-0000-0000-0000AFBB0000}"/>
    <cellStyle name="Style 21 6 3 2" xfId="2664" xr:uid="{00000000-0005-0000-0000-0000B0BB0000}"/>
    <cellStyle name="Style 21 6 3 3" xfId="2665" xr:uid="{00000000-0005-0000-0000-0000B1BB0000}"/>
    <cellStyle name="Style 21 6 4" xfId="2666" xr:uid="{00000000-0005-0000-0000-0000B2BB0000}"/>
    <cellStyle name="Style 21 6 4 2" xfId="2667" xr:uid="{00000000-0005-0000-0000-0000B3BB0000}"/>
    <cellStyle name="Style 21 6 5" xfId="2668" xr:uid="{00000000-0005-0000-0000-0000B4BB0000}"/>
    <cellStyle name="Style 21 7" xfId="2669" xr:uid="{00000000-0005-0000-0000-0000B5BB0000}"/>
    <cellStyle name="Style 21 7 2" xfId="2670" xr:uid="{00000000-0005-0000-0000-0000B6BB0000}"/>
    <cellStyle name="Style 21 7 3" xfId="2671" xr:uid="{00000000-0005-0000-0000-0000B7BB0000}"/>
    <cellStyle name="Style 21 7 4" xfId="2672" xr:uid="{00000000-0005-0000-0000-0000B8BB0000}"/>
    <cellStyle name="Style 21 8" xfId="2673" xr:uid="{00000000-0005-0000-0000-0000B9BB0000}"/>
    <cellStyle name="Style 21 8 2" xfId="2674" xr:uid="{00000000-0005-0000-0000-0000BABB0000}"/>
    <cellStyle name="Style 21 8 3" xfId="2675" xr:uid="{00000000-0005-0000-0000-0000BBBB0000}"/>
    <cellStyle name="Style 21 9" xfId="2676" xr:uid="{00000000-0005-0000-0000-0000BCBB0000}"/>
    <cellStyle name="Style 21_ADDON" xfId="2677" xr:uid="{00000000-0005-0000-0000-0000BDBB0000}"/>
    <cellStyle name="Style 22" xfId="2678" xr:uid="{00000000-0005-0000-0000-0000BEBB0000}"/>
    <cellStyle name="Style 22 2" xfId="2679" xr:uid="{00000000-0005-0000-0000-0000BFBB0000}"/>
    <cellStyle name="Style 22 2 2" xfId="2680" xr:uid="{00000000-0005-0000-0000-0000C0BB0000}"/>
    <cellStyle name="Style 22 2 2 2" xfId="2681" xr:uid="{00000000-0005-0000-0000-0000C1BB0000}"/>
    <cellStyle name="Style 22 2 2 2 2" xfId="2682" xr:uid="{00000000-0005-0000-0000-0000C2BB0000}"/>
    <cellStyle name="Style 22 2 3" xfId="2683" xr:uid="{00000000-0005-0000-0000-0000C3BB0000}"/>
    <cellStyle name="Style 22 2 3 2" xfId="2684" xr:uid="{00000000-0005-0000-0000-0000C4BB0000}"/>
    <cellStyle name="Style 22 3" xfId="2685" xr:uid="{00000000-0005-0000-0000-0000C5BB0000}"/>
    <cellStyle name="Style 22 3 2" xfId="2686" xr:uid="{00000000-0005-0000-0000-0000C6BB0000}"/>
    <cellStyle name="Style 22 3 3" xfId="2687" xr:uid="{00000000-0005-0000-0000-0000C7BB0000}"/>
    <cellStyle name="Style 22 3 3 2" xfId="2688" xr:uid="{00000000-0005-0000-0000-0000C8BB0000}"/>
    <cellStyle name="Style 22 3 3 3" xfId="2689" xr:uid="{00000000-0005-0000-0000-0000C9BB0000}"/>
    <cellStyle name="Style 22 3 4" xfId="2690" xr:uid="{00000000-0005-0000-0000-0000CABB0000}"/>
    <cellStyle name="Style 22 3 4 2" xfId="2691" xr:uid="{00000000-0005-0000-0000-0000CBBB0000}"/>
    <cellStyle name="Style 22 4" xfId="2692" xr:uid="{00000000-0005-0000-0000-0000CCBB0000}"/>
    <cellStyle name="Style 22 4 2" xfId="2693" xr:uid="{00000000-0005-0000-0000-0000CDBB0000}"/>
    <cellStyle name="Style 22 4 3" xfId="2694" xr:uid="{00000000-0005-0000-0000-0000CEBB0000}"/>
    <cellStyle name="Style 22 5" xfId="2695" xr:uid="{00000000-0005-0000-0000-0000CFBB0000}"/>
    <cellStyle name="Style 22 5 2" xfId="2696" xr:uid="{00000000-0005-0000-0000-0000D0BB0000}"/>
    <cellStyle name="Style 22 6" xfId="2697" xr:uid="{00000000-0005-0000-0000-0000D1BB0000}"/>
    <cellStyle name="Style 22 7" xfId="2698" xr:uid="{00000000-0005-0000-0000-0000D2BB0000}"/>
    <cellStyle name="Style 22_ADDON" xfId="2699" xr:uid="{00000000-0005-0000-0000-0000D3BB0000}"/>
    <cellStyle name="Style 23" xfId="2700" xr:uid="{00000000-0005-0000-0000-0000D4BB0000}"/>
    <cellStyle name="Style 23 2" xfId="2701" xr:uid="{00000000-0005-0000-0000-0000D5BB0000}"/>
    <cellStyle name="Style 23 2 2" xfId="2702" xr:uid="{00000000-0005-0000-0000-0000D6BB0000}"/>
    <cellStyle name="Style 23 2 2 2" xfId="2703" xr:uid="{00000000-0005-0000-0000-0000D7BB0000}"/>
    <cellStyle name="Style 23 2 2 2 2" xfId="2704" xr:uid="{00000000-0005-0000-0000-0000D8BB0000}"/>
    <cellStyle name="Style 23 2 2 3" xfId="2705" xr:uid="{00000000-0005-0000-0000-0000D9BB0000}"/>
    <cellStyle name="Style 23 2 3" xfId="2706" xr:uid="{00000000-0005-0000-0000-0000DABB0000}"/>
    <cellStyle name="Style 23 2 3 2" xfId="2707" xr:uid="{00000000-0005-0000-0000-0000DBBB0000}"/>
    <cellStyle name="Style 23 2 4" xfId="2708" xr:uid="{00000000-0005-0000-0000-0000DCBB0000}"/>
    <cellStyle name="Style 23 2 5" xfId="2709" xr:uid="{00000000-0005-0000-0000-0000DDBB0000}"/>
    <cellStyle name="Style 23 2 6" xfId="2710" xr:uid="{00000000-0005-0000-0000-0000DEBB0000}"/>
    <cellStyle name="Style 23 3" xfId="2711" xr:uid="{00000000-0005-0000-0000-0000DFBB0000}"/>
    <cellStyle name="Style 23 3 2" xfId="2712" xr:uid="{00000000-0005-0000-0000-0000E0BB0000}"/>
    <cellStyle name="Style 23 3 2 2" xfId="2713" xr:uid="{00000000-0005-0000-0000-0000E1BB0000}"/>
    <cellStyle name="Style 23 3 2 2 2" xfId="2714" xr:uid="{00000000-0005-0000-0000-0000E2BB0000}"/>
    <cellStyle name="Style 23 3 2 3" xfId="2715" xr:uid="{00000000-0005-0000-0000-0000E3BB0000}"/>
    <cellStyle name="Style 23 3 3" xfId="2716" xr:uid="{00000000-0005-0000-0000-0000E4BB0000}"/>
    <cellStyle name="Style 23 3 3 2" xfId="2717" xr:uid="{00000000-0005-0000-0000-0000E5BB0000}"/>
    <cellStyle name="Style 23 3 3 2 2" xfId="2718" xr:uid="{00000000-0005-0000-0000-0000E6BB0000}"/>
    <cellStyle name="Style 23 3 3 3" xfId="2719" xr:uid="{00000000-0005-0000-0000-0000E7BB0000}"/>
    <cellStyle name="Style 23 3 4" xfId="2720" xr:uid="{00000000-0005-0000-0000-0000E8BB0000}"/>
    <cellStyle name="Style 23 3 4 2" xfId="8864" xr:uid="{00000000-0005-0000-0000-0000E9BB0000}"/>
    <cellStyle name="Style 23 3 5" xfId="2721" xr:uid="{00000000-0005-0000-0000-0000EABB0000}"/>
    <cellStyle name="Style 23 4" xfId="2722" xr:uid="{00000000-0005-0000-0000-0000EBBB0000}"/>
    <cellStyle name="Style 23 4 2" xfId="2723" xr:uid="{00000000-0005-0000-0000-0000ECBB0000}"/>
    <cellStyle name="Style 23 4 2 2" xfId="2724" xr:uid="{00000000-0005-0000-0000-0000EDBB0000}"/>
    <cellStyle name="Style 23 4 3" xfId="2725" xr:uid="{00000000-0005-0000-0000-0000EEBB0000}"/>
    <cellStyle name="Style 23 5" xfId="2726" xr:uid="{00000000-0005-0000-0000-0000EFBB0000}"/>
    <cellStyle name="Style 23 6" xfId="2727" xr:uid="{00000000-0005-0000-0000-0000F0BB0000}"/>
    <cellStyle name="Style 23 7" xfId="2728" xr:uid="{00000000-0005-0000-0000-0000F1BB0000}"/>
    <cellStyle name="Style 23_ADDON" xfId="2729" xr:uid="{00000000-0005-0000-0000-0000F2BB0000}"/>
    <cellStyle name="Style 24" xfId="2730" xr:uid="{00000000-0005-0000-0000-0000F3BB0000}"/>
    <cellStyle name="Style 24 2" xfId="2731" xr:uid="{00000000-0005-0000-0000-0000F4BB0000}"/>
    <cellStyle name="Style 24 2 2" xfId="2732" xr:uid="{00000000-0005-0000-0000-0000F5BB0000}"/>
    <cellStyle name="Style 24 2 2 2" xfId="2733" xr:uid="{00000000-0005-0000-0000-0000F6BB0000}"/>
    <cellStyle name="Style 24 2 2 2 2" xfId="2734" xr:uid="{00000000-0005-0000-0000-0000F7BB0000}"/>
    <cellStyle name="Style 24 2 3" xfId="2735" xr:uid="{00000000-0005-0000-0000-0000F8BB0000}"/>
    <cellStyle name="Style 24 2 3 2" xfId="2736" xr:uid="{00000000-0005-0000-0000-0000F9BB0000}"/>
    <cellStyle name="Style 24 3" xfId="2737" xr:uid="{00000000-0005-0000-0000-0000FABB0000}"/>
    <cellStyle name="Style 24 3 2" xfId="2738" xr:uid="{00000000-0005-0000-0000-0000FBBB0000}"/>
    <cellStyle name="Style 24 3 3" xfId="2739" xr:uid="{00000000-0005-0000-0000-0000FCBB0000}"/>
    <cellStyle name="Style 24 3 3 2" xfId="2740" xr:uid="{00000000-0005-0000-0000-0000FDBB0000}"/>
    <cellStyle name="Style 24 3 3 3" xfId="2741" xr:uid="{00000000-0005-0000-0000-0000FEBB0000}"/>
    <cellStyle name="Style 24 3 4" xfId="2742" xr:uid="{00000000-0005-0000-0000-0000FFBB0000}"/>
    <cellStyle name="Style 24 3 4 2" xfId="2743" xr:uid="{00000000-0005-0000-0000-000000BC0000}"/>
    <cellStyle name="Style 24 4" xfId="2744" xr:uid="{00000000-0005-0000-0000-000001BC0000}"/>
    <cellStyle name="Style 24 4 2" xfId="2745" xr:uid="{00000000-0005-0000-0000-000002BC0000}"/>
    <cellStyle name="Style 24 4 3" xfId="2746" xr:uid="{00000000-0005-0000-0000-000003BC0000}"/>
    <cellStyle name="Style 24 5" xfId="2747" xr:uid="{00000000-0005-0000-0000-000004BC0000}"/>
    <cellStyle name="Style 24 5 2" xfId="2748" xr:uid="{00000000-0005-0000-0000-000005BC0000}"/>
    <cellStyle name="Style 24 6" xfId="2749" xr:uid="{00000000-0005-0000-0000-000006BC0000}"/>
    <cellStyle name="Style 24 7" xfId="2750" xr:uid="{00000000-0005-0000-0000-000007BC0000}"/>
    <cellStyle name="Style 24_ADDON" xfId="2751" xr:uid="{00000000-0005-0000-0000-000008BC0000}"/>
    <cellStyle name="Style 25" xfId="2752" xr:uid="{00000000-0005-0000-0000-000009BC0000}"/>
    <cellStyle name="Style 25 10" xfId="2753" xr:uid="{00000000-0005-0000-0000-00000ABC0000}"/>
    <cellStyle name="Style 25 11" xfId="2754" xr:uid="{00000000-0005-0000-0000-00000BBC0000}"/>
    <cellStyle name="Style 25 12" xfId="2755" xr:uid="{00000000-0005-0000-0000-00000CBC0000}"/>
    <cellStyle name="Style 25 13" xfId="51253" xr:uid="{00000000-0005-0000-0000-00000DBC0000}"/>
    <cellStyle name="Style 25 14" xfId="51945" xr:uid="{00000000-0005-0000-0000-00000EBC0000}"/>
    <cellStyle name="Style 25 15" xfId="52638" xr:uid="{00000000-0005-0000-0000-00000FBC0000}"/>
    <cellStyle name="Style 25 16" xfId="53329" xr:uid="{00000000-0005-0000-0000-000010BC0000}"/>
    <cellStyle name="Style 25 2" xfId="2756" xr:uid="{00000000-0005-0000-0000-000011BC0000}"/>
    <cellStyle name="Style 25 2 2" xfId="2757" xr:uid="{00000000-0005-0000-0000-000012BC0000}"/>
    <cellStyle name="Style 25 2 2 2" xfId="2758" xr:uid="{00000000-0005-0000-0000-000013BC0000}"/>
    <cellStyle name="Style 25 2 2 2 2" xfId="2759" xr:uid="{00000000-0005-0000-0000-000014BC0000}"/>
    <cellStyle name="Style 25 2 3" xfId="2760" xr:uid="{00000000-0005-0000-0000-000015BC0000}"/>
    <cellStyle name="Style 25 2 3 2" xfId="2761" xr:uid="{00000000-0005-0000-0000-000016BC0000}"/>
    <cellStyle name="Style 25 3" xfId="2762" xr:uid="{00000000-0005-0000-0000-000017BC0000}"/>
    <cellStyle name="Style 25 3 2" xfId="2763" xr:uid="{00000000-0005-0000-0000-000018BC0000}"/>
    <cellStyle name="Style 25 3 2 2" xfId="2764" xr:uid="{00000000-0005-0000-0000-000019BC0000}"/>
    <cellStyle name="Style 25 3 2 2 2" xfId="2765" xr:uid="{00000000-0005-0000-0000-00001ABC0000}"/>
    <cellStyle name="Style 25 3 2 3" xfId="8865" xr:uid="{00000000-0005-0000-0000-00001BBC0000}"/>
    <cellStyle name="Style 25 3 3" xfId="2766" xr:uid="{00000000-0005-0000-0000-00001CBC0000}"/>
    <cellStyle name="Style 25 3 3 2" xfId="2767" xr:uid="{00000000-0005-0000-0000-00001DBC0000}"/>
    <cellStyle name="Style 25 3 3 2 2" xfId="2768" xr:uid="{00000000-0005-0000-0000-00001EBC0000}"/>
    <cellStyle name="Style 25 3 3 3" xfId="2769" xr:uid="{00000000-0005-0000-0000-00001FBC0000}"/>
    <cellStyle name="Style 25 3 3 3 2" xfId="2770" xr:uid="{00000000-0005-0000-0000-000020BC0000}"/>
    <cellStyle name="Style 25 3 3 3 3" xfId="2771" xr:uid="{00000000-0005-0000-0000-000021BC0000}"/>
    <cellStyle name="Style 25 3 3 4" xfId="2772" xr:uid="{00000000-0005-0000-0000-000022BC0000}"/>
    <cellStyle name="Style 25 3 3 4 2" xfId="2773" xr:uid="{00000000-0005-0000-0000-000023BC0000}"/>
    <cellStyle name="Style 25 3 3 5" xfId="8866" xr:uid="{00000000-0005-0000-0000-000024BC0000}"/>
    <cellStyle name="Style 25 3 4" xfId="2774" xr:uid="{00000000-0005-0000-0000-000025BC0000}"/>
    <cellStyle name="Style 25 3 4 2" xfId="2775" xr:uid="{00000000-0005-0000-0000-000026BC0000}"/>
    <cellStyle name="Style 25 3 4 3" xfId="2776" xr:uid="{00000000-0005-0000-0000-000027BC0000}"/>
    <cellStyle name="Style 25 3 5" xfId="8867" xr:uid="{00000000-0005-0000-0000-000028BC0000}"/>
    <cellStyle name="Style 25 4" xfId="2777" xr:uid="{00000000-0005-0000-0000-000029BC0000}"/>
    <cellStyle name="Style 25 4 2" xfId="2778" xr:uid="{00000000-0005-0000-0000-00002ABC0000}"/>
    <cellStyle name="Style 25 4 2 2" xfId="2779" xr:uid="{00000000-0005-0000-0000-00002BBC0000}"/>
    <cellStyle name="Style 25 4 2 2 2" xfId="2780" xr:uid="{00000000-0005-0000-0000-00002CBC0000}"/>
    <cellStyle name="Style 25 4 2 3" xfId="2781" xr:uid="{00000000-0005-0000-0000-00002DBC0000}"/>
    <cellStyle name="Style 25 4 2 3 2" xfId="2782" xr:uid="{00000000-0005-0000-0000-00002EBC0000}"/>
    <cellStyle name="Style 25 4 2 3 3" xfId="2783" xr:uid="{00000000-0005-0000-0000-00002FBC0000}"/>
    <cellStyle name="Style 25 4 2 4" xfId="2784" xr:uid="{00000000-0005-0000-0000-000030BC0000}"/>
    <cellStyle name="Style 25 4 2 4 2" xfId="2785" xr:uid="{00000000-0005-0000-0000-000031BC0000}"/>
    <cellStyle name="Style 25 4 2 5" xfId="8868" xr:uid="{00000000-0005-0000-0000-000032BC0000}"/>
    <cellStyle name="Style 25 4 3" xfId="2786" xr:uid="{00000000-0005-0000-0000-000033BC0000}"/>
    <cellStyle name="Style 25 4 3 2" xfId="2787" xr:uid="{00000000-0005-0000-0000-000034BC0000}"/>
    <cellStyle name="Style 25 4 3 2 2" xfId="2788" xr:uid="{00000000-0005-0000-0000-000035BC0000}"/>
    <cellStyle name="Style 25 4 4" xfId="2789" xr:uid="{00000000-0005-0000-0000-000036BC0000}"/>
    <cellStyle name="Style 25 4 4 2" xfId="2790" xr:uid="{00000000-0005-0000-0000-000037BC0000}"/>
    <cellStyle name="Style 25 4 5" xfId="8869" xr:uid="{00000000-0005-0000-0000-000038BC0000}"/>
    <cellStyle name="Style 25 5" xfId="2791" xr:uid="{00000000-0005-0000-0000-000039BC0000}"/>
    <cellStyle name="Style 25 5 2" xfId="2792" xr:uid="{00000000-0005-0000-0000-00003ABC0000}"/>
    <cellStyle name="Style 25 5 2 2" xfId="2793" xr:uid="{00000000-0005-0000-0000-00003BBC0000}"/>
    <cellStyle name="Style 25 5 2 2 2" xfId="2794" xr:uid="{00000000-0005-0000-0000-00003CBC0000}"/>
    <cellStyle name="Style 25 5 2 3" xfId="2795" xr:uid="{00000000-0005-0000-0000-00003DBC0000}"/>
    <cellStyle name="Style 25 5 2 3 2" xfId="2796" xr:uid="{00000000-0005-0000-0000-00003EBC0000}"/>
    <cellStyle name="Style 25 5 2 3 3" xfId="2797" xr:uid="{00000000-0005-0000-0000-00003FBC0000}"/>
    <cellStyle name="Style 25 5 2 4" xfId="2798" xr:uid="{00000000-0005-0000-0000-000040BC0000}"/>
    <cellStyle name="Style 25 5 2 4 2" xfId="2799" xr:uid="{00000000-0005-0000-0000-000041BC0000}"/>
    <cellStyle name="Style 25 5 2 5" xfId="8870" xr:uid="{00000000-0005-0000-0000-000042BC0000}"/>
    <cellStyle name="Style 25 5 3" xfId="2800" xr:uid="{00000000-0005-0000-0000-000043BC0000}"/>
    <cellStyle name="Style 25 5 3 2" xfId="2801" xr:uid="{00000000-0005-0000-0000-000044BC0000}"/>
    <cellStyle name="Style 25 5 4" xfId="2802" xr:uid="{00000000-0005-0000-0000-000045BC0000}"/>
    <cellStyle name="Style 25 5 5" xfId="8871" xr:uid="{00000000-0005-0000-0000-000046BC0000}"/>
    <cellStyle name="Style 25 6" xfId="2803" xr:uid="{00000000-0005-0000-0000-000047BC0000}"/>
    <cellStyle name="Style 25 6 2" xfId="2804" xr:uid="{00000000-0005-0000-0000-000048BC0000}"/>
    <cellStyle name="Style 25 6 2 2" xfId="8872" xr:uid="{00000000-0005-0000-0000-000049BC0000}"/>
    <cellStyle name="Style 25 6 3" xfId="2805" xr:uid="{00000000-0005-0000-0000-00004ABC0000}"/>
    <cellStyle name="Style 25 6 3 2" xfId="2806" xr:uid="{00000000-0005-0000-0000-00004BBC0000}"/>
    <cellStyle name="Style 25 6 3 3" xfId="2807" xr:uid="{00000000-0005-0000-0000-00004CBC0000}"/>
    <cellStyle name="Style 25 6 4" xfId="2808" xr:uid="{00000000-0005-0000-0000-00004DBC0000}"/>
    <cellStyle name="Style 25 6 4 2" xfId="2809" xr:uid="{00000000-0005-0000-0000-00004EBC0000}"/>
    <cellStyle name="Style 25 6 5" xfId="2810" xr:uid="{00000000-0005-0000-0000-00004FBC0000}"/>
    <cellStyle name="Style 25 7" xfId="2811" xr:uid="{00000000-0005-0000-0000-000050BC0000}"/>
    <cellStyle name="Style 25 7 2" xfId="2812" xr:uid="{00000000-0005-0000-0000-000051BC0000}"/>
    <cellStyle name="Style 25 7 3" xfId="2813" xr:uid="{00000000-0005-0000-0000-000052BC0000}"/>
    <cellStyle name="Style 25 7 4" xfId="2814" xr:uid="{00000000-0005-0000-0000-000053BC0000}"/>
    <cellStyle name="Style 25 8" xfId="2815" xr:uid="{00000000-0005-0000-0000-000054BC0000}"/>
    <cellStyle name="Style 25 8 2" xfId="2816" xr:uid="{00000000-0005-0000-0000-000055BC0000}"/>
    <cellStyle name="Style 25 8 3" xfId="2817" xr:uid="{00000000-0005-0000-0000-000056BC0000}"/>
    <cellStyle name="Style 25 9" xfId="2818" xr:uid="{00000000-0005-0000-0000-000057BC0000}"/>
    <cellStyle name="Style 25_ADDON" xfId="2819" xr:uid="{00000000-0005-0000-0000-000058BC0000}"/>
    <cellStyle name="Style 26" xfId="2820" xr:uid="{00000000-0005-0000-0000-000059BC0000}"/>
    <cellStyle name="Style 26 2" xfId="2821" xr:uid="{00000000-0005-0000-0000-00005ABC0000}"/>
    <cellStyle name="Style 26 2 2" xfId="2822" xr:uid="{00000000-0005-0000-0000-00005BBC0000}"/>
    <cellStyle name="Style 26 2 2 2" xfId="2823" xr:uid="{00000000-0005-0000-0000-00005CBC0000}"/>
    <cellStyle name="Style 26 2 2 2 2" xfId="2824" xr:uid="{00000000-0005-0000-0000-00005DBC0000}"/>
    <cellStyle name="Style 26 2 2 3" xfId="2825" xr:uid="{00000000-0005-0000-0000-00005EBC0000}"/>
    <cellStyle name="Style 26 2 3" xfId="2826" xr:uid="{00000000-0005-0000-0000-00005FBC0000}"/>
    <cellStyle name="Style 26 2 3 2" xfId="2827" xr:uid="{00000000-0005-0000-0000-000060BC0000}"/>
    <cellStyle name="Style 26 2 4" xfId="2828" xr:uid="{00000000-0005-0000-0000-000061BC0000}"/>
    <cellStyle name="Style 26 2 5" xfId="2829" xr:uid="{00000000-0005-0000-0000-000062BC0000}"/>
    <cellStyle name="Style 26 3" xfId="2830" xr:uid="{00000000-0005-0000-0000-000063BC0000}"/>
    <cellStyle name="Style 26 3 2" xfId="2831" xr:uid="{00000000-0005-0000-0000-000064BC0000}"/>
    <cellStyle name="Style 26 3 2 2" xfId="2832" xr:uid="{00000000-0005-0000-0000-000065BC0000}"/>
    <cellStyle name="Style 26 3 2 2 2" xfId="2833" xr:uid="{00000000-0005-0000-0000-000066BC0000}"/>
    <cellStyle name="Style 26 3 2 3" xfId="2834" xr:uid="{00000000-0005-0000-0000-000067BC0000}"/>
    <cellStyle name="Style 26 3 3" xfId="2835" xr:uid="{00000000-0005-0000-0000-000068BC0000}"/>
    <cellStyle name="Style 26 3 3 2" xfId="2836" xr:uid="{00000000-0005-0000-0000-000069BC0000}"/>
    <cellStyle name="Style 26 3 3 2 2" xfId="2837" xr:uid="{00000000-0005-0000-0000-00006ABC0000}"/>
    <cellStyle name="Style 26 3 3 3" xfId="2838" xr:uid="{00000000-0005-0000-0000-00006BBC0000}"/>
    <cellStyle name="Style 26 3 4" xfId="2839" xr:uid="{00000000-0005-0000-0000-00006CBC0000}"/>
    <cellStyle name="Style 26 3 4 2" xfId="8873" xr:uid="{00000000-0005-0000-0000-00006DBC0000}"/>
    <cellStyle name="Style 26 3 5" xfId="8874" xr:uid="{00000000-0005-0000-0000-00006EBC0000}"/>
    <cellStyle name="Style 26 4" xfId="2840" xr:uid="{00000000-0005-0000-0000-00006FBC0000}"/>
    <cellStyle name="Style 26 4 2" xfId="2841" xr:uid="{00000000-0005-0000-0000-000070BC0000}"/>
    <cellStyle name="Style 26 4 2 2" xfId="2842" xr:uid="{00000000-0005-0000-0000-000071BC0000}"/>
    <cellStyle name="Style 26 4 3" xfId="2843" xr:uid="{00000000-0005-0000-0000-000072BC0000}"/>
    <cellStyle name="Style 26 5" xfId="2844" xr:uid="{00000000-0005-0000-0000-000073BC0000}"/>
    <cellStyle name="Style 26 6" xfId="2845" xr:uid="{00000000-0005-0000-0000-000074BC0000}"/>
    <cellStyle name="Style 26 7" xfId="2846" xr:uid="{00000000-0005-0000-0000-000075BC0000}"/>
    <cellStyle name="Style 26_ADDON" xfId="2847" xr:uid="{00000000-0005-0000-0000-000076BC0000}"/>
    <cellStyle name="Style 27" xfId="2848" xr:uid="{00000000-0005-0000-0000-000077BC0000}"/>
    <cellStyle name="Style 27 2" xfId="2849" xr:uid="{00000000-0005-0000-0000-000078BC0000}"/>
    <cellStyle name="Style 27 2 2" xfId="2850" xr:uid="{00000000-0005-0000-0000-000079BC0000}"/>
    <cellStyle name="Style 27 2 2 2" xfId="2851" xr:uid="{00000000-0005-0000-0000-00007ABC0000}"/>
    <cellStyle name="Style 27 2 2 2 2" xfId="2852" xr:uid="{00000000-0005-0000-0000-00007BBC0000}"/>
    <cellStyle name="Style 27 2 2 3" xfId="2853" xr:uid="{00000000-0005-0000-0000-00007CBC0000}"/>
    <cellStyle name="Style 27 2 3" xfId="2854" xr:uid="{00000000-0005-0000-0000-00007DBC0000}"/>
    <cellStyle name="Style 27 2 3 2" xfId="2855" xr:uid="{00000000-0005-0000-0000-00007EBC0000}"/>
    <cellStyle name="Style 27 2 4" xfId="2856" xr:uid="{00000000-0005-0000-0000-00007FBC0000}"/>
    <cellStyle name="Style 27 2 5" xfId="2857" xr:uid="{00000000-0005-0000-0000-000080BC0000}"/>
    <cellStyle name="Style 27 2 6" xfId="2858" xr:uid="{00000000-0005-0000-0000-000081BC0000}"/>
    <cellStyle name="Style 27 3" xfId="2859" xr:uid="{00000000-0005-0000-0000-000082BC0000}"/>
    <cellStyle name="Style 27 3 2" xfId="2860" xr:uid="{00000000-0005-0000-0000-000083BC0000}"/>
    <cellStyle name="Style 27 3 2 2" xfId="2861" xr:uid="{00000000-0005-0000-0000-000084BC0000}"/>
    <cellStyle name="Style 27 3 2 2 2" xfId="2862" xr:uid="{00000000-0005-0000-0000-000085BC0000}"/>
    <cellStyle name="Style 27 3 2 3" xfId="2863" xr:uid="{00000000-0005-0000-0000-000086BC0000}"/>
    <cellStyle name="Style 27 3 3" xfId="2864" xr:uid="{00000000-0005-0000-0000-000087BC0000}"/>
    <cellStyle name="Style 27 3 3 2" xfId="2865" xr:uid="{00000000-0005-0000-0000-000088BC0000}"/>
    <cellStyle name="Style 27 3 3 2 2" xfId="2866" xr:uid="{00000000-0005-0000-0000-000089BC0000}"/>
    <cellStyle name="Style 27 3 3 3" xfId="2867" xr:uid="{00000000-0005-0000-0000-00008ABC0000}"/>
    <cellStyle name="Style 27 3 4" xfId="2868" xr:uid="{00000000-0005-0000-0000-00008BBC0000}"/>
    <cellStyle name="Style 27 3 4 2" xfId="8875" xr:uid="{00000000-0005-0000-0000-00008CBC0000}"/>
    <cellStyle name="Style 27 3 5" xfId="2869" xr:uid="{00000000-0005-0000-0000-00008DBC0000}"/>
    <cellStyle name="Style 27 4" xfId="2870" xr:uid="{00000000-0005-0000-0000-00008EBC0000}"/>
    <cellStyle name="Style 27 4 2" xfId="2871" xr:uid="{00000000-0005-0000-0000-00008FBC0000}"/>
    <cellStyle name="Style 27 4 2 2" xfId="2872" xr:uid="{00000000-0005-0000-0000-000090BC0000}"/>
    <cellStyle name="Style 27 4 3" xfId="2873" xr:uid="{00000000-0005-0000-0000-000091BC0000}"/>
    <cellStyle name="Style 27 5" xfId="2874" xr:uid="{00000000-0005-0000-0000-000092BC0000}"/>
    <cellStyle name="Style 27 6" xfId="2875" xr:uid="{00000000-0005-0000-0000-000093BC0000}"/>
    <cellStyle name="Style 27 7" xfId="2876" xr:uid="{00000000-0005-0000-0000-000094BC0000}"/>
    <cellStyle name="Style 27_ADDON" xfId="2877" xr:uid="{00000000-0005-0000-0000-000095BC0000}"/>
    <cellStyle name="Style 35" xfId="2878" xr:uid="{00000000-0005-0000-0000-000096BC0000}"/>
    <cellStyle name="Style 35 10" xfId="2879" xr:uid="{00000000-0005-0000-0000-000097BC0000}"/>
    <cellStyle name="Style 35 11" xfId="2880" xr:uid="{00000000-0005-0000-0000-000098BC0000}"/>
    <cellStyle name="Style 35 12" xfId="2881" xr:uid="{00000000-0005-0000-0000-000099BC0000}"/>
    <cellStyle name="Style 35 13" xfId="51254" xr:uid="{00000000-0005-0000-0000-00009ABC0000}"/>
    <cellStyle name="Style 35 14" xfId="51946" xr:uid="{00000000-0005-0000-0000-00009BBC0000}"/>
    <cellStyle name="Style 35 15" xfId="52639" xr:uid="{00000000-0005-0000-0000-00009CBC0000}"/>
    <cellStyle name="Style 35 16" xfId="53330" xr:uid="{00000000-0005-0000-0000-00009DBC0000}"/>
    <cellStyle name="Style 35 2" xfId="2882" xr:uid="{00000000-0005-0000-0000-00009EBC0000}"/>
    <cellStyle name="Style 35 2 2" xfId="2883" xr:uid="{00000000-0005-0000-0000-00009FBC0000}"/>
    <cellStyle name="Style 35 2 2 2" xfId="2884" xr:uid="{00000000-0005-0000-0000-0000A0BC0000}"/>
    <cellStyle name="Style 35 2 2 2 2" xfId="2885" xr:uid="{00000000-0005-0000-0000-0000A1BC0000}"/>
    <cellStyle name="Style 35 2 3" xfId="2886" xr:uid="{00000000-0005-0000-0000-0000A2BC0000}"/>
    <cellStyle name="Style 35 2 3 2" xfId="2887" xr:uid="{00000000-0005-0000-0000-0000A3BC0000}"/>
    <cellStyle name="Style 35 3" xfId="2888" xr:uid="{00000000-0005-0000-0000-0000A4BC0000}"/>
    <cellStyle name="Style 35 3 2" xfId="2889" xr:uid="{00000000-0005-0000-0000-0000A5BC0000}"/>
    <cellStyle name="Style 35 3 2 2" xfId="2890" xr:uid="{00000000-0005-0000-0000-0000A6BC0000}"/>
    <cellStyle name="Style 35 3 2 2 2" xfId="2891" xr:uid="{00000000-0005-0000-0000-0000A7BC0000}"/>
    <cellStyle name="Style 35 3 2 3" xfId="8876" xr:uid="{00000000-0005-0000-0000-0000A8BC0000}"/>
    <cellStyle name="Style 35 3 3" xfId="2892" xr:uid="{00000000-0005-0000-0000-0000A9BC0000}"/>
    <cellStyle name="Style 35 3 3 2" xfId="2893" xr:uid="{00000000-0005-0000-0000-0000AABC0000}"/>
    <cellStyle name="Style 35 3 3 2 2" xfId="2894" xr:uid="{00000000-0005-0000-0000-0000ABBC0000}"/>
    <cellStyle name="Style 35 3 3 3" xfId="2895" xr:uid="{00000000-0005-0000-0000-0000ACBC0000}"/>
    <cellStyle name="Style 35 3 3 3 2" xfId="2896" xr:uid="{00000000-0005-0000-0000-0000ADBC0000}"/>
    <cellStyle name="Style 35 3 3 3 3" xfId="2897" xr:uid="{00000000-0005-0000-0000-0000AEBC0000}"/>
    <cellStyle name="Style 35 3 3 4" xfId="2898" xr:uid="{00000000-0005-0000-0000-0000AFBC0000}"/>
    <cellStyle name="Style 35 3 3 4 2" xfId="2899" xr:uid="{00000000-0005-0000-0000-0000B0BC0000}"/>
    <cellStyle name="Style 35 3 3 5" xfId="8877" xr:uid="{00000000-0005-0000-0000-0000B1BC0000}"/>
    <cellStyle name="Style 35 3 4" xfId="2900" xr:uid="{00000000-0005-0000-0000-0000B2BC0000}"/>
    <cellStyle name="Style 35 3 4 2" xfId="2901" xr:uid="{00000000-0005-0000-0000-0000B3BC0000}"/>
    <cellStyle name="Style 35 3 4 3" xfId="2902" xr:uid="{00000000-0005-0000-0000-0000B4BC0000}"/>
    <cellStyle name="Style 35 3 5" xfId="8878" xr:uid="{00000000-0005-0000-0000-0000B5BC0000}"/>
    <cellStyle name="Style 35 4" xfId="2903" xr:uid="{00000000-0005-0000-0000-0000B6BC0000}"/>
    <cellStyle name="Style 35 4 2" xfId="2904" xr:uid="{00000000-0005-0000-0000-0000B7BC0000}"/>
    <cellStyle name="Style 35 4 2 2" xfId="2905" xr:uid="{00000000-0005-0000-0000-0000B8BC0000}"/>
    <cellStyle name="Style 35 4 2 2 2" xfId="2906" xr:uid="{00000000-0005-0000-0000-0000B9BC0000}"/>
    <cellStyle name="Style 35 4 2 3" xfId="2907" xr:uid="{00000000-0005-0000-0000-0000BABC0000}"/>
    <cellStyle name="Style 35 4 2 3 2" xfId="2908" xr:uid="{00000000-0005-0000-0000-0000BBBC0000}"/>
    <cellStyle name="Style 35 4 2 3 3" xfId="2909" xr:uid="{00000000-0005-0000-0000-0000BCBC0000}"/>
    <cellStyle name="Style 35 4 2 4" xfId="2910" xr:uid="{00000000-0005-0000-0000-0000BDBC0000}"/>
    <cellStyle name="Style 35 4 2 4 2" xfId="2911" xr:uid="{00000000-0005-0000-0000-0000BEBC0000}"/>
    <cellStyle name="Style 35 4 2 5" xfId="8879" xr:uid="{00000000-0005-0000-0000-0000BFBC0000}"/>
    <cellStyle name="Style 35 4 3" xfId="2912" xr:uid="{00000000-0005-0000-0000-0000C0BC0000}"/>
    <cellStyle name="Style 35 4 3 2" xfId="2913" xr:uid="{00000000-0005-0000-0000-0000C1BC0000}"/>
    <cellStyle name="Style 35 4 3 2 2" xfId="2914" xr:uid="{00000000-0005-0000-0000-0000C2BC0000}"/>
    <cellStyle name="Style 35 4 4" xfId="2915" xr:uid="{00000000-0005-0000-0000-0000C3BC0000}"/>
    <cellStyle name="Style 35 4 4 2" xfId="2916" xr:uid="{00000000-0005-0000-0000-0000C4BC0000}"/>
    <cellStyle name="Style 35 4 5" xfId="8880" xr:uid="{00000000-0005-0000-0000-0000C5BC0000}"/>
    <cellStyle name="Style 35 5" xfId="2917" xr:uid="{00000000-0005-0000-0000-0000C6BC0000}"/>
    <cellStyle name="Style 35 5 2" xfId="2918" xr:uid="{00000000-0005-0000-0000-0000C7BC0000}"/>
    <cellStyle name="Style 35 5 2 2" xfId="2919" xr:uid="{00000000-0005-0000-0000-0000C8BC0000}"/>
    <cellStyle name="Style 35 5 2 2 2" xfId="2920" xr:uid="{00000000-0005-0000-0000-0000C9BC0000}"/>
    <cellStyle name="Style 35 5 2 3" xfId="2921" xr:uid="{00000000-0005-0000-0000-0000CABC0000}"/>
    <cellStyle name="Style 35 5 2 3 2" xfId="2922" xr:uid="{00000000-0005-0000-0000-0000CBBC0000}"/>
    <cellStyle name="Style 35 5 2 3 3" xfId="2923" xr:uid="{00000000-0005-0000-0000-0000CCBC0000}"/>
    <cellStyle name="Style 35 5 2 4" xfId="2924" xr:uid="{00000000-0005-0000-0000-0000CDBC0000}"/>
    <cellStyle name="Style 35 5 2 4 2" xfId="2925" xr:uid="{00000000-0005-0000-0000-0000CEBC0000}"/>
    <cellStyle name="Style 35 5 2 5" xfId="8881" xr:uid="{00000000-0005-0000-0000-0000CFBC0000}"/>
    <cellStyle name="Style 35 5 3" xfId="2926" xr:uid="{00000000-0005-0000-0000-0000D0BC0000}"/>
    <cellStyle name="Style 35 5 3 2" xfId="2927" xr:uid="{00000000-0005-0000-0000-0000D1BC0000}"/>
    <cellStyle name="Style 35 5 4" xfId="2928" xr:uid="{00000000-0005-0000-0000-0000D2BC0000}"/>
    <cellStyle name="Style 35 5 5" xfId="8882" xr:uid="{00000000-0005-0000-0000-0000D3BC0000}"/>
    <cellStyle name="Style 35 6" xfId="2929" xr:uid="{00000000-0005-0000-0000-0000D4BC0000}"/>
    <cellStyle name="Style 35 6 2" xfId="2930" xr:uid="{00000000-0005-0000-0000-0000D5BC0000}"/>
    <cellStyle name="Style 35 6 2 2" xfId="8883" xr:uid="{00000000-0005-0000-0000-0000D6BC0000}"/>
    <cellStyle name="Style 35 6 3" xfId="2931" xr:uid="{00000000-0005-0000-0000-0000D7BC0000}"/>
    <cellStyle name="Style 35 6 3 2" xfId="2932" xr:uid="{00000000-0005-0000-0000-0000D8BC0000}"/>
    <cellStyle name="Style 35 6 3 3" xfId="2933" xr:uid="{00000000-0005-0000-0000-0000D9BC0000}"/>
    <cellStyle name="Style 35 6 4" xfId="2934" xr:uid="{00000000-0005-0000-0000-0000DABC0000}"/>
    <cellStyle name="Style 35 6 4 2" xfId="2935" xr:uid="{00000000-0005-0000-0000-0000DBBC0000}"/>
    <cellStyle name="Style 35 6 5" xfId="2936" xr:uid="{00000000-0005-0000-0000-0000DCBC0000}"/>
    <cellStyle name="Style 35 7" xfId="2937" xr:uid="{00000000-0005-0000-0000-0000DDBC0000}"/>
    <cellStyle name="Style 35 7 2" xfId="2938" xr:uid="{00000000-0005-0000-0000-0000DEBC0000}"/>
    <cellStyle name="Style 35 7 3" xfId="2939" xr:uid="{00000000-0005-0000-0000-0000DFBC0000}"/>
    <cellStyle name="Style 35 7 4" xfId="2940" xr:uid="{00000000-0005-0000-0000-0000E0BC0000}"/>
    <cellStyle name="Style 35 8" xfId="2941" xr:uid="{00000000-0005-0000-0000-0000E1BC0000}"/>
    <cellStyle name="Style 35 8 2" xfId="2942" xr:uid="{00000000-0005-0000-0000-0000E2BC0000}"/>
    <cellStyle name="Style 35 8 3" xfId="2943" xr:uid="{00000000-0005-0000-0000-0000E3BC0000}"/>
    <cellStyle name="Style 35 9" xfId="2944" xr:uid="{00000000-0005-0000-0000-0000E4BC0000}"/>
    <cellStyle name="Style 35_ADDON" xfId="2945" xr:uid="{00000000-0005-0000-0000-0000E5BC0000}"/>
    <cellStyle name="Style 36" xfId="2946" xr:uid="{00000000-0005-0000-0000-0000E6BC0000}"/>
    <cellStyle name="Style 36 2" xfId="2947" xr:uid="{00000000-0005-0000-0000-0000E7BC0000}"/>
    <cellStyle name="Style 36 2 2" xfId="2948" xr:uid="{00000000-0005-0000-0000-0000E8BC0000}"/>
    <cellStyle name="Style 36 2 2 2" xfId="2949" xr:uid="{00000000-0005-0000-0000-0000E9BC0000}"/>
    <cellStyle name="Style 36 2 2 2 2" xfId="2950" xr:uid="{00000000-0005-0000-0000-0000EABC0000}"/>
    <cellStyle name="Style 36 2 3" xfId="2951" xr:uid="{00000000-0005-0000-0000-0000EBBC0000}"/>
    <cellStyle name="Style 36 2 3 2" xfId="2952" xr:uid="{00000000-0005-0000-0000-0000ECBC0000}"/>
    <cellStyle name="Style 36 3" xfId="2953" xr:uid="{00000000-0005-0000-0000-0000EDBC0000}"/>
    <cellStyle name="Style 36 3 2" xfId="2954" xr:uid="{00000000-0005-0000-0000-0000EEBC0000}"/>
    <cellStyle name="Style 36 3 3" xfId="2955" xr:uid="{00000000-0005-0000-0000-0000EFBC0000}"/>
    <cellStyle name="Style 36 3 3 2" xfId="2956" xr:uid="{00000000-0005-0000-0000-0000F0BC0000}"/>
    <cellStyle name="Style 36 3 3 3" xfId="2957" xr:uid="{00000000-0005-0000-0000-0000F1BC0000}"/>
    <cellStyle name="Style 36 3 4" xfId="2958" xr:uid="{00000000-0005-0000-0000-0000F2BC0000}"/>
    <cellStyle name="Style 36 3 4 2" xfId="2959" xr:uid="{00000000-0005-0000-0000-0000F3BC0000}"/>
    <cellStyle name="Style 36 4" xfId="2960" xr:uid="{00000000-0005-0000-0000-0000F4BC0000}"/>
    <cellStyle name="Style 36 4 2" xfId="2961" xr:uid="{00000000-0005-0000-0000-0000F5BC0000}"/>
    <cellStyle name="Style 36 4 3" xfId="2962" xr:uid="{00000000-0005-0000-0000-0000F6BC0000}"/>
    <cellStyle name="Style 36 5" xfId="2963" xr:uid="{00000000-0005-0000-0000-0000F7BC0000}"/>
    <cellStyle name="Style 36 5 2" xfId="2964" xr:uid="{00000000-0005-0000-0000-0000F8BC0000}"/>
    <cellStyle name="Style 36 6" xfId="2965" xr:uid="{00000000-0005-0000-0000-0000F9BC0000}"/>
    <cellStyle name="Style 36 7" xfId="2966" xr:uid="{00000000-0005-0000-0000-0000FABC0000}"/>
    <cellStyle name="Style 36_ADDON" xfId="2967" xr:uid="{00000000-0005-0000-0000-0000FBBC0000}"/>
    <cellStyle name="Style 37" xfId="2968" xr:uid="{00000000-0005-0000-0000-0000FCBC0000}"/>
    <cellStyle name="Style 37 2" xfId="2969" xr:uid="{00000000-0005-0000-0000-0000FDBC0000}"/>
    <cellStyle name="Style 37 2 2" xfId="2970" xr:uid="{00000000-0005-0000-0000-0000FEBC0000}"/>
    <cellStyle name="Style 37 2 2 2" xfId="2971" xr:uid="{00000000-0005-0000-0000-0000FFBC0000}"/>
    <cellStyle name="Style 37 2 2 2 2" xfId="2972" xr:uid="{00000000-0005-0000-0000-000000BD0000}"/>
    <cellStyle name="Style 37 2 2 3" xfId="2973" xr:uid="{00000000-0005-0000-0000-000001BD0000}"/>
    <cellStyle name="Style 37 2 3" xfId="2974" xr:uid="{00000000-0005-0000-0000-000002BD0000}"/>
    <cellStyle name="Style 37 2 3 2" xfId="2975" xr:uid="{00000000-0005-0000-0000-000003BD0000}"/>
    <cellStyle name="Style 37 2 4" xfId="2976" xr:uid="{00000000-0005-0000-0000-000004BD0000}"/>
    <cellStyle name="Style 37 2 5" xfId="2977" xr:uid="{00000000-0005-0000-0000-000005BD0000}"/>
    <cellStyle name="Style 37 2 6" xfId="2978" xr:uid="{00000000-0005-0000-0000-000006BD0000}"/>
    <cellStyle name="Style 37 3" xfId="2979" xr:uid="{00000000-0005-0000-0000-000007BD0000}"/>
    <cellStyle name="Style 37 3 2" xfId="2980" xr:uid="{00000000-0005-0000-0000-000008BD0000}"/>
    <cellStyle name="Style 37 3 2 2" xfId="2981" xr:uid="{00000000-0005-0000-0000-000009BD0000}"/>
    <cellStyle name="Style 37 3 2 2 2" xfId="2982" xr:uid="{00000000-0005-0000-0000-00000ABD0000}"/>
    <cellStyle name="Style 37 3 2 3" xfId="2983" xr:uid="{00000000-0005-0000-0000-00000BBD0000}"/>
    <cellStyle name="Style 37 3 3" xfId="2984" xr:uid="{00000000-0005-0000-0000-00000CBD0000}"/>
    <cellStyle name="Style 37 3 3 2" xfId="2985" xr:uid="{00000000-0005-0000-0000-00000DBD0000}"/>
    <cellStyle name="Style 37 3 3 2 2" xfId="2986" xr:uid="{00000000-0005-0000-0000-00000EBD0000}"/>
    <cellStyle name="Style 37 3 3 3" xfId="2987" xr:uid="{00000000-0005-0000-0000-00000FBD0000}"/>
    <cellStyle name="Style 37 3 4" xfId="2988" xr:uid="{00000000-0005-0000-0000-000010BD0000}"/>
    <cellStyle name="Style 37 3 4 2" xfId="8884" xr:uid="{00000000-0005-0000-0000-000011BD0000}"/>
    <cellStyle name="Style 37 3 5" xfId="2989" xr:uid="{00000000-0005-0000-0000-000012BD0000}"/>
    <cellStyle name="Style 37 4" xfId="2990" xr:uid="{00000000-0005-0000-0000-000013BD0000}"/>
    <cellStyle name="Style 37 4 2" xfId="2991" xr:uid="{00000000-0005-0000-0000-000014BD0000}"/>
    <cellStyle name="Style 37 4 2 2" xfId="2992" xr:uid="{00000000-0005-0000-0000-000015BD0000}"/>
    <cellStyle name="Style 37 4 3" xfId="2993" xr:uid="{00000000-0005-0000-0000-000016BD0000}"/>
    <cellStyle name="Style 37 5" xfId="2994" xr:uid="{00000000-0005-0000-0000-000017BD0000}"/>
    <cellStyle name="Style 37 6" xfId="2995" xr:uid="{00000000-0005-0000-0000-000018BD0000}"/>
    <cellStyle name="Style 37 7" xfId="2996" xr:uid="{00000000-0005-0000-0000-000019BD0000}"/>
    <cellStyle name="Style 37_ADDON" xfId="2997" xr:uid="{00000000-0005-0000-0000-00001ABD0000}"/>
    <cellStyle name="Style 38" xfId="2998" xr:uid="{00000000-0005-0000-0000-00001BBD0000}"/>
    <cellStyle name="Style 38 2" xfId="2999" xr:uid="{00000000-0005-0000-0000-00001CBD0000}"/>
    <cellStyle name="Style 38 2 2" xfId="3000" xr:uid="{00000000-0005-0000-0000-00001DBD0000}"/>
    <cellStyle name="Style 38 2 2 2" xfId="3001" xr:uid="{00000000-0005-0000-0000-00001EBD0000}"/>
    <cellStyle name="Style 38 2 2 2 2" xfId="3002" xr:uid="{00000000-0005-0000-0000-00001FBD0000}"/>
    <cellStyle name="Style 38 2 3" xfId="3003" xr:uid="{00000000-0005-0000-0000-000020BD0000}"/>
    <cellStyle name="Style 38 2 3 2" xfId="3004" xr:uid="{00000000-0005-0000-0000-000021BD0000}"/>
    <cellStyle name="Style 38 3" xfId="3005" xr:uid="{00000000-0005-0000-0000-000022BD0000}"/>
    <cellStyle name="Style 38 3 2" xfId="3006" xr:uid="{00000000-0005-0000-0000-000023BD0000}"/>
    <cellStyle name="Style 38 3 3" xfId="3007" xr:uid="{00000000-0005-0000-0000-000024BD0000}"/>
    <cellStyle name="Style 38 3 3 2" xfId="3008" xr:uid="{00000000-0005-0000-0000-000025BD0000}"/>
    <cellStyle name="Style 38 3 3 3" xfId="3009" xr:uid="{00000000-0005-0000-0000-000026BD0000}"/>
    <cellStyle name="Style 38 3 4" xfId="3010" xr:uid="{00000000-0005-0000-0000-000027BD0000}"/>
    <cellStyle name="Style 38 3 4 2" xfId="3011" xr:uid="{00000000-0005-0000-0000-000028BD0000}"/>
    <cellStyle name="Style 38 4" xfId="3012" xr:uid="{00000000-0005-0000-0000-000029BD0000}"/>
    <cellStyle name="Style 38 4 2" xfId="3013" xr:uid="{00000000-0005-0000-0000-00002ABD0000}"/>
    <cellStyle name="Style 38 4 3" xfId="3014" xr:uid="{00000000-0005-0000-0000-00002BBD0000}"/>
    <cellStyle name="Style 38 5" xfId="3015" xr:uid="{00000000-0005-0000-0000-00002CBD0000}"/>
    <cellStyle name="Style 38 5 2" xfId="3016" xr:uid="{00000000-0005-0000-0000-00002DBD0000}"/>
    <cellStyle name="Style 38 6" xfId="3017" xr:uid="{00000000-0005-0000-0000-00002EBD0000}"/>
    <cellStyle name="Style 38 7" xfId="3018" xr:uid="{00000000-0005-0000-0000-00002FBD0000}"/>
    <cellStyle name="Style 38_ADDON" xfId="3019" xr:uid="{00000000-0005-0000-0000-000030BD0000}"/>
    <cellStyle name="Style 39" xfId="3020" xr:uid="{00000000-0005-0000-0000-000031BD0000}"/>
    <cellStyle name="Style 39 10" xfId="3021" xr:uid="{00000000-0005-0000-0000-000032BD0000}"/>
    <cellStyle name="Style 39 11" xfId="3022" xr:uid="{00000000-0005-0000-0000-000033BD0000}"/>
    <cellStyle name="Style 39 12" xfId="3023" xr:uid="{00000000-0005-0000-0000-000034BD0000}"/>
    <cellStyle name="Style 39 13" xfId="51255" xr:uid="{00000000-0005-0000-0000-000035BD0000}"/>
    <cellStyle name="Style 39 14" xfId="51947" xr:uid="{00000000-0005-0000-0000-000036BD0000}"/>
    <cellStyle name="Style 39 15" xfId="52640" xr:uid="{00000000-0005-0000-0000-000037BD0000}"/>
    <cellStyle name="Style 39 16" xfId="53331" xr:uid="{00000000-0005-0000-0000-000038BD0000}"/>
    <cellStyle name="Style 39 2" xfId="3024" xr:uid="{00000000-0005-0000-0000-000039BD0000}"/>
    <cellStyle name="Style 39 2 2" xfId="3025" xr:uid="{00000000-0005-0000-0000-00003ABD0000}"/>
    <cellStyle name="Style 39 2 2 2" xfId="3026" xr:uid="{00000000-0005-0000-0000-00003BBD0000}"/>
    <cellStyle name="Style 39 2 2 2 2" xfId="3027" xr:uid="{00000000-0005-0000-0000-00003CBD0000}"/>
    <cellStyle name="Style 39 2 3" xfId="3028" xr:uid="{00000000-0005-0000-0000-00003DBD0000}"/>
    <cellStyle name="Style 39 2 3 2" xfId="3029" xr:uid="{00000000-0005-0000-0000-00003EBD0000}"/>
    <cellStyle name="Style 39 3" xfId="3030" xr:uid="{00000000-0005-0000-0000-00003FBD0000}"/>
    <cellStyle name="Style 39 3 2" xfId="3031" xr:uid="{00000000-0005-0000-0000-000040BD0000}"/>
    <cellStyle name="Style 39 3 2 2" xfId="3032" xr:uid="{00000000-0005-0000-0000-000041BD0000}"/>
    <cellStyle name="Style 39 3 2 2 2" xfId="3033" xr:uid="{00000000-0005-0000-0000-000042BD0000}"/>
    <cellStyle name="Style 39 3 2 3" xfId="8885" xr:uid="{00000000-0005-0000-0000-000043BD0000}"/>
    <cellStyle name="Style 39 3 3" xfId="3034" xr:uid="{00000000-0005-0000-0000-000044BD0000}"/>
    <cellStyle name="Style 39 3 3 2" xfId="3035" xr:uid="{00000000-0005-0000-0000-000045BD0000}"/>
    <cellStyle name="Style 39 3 3 2 2" xfId="3036" xr:uid="{00000000-0005-0000-0000-000046BD0000}"/>
    <cellStyle name="Style 39 3 3 3" xfId="3037" xr:uid="{00000000-0005-0000-0000-000047BD0000}"/>
    <cellStyle name="Style 39 3 3 3 2" xfId="3038" xr:uid="{00000000-0005-0000-0000-000048BD0000}"/>
    <cellStyle name="Style 39 3 3 3 3" xfId="3039" xr:uid="{00000000-0005-0000-0000-000049BD0000}"/>
    <cellStyle name="Style 39 3 3 4" xfId="3040" xr:uid="{00000000-0005-0000-0000-00004ABD0000}"/>
    <cellStyle name="Style 39 3 3 4 2" xfId="3041" xr:uid="{00000000-0005-0000-0000-00004BBD0000}"/>
    <cellStyle name="Style 39 3 3 5" xfId="8886" xr:uid="{00000000-0005-0000-0000-00004CBD0000}"/>
    <cellStyle name="Style 39 3 4" xfId="3042" xr:uid="{00000000-0005-0000-0000-00004DBD0000}"/>
    <cellStyle name="Style 39 3 4 2" xfId="3043" xr:uid="{00000000-0005-0000-0000-00004EBD0000}"/>
    <cellStyle name="Style 39 3 4 3" xfId="3044" xr:uid="{00000000-0005-0000-0000-00004FBD0000}"/>
    <cellStyle name="Style 39 3 5" xfId="8887" xr:uid="{00000000-0005-0000-0000-000050BD0000}"/>
    <cellStyle name="Style 39 4" xfId="3045" xr:uid="{00000000-0005-0000-0000-000051BD0000}"/>
    <cellStyle name="Style 39 4 2" xfId="3046" xr:uid="{00000000-0005-0000-0000-000052BD0000}"/>
    <cellStyle name="Style 39 4 2 2" xfId="3047" xr:uid="{00000000-0005-0000-0000-000053BD0000}"/>
    <cellStyle name="Style 39 4 2 2 2" xfId="3048" xr:uid="{00000000-0005-0000-0000-000054BD0000}"/>
    <cellStyle name="Style 39 4 2 3" xfId="3049" xr:uid="{00000000-0005-0000-0000-000055BD0000}"/>
    <cellStyle name="Style 39 4 2 3 2" xfId="3050" xr:uid="{00000000-0005-0000-0000-000056BD0000}"/>
    <cellStyle name="Style 39 4 2 3 3" xfId="3051" xr:uid="{00000000-0005-0000-0000-000057BD0000}"/>
    <cellStyle name="Style 39 4 2 4" xfId="3052" xr:uid="{00000000-0005-0000-0000-000058BD0000}"/>
    <cellStyle name="Style 39 4 2 4 2" xfId="3053" xr:uid="{00000000-0005-0000-0000-000059BD0000}"/>
    <cellStyle name="Style 39 4 2 5" xfId="8888" xr:uid="{00000000-0005-0000-0000-00005ABD0000}"/>
    <cellStyle name="Style 39 4 3" xfId="3054" xr:uid="{00000000-0005-0000-0000-00005BBD0000}"/>
    <cellStyle name="Style 39 4 3 2" xfId="3055" xr:uid="{00000000-0005-0000-0000-00005CBD0000}"/>
    <cellStyle name="Style 39 4 3 2 2" xfId="3056" xr:uid="{00000000-0005-0000-0000-00005DBD0000}"/>
    <cellStyle name="Style 39 4 4" xfId="3057" xr:uid="{00000000-0005-0000-0000-00005EBD0000}"/>
    <cellStyle name="Style 39 4 4 2" xfId="3058" xr:uid="{00000000-0005-0000-0000-00005FBD0000}"/>
    <cellStyle name="Style 39 4 5" xfId="8889" xr:uid="{00000000-0005-0000-0000-000060BD0000}"/>
    <cellStyle name="Style 39 5" xfId="3059" xr:uid="{00000000-0005-0000-0000-000061BD0000}"/>
    <cellStyle name="Style 39 5 2" xfId="3060" xr:uid="{00000000-0005-0000-0000-000062BD0000}"/>
    <cellStyle name="Style 39 5 2 2" xfId="3061" xr:uid="{00000000-0005-0000-0000-000063BD0000}"/>
    <cellStyle name="Style 39 5 2 2 2" xfId="3062" xr:uid="{00000000-0005-0000-0000-000064BD0000}"/>
    <cellStyle name="Style 39 5 2 3" xfId="3063" xr:uid="{00000000-0005-0000-0000-000065BD0000}"/>
    <cellStyle name="Style 39 5 2 3 2" xfId="3064" xr:uid="{00000000-0005-0000-0000-000066BD0000}"/>
    <cellStyle name="Style 39 5 2 3 3" xfId="3065" xr:uid="{00000000-0005-0000-0000-000067BD0000}"/>
    <cellStyle name="Style 39 5 2 4" xfId="3066" xr:uid="{00000000-0005-0000-0000-000068BD0000}"/>
    <cellStyle name="Style 39 5 2 4 2" xfId="3067" xr:uid="{00000000-0005-0000-0000-000069BD0000}"/>
    <cellStyle name="Style 39 5 2 5" xfId="8890" xr:uid="{00000000-0005-0000-0000-00006ABD0000}"/>
    <cellStyle name="Style 39 5 3" xfId="3068" xr:uid="{00000000-0005-0000-0000-00006BBD0000}"/>
    <cellStyle name="Style 39 5 3 2" xfId="3069" xr:uid="{00000000-0005-0000-0000-00006CBD0000}"/>
    <cellStyle name="Style 39 5 4" xfId="3070" xr:uid="{00000000-0005-0000-0000-00006DBD0000}"/>
    <cellStyle name="Style 39 5 5" xfId="8891" xr:uid="{00000000-0005-0000-0000-00006EBD0000}"/>
    <cellStyle name="Style 39 6" xfId="3071" xr:uid="{00000000-0005-0000-0000-00006FBD0000}"/>
    <cellStyle name="Style 39 6 2" xfId="3072" xr:uid="{00000000-0005-0000-0000-000070BD0000}"/>
    <cellStyle name="Style 39 6 2 2" xfId="8892" xr:uid="{00000000-0005-0000-0000-000071BD0000}"/>
    <cellStyle name="Style 39 6 3" xfId="3073" xr:uid="{00000000-0005-0000-0000-000072BD0000}"/>
    <cellStyle name="Style 39 6 3 2" xfId="3074" xr:uid="{00000000-0005-0000-0000-000073BD0000}"/>
    <cellStyle name="Style 39 6 3 3" xfId="3075" xr:uid="{00000000-0005-0000-0000-000074BD0000}"/>
    <cellStyle name="Style 39 6 4" xfId="3076" xr:uid="{00000000-0005-0000-0000-000075BD0000}"/>
    <cellStyle name="Style 39 6 4 2" xfId="3077" xr:uid="{00000000-0005-0000-0000-000076BD0000}"/>
    <cellStyle name="Style 39 6 5" xfId="3078" xr:uid="{00000000-0005-0000-0000-000077BD0000}"/>
    <cellStyle name="Style 39 7" xfId="3079" xr:uid="{00000000-0005-0000-0000-000078BD0000}"/>
    <cellStyle name="Style 39 7 2" xfId="3080" xr:uid="{00000000-0005-0000-0000-000079BD0000}"/>
    <cellStyle name="Style 39 7 3" xfId="3081" xr:uid="{00000000-0005-0000-0000-00007ABD0000}"/>
    <cellStyle name="Style 39 7 4" xfId="3082" xr:uid="{00000000-0005-0000-0000-00007BBD0000}"/>
    <cellStyle name="Style 39 8" xfId="3083" xr:uid="{00000000-0005-0000-0000-00007CBD0000}"/>
    <cellStyle name="Style 39 8 2" xfId="3084" xr:uid="{00000000-0005-0000-0000-00007DBD0000}"/>
    <cellStyle name="Style 39 8 3" xfId="3085" xr:uid="{00000000-0005-0000-0000-00007EBD0000}"/>
    <cellStyle name="Style 39 9" xfId="3086" xr:uid="{00000000-0005-0000-0000-00007FBD0000}"/>
    <cellStyle name="Style 39_ADDON" xfId="3087" xr:uid="{00000000-0005-0000-0000-000080BD0000}"/>
    <cellStyle name="Style 40" xfId="3088" xr:uid="{00000000-0005-0000-0000-000081BD0000}"/>
    <cellStyle name="Style 40 2" xfId="3089" xr:uid="{00000000-0005-0000-0000-000082BD0000}"/>
    <cellStyle name="Style 40 2 2" xfId="3090" xr:uid="{00000000-0005-0000-0000-000083BD0000}"/>
    <cellStyle name="Style 40 2 2 2" xfId="3091" xr:uid="{00000000-0005-0000-0000-000084BD0000}"/>
    <cellStyle name="Style 40 2 2 2 2" xfId="3092" xr:uid="{00000000-0005-0000-0000-000085BD0000}"/>
    <cellStyle name="Style 40 2 2 3" xfId="3093" xr:uid="{00000000-0005-0000-0000-000086BD0000}"/>
    <cellStyle name="Style 40 2 3" xfId="3094" xr:uid="{00000000-0005-0000-0000-000087BD0000}"/>
    <cellStyle name="Style 40 2 3 2" xfId="3095" xr:uid="{00000000-0005-0000-0000-000088BD0000}"/>
    <cellStyle name="Style 40 2 4" xfId="3096" xr:uid="{00000000-0005-0000-0000-000089BD0000}"/>
    <cellStyle name="Style 40 2 5" xfId="3097" xr:uid="{00000000-0005-0000-0000-00008ABD0000}"/>
    <cellStyle name="Style 40 3" xfId="3098" xr:uid="{00000000-0005-0000-0000-00008BBD0000}"/>
    <cellStyle name="Style 40 3 2" xfId="3099" xr:uid="{00000000-0005-0000-0000-00008CBD0000}"/>
    <cellStyle name="Style 40 3 2 2" xfId="3100" xr:uid="{00000000-0005-0000-0000-00008DBD0000}"/>
    <cellStyle name="Style 40 3 2 2 2" xfId="3101" xr:uid="{00000000-0005-0000-0000-00008EBD0000}"/>
    <cellStyle name="Style 40 3 2 3" xfId="3102" xr:uid="{00000000-0005-0000-0000-00008FBD0000}"/>
    <cellStyle name="Style 40 3 3" xfId="3103" xr:uid="{00000000-0005-0000-0000-000090BD0000}"/>
    <cellStyle name="Style 40 3 3 2" xfId="3104" xr:uid="{00000000-0005-0000-0000-000091BD0000}"/>
    <cellStyle name="Style 40 3 3 2 2" xfId="3105" xr:uid="{00000000-0005-0000-0000-000092BD0000}"/>
    <cellStyle name="Style 40 3 3 3" xfId="3106" xr:uid="{00000000-0005-0000-0000-000093BD0000}"/>
    <cellStyle name="Style 40 3 4" xfId="3107" xr:uid="{00000000-0005-0000-0000-000094BD0000}"/>
    <cellStyle name="Style 40 3 4 2" xfId="8893" xr:uid="{00000000-0005-0000-0000-000095BD0000}"/>
    <cellStyle name="Style 40 3 5" xfId="8894" xr:uid="{00000000-0005-0000-0000-000096BD0000}"/>
    <cellStyle name="Style 40 4" xfId="3108" xr:uid="{00000000-0005-0000-0000-000097BD0000}"/>
    <cellStyle name="Style 40 4 2" xfId="3109" xr:uid="{00000000-0005-0000-0000-000098BD0000}"/>
    <cellStyle name="Style 40 4 2 2" xfId="3110" xr:uid="{00000000-0005-0000-0000-000099BD0000}"/>
    <cellStyle name="Style 40 4 3" xfId="3111" xr:uid="{00000000-0005-0000-0000-00009ABD0000}"/>
    <cellStyle name="Style 40 5" xfId="3112" xr:uid="{00000000-0005-0000-0000-00009BBD0000}"/>
    <cellStyle name="Style 40 6" xfId="3113" xr:uid="{00000000-0005-0000-0000-00009CBD0000}"/>
    <cellStyle name="Style 40 7" xfId="3114" xr:uid="{00000000-0005-0000-0000-00009DBD0000}"/>
    <cellStyle name="Style 40_ADDON" xfId="3115" xr:uid="{00000000-0005-0000-0000-00009EBD0000}"/>
    <cellStyle name="Style 41" xfId="3116" xr:uid="{00000000-0005-0000-0000-00009FBD0000}"/>
    <cellStyle name="Style 41 2" xfId="3117" xr:uid="{00000000-0005-0000-0000-0000A0BD0000}"/>
    <cellStyle name="Style 41 2 2" xfId="3118" xr:uid="{00000000-0005-0000-0000-0000A1BD0000}"/>
    <cellStyle name="Style 41 2 2 2" xfId="3119" xr:uid="{00000000-0005-0000-0000-0000A2BD0000}"/>
    <cellStyle name="Style 41 2 2 2 2" xfId="3120" xr:uid="{00000000-0005-0000-0000-0000A3BD0000}"/>
    <cellStyle name="Style 41 2 2 3" xfId="3121" xr:uid="{00000000-0005-0000-0000-0000A4BD0000}"/>
    <cellStyle name="Style 41 2 3" xfId="3122" xr:uid="{00000000-0005-0000-0000-0000A5BD0000}"/>
    <cellStyle name="Style 41 2 3 2" xfId="3123" xr:uid="{00000000-0005-0000-0000-0000A6BD0000}"/>
    <cellStyle name="Style 41 2 4" xfId="3124" xr:uid="{00000000-0005-0000-0000-0000A7BD0000}"/>
    <cellStyle name="Style 41 2 5" xfId="3125" xr:uid="{00000000-0005-0000-0000-0000A8BD0000}"/>
    <cellStyle name="Style 41 2 6" xfId="3126" xr:uid="{00000000-0005-0000-0000-0000A9BD0000}"/>
    <cellStyle name="Style 41 3" xfId="3127" xr:uid="{00000000-0005-0000-0000-0000AABD0000}"/>
    <cellStyle name="Style 41 3 2" xfId="3128" xr:uid="{00000000-0005-0000-0000-0000ABBD0000}"/>
    <cellStyle name="Style 41 3 2 2" xfId="3129" xr:uid="{00000000-0005-0000-0000-0000ACBD0000}"/>
    <cellStyle name="Style 41 3 2 2 2" xfId="3130" xr:uid="{00000000-0005-0000-0000-0000ADBD0000}"/>
    <cellStyle name="Style 41 3 2 3" xfId="3131" xr:uid="{00000000-0005-0000-0000-0000AEBD0000}"/>
    <cellStyle name="Style 41 3 3" xfId="3132" xr:uid="{00000000-0005-0000-0000-0000AFBD0000}"/>
    <cellStyle name="Style 41 3 3 2" xfId="3133" xr:uid="{00000000-0005-0000-0000-0000B0BD0000}"/>
    <cellStyle name="Style 41 3 3 2 2" xfId="3134" xr:uid="{00000000-0005-0000-0000-0000B1BD0000}"/>
    <cellStyle name="Style 41 3 3 3" xfId="3135" xr:uid="{00000000-0005-0000-0000-0000B2BD0000}"/>
    <cellStyle name="Style 41 3 4" xfId="3136" xr:uid="{00000000-0005-0000-0000-0000B3BD0000}"/>
    <cellStyle name="Style 41 3 4 2" xfId="8895" xr:uid="{00000000-0005-0000-0000-0000B4BD0000}"/>
    <cellStyle name="Style 41 3 5" xfId="3137" xr:uid="{00000000-0005-0000-0000-0000B5BD0000}"/>
    <cellStyle name="Style 41 4" xfId="3138" xr:uid="{00000000-0005-0000-0000-0000B6BD0000}"/>
    <cellStyle name="Style 41 4 2" xfId="3139" xr:uid="{00000000-0005-0000-0000-0000B7BD0000}"/>
    <cellStyle name="Style 41 4 2 2" xfId="3140" xr:uid="{00000000-0005-0000-0000-0000B8BD0000}"/>
    <cellStyle name="Style 41 4 3" xfId="3141" xr:uid="{00000000-0005-0000-0000-0000B9BD0000}"/>
    <cellStyle name="Style 41 5" xfId="3142" xr:uid="{00000000-0005-0000-0000-0000BABD0000}"/>
    <cellStyle name="Style 41 6" xfId="3143" xr:uid="{00000000-0005-0000-0000-0000BBBD0000}"/>
    <cellStyle name="Style 41 7" xfId="3144" xr:uid="{00000000-0005-0000-0000-0000BCBD0000}"/>
    <cellStyle name="Style 41_ADDON" xfId="3145" xr:uid="{00000000-0005-0000-0000-0000BDBD0000}"/>
    <cellStyle name="Style 46" xfId="3146" xr:uid="{00000000-0005-0000-0000-0000BEBD0000}"/>
    <cellStyle name="Style 46 10" xfId="3147" xr:uid="{00000000-0005-0000-0000-0000BFBD0000}"/>
    <cellStyle name="Style 46 11" xfId="3148" xr:uid="{00000000-0005-0000-0000-0000C0BD0000}"/>
    <cellStyle name="Style 46 12" xfId="3149" xr:uid="{00000000-0005-0000-0000-0000C1BD0000}"/>
    <cellStyle name="Style 46 13" xfId="51256" xr:uid="{00000000-0005-0000-0000-0000C2BD0000}"/>
    <cellStyle name="Style 46 14" xfId="51948" xr:uid="{00000000-0005-0000-0000-0000C3BD0000}"/>
    <cellStyle name="Style 46 15" xfId="52641" xr:uid="{00000000-0005-0000-0000-0000C4BD0000}"/>
    <cellStyle name="Style 46 16" xfId="53332" xr:uid="{00000000-0005-0000-0000-0000C5BD0000}"/>
    <cellStyle name="Style 46 2" xfId="3150" xr:uid="{00000000-0005-0000-0000-0000C6BD0000}"/>
    <cellStyle name="Style 46 2 2" xfId="3151" xr:uid="{00000000-0005-0000-0000-0000C7BD0000}"/>
    <cellStyle name="Style 46 2 2 2" xfId="3152" xr:uid="{00000000-0005-0000-0000-0000C8BD0000}"/>
    <cellStyle name="Style 46 2 2 2 2" xfId="3153" xr:uid="{00000000-0005-0000-0000-0000C9BD0000}"/>
    <cellStyle name="Style 46 2 3" xfId="3154" xr:uid="{00000000-0005-0000-0000-0000CABD0000}"/>
    <cellStyle name="Style 46 2 3 2" xfId="3155" xr:uid="{00000000-0005-0000-0000-0000CBBD0000}"/>
    <cellStyle name="Style 46 3" xfId="3156" xr:uid="{00000000-0005-0000-0000-0000CCBD0000}"/>
    <cellStyle name="Style 46 3 2" xfId="3157" xr:uid="{00000000-0005-0000-0000-0000CDBD0000}"/>
    <cellStyle name="Style 46 3 2 2" xfId="3158" xr:uid="{00000000-0005-0000-0000-0000CEBD0000}"/>
    <cellStyle name="Style 46 3 2 2 2" xfId="3159" xr:uid="{00000000-0005-0000-0000-0000CFBD0000}"/>
    <cellStyle name="Style 46 3 2 3" xfId="8896" xr:uid="{00000000-0005-0000-0000-0000D0BD0000}"/>
    <cellStyle name="Style 46 3 3" xfId="3160" xr:uid="{00000000-0005-0000-0000-0000D1BD0000}"/>
    <cellStyle name="Style 46 3 3 2" xfId="3161" xr:uid="{00000000-0005-0000-0000-0000D2BD0000}"/>
    <cellStyle name="Style 46 3 3 2 2" xfId="3162" xr:uid="{00000000-0005-0000-0000-0000D3BD0000}"/>
    <cellStyle name="Style 46 3 3 3" xfId="3163" xr:uid="{00000000-0005-0000-0000-0000D4BD0000}"/>
    <cellStyle name="Style 46 3 3 3 2" xfId="3164" xr:uid="{00000000-0005-0000-0000-0000D5BD0000}"/>
    <cellStyle name="Style 46 3 3 3 3" xfId="3165" xr:uid="{00000000-0005-0000-0000-0000D6BD0000}"/>
    <cellStyle name="Style 46 3 3 4" xfId="3166" xr:uid="{00000000-0005-0000-0000-0000D7BD0000}"/>
    <cellStyle name="Style 46 3 3 4 2" xfId="3167" xr:uid="{00000000-0005-0000-0000-0000D8BD0000}"/>
    <cellStyle name="Style 46 3 3 5" xfId="8897" xr:uid="{00000000-0005-0000-0000-0000D9BD0000}"/>
    <cellStyle name="Style 46 3 4" xfId="3168" xr:uid="{00000000-0005-0000-0000-0000DABD0000}"/>
    <cellStyle name="Style 46 3 4 2" xfId="3169" xr:uid="{00000000-0005-0000-0000-0000DBBD0000}"/>
    <cellStyle name="Style 46 3 4 3" xfId="3170" xr:uid="{00000000-0005-0000-0000-0000DCBD0000}"/>
    <cellStyle name="Style 46 3 5" xfId="8898" xr:uid="{00000000-0005-0000-0000-0000DDBD0000}"/>
    <cellStyle name="Style 46 4" xfId="3171" xr:uid="{00000000-0005-0000-0000-0000DEBD0000}"/>
    <cellStyle name="Style 46 4 2" xfId="3172" xr:uid="{00000000-0005-0000-0000-0000DFBD0000}"/>
    <cellStyle name="Style 46 4 2 2" xfId="3173" xr:uid="{00000000-0005-0000-0000-0000E0BD0000}"/>
    <cellStyle name="Style 46 4 2 2 2" xfId="3174" xr:uid="{00000000-0005-0000-0000-0000E1BD0000}"/>
    <cellStyle name="Style 46 4 2 3" xfId="3175" xr:uid="{00000000-0005-0000-0000-0000E2BD0000}"/>
    <cellStyle name="Style 46 4 2 3 2" xfId="3176" xr:uid="{00000000-0005-0000-0000-0000E3BD0000}"/>
    <cellStyle name="Style 46 4 2 3 3" xfId="3177" xr:uid="{00000000-0005-0000-0000-0000E4BD0000}"/>
    <cellStyle name="Style 46 4 2 4" xfId="3178" xr:uid="{00000000-0005-0000-0000-0000E5BD0000}"/>
    <cellStyle name="Style 46 4 2 4 2" xfId="3179" xr:uid="{00000000-0005-0000-0000-0000E6BD0000}"/>
    <cellStyle name="Style 46 4 2 5" xfId="8899" xr:uid="{00000000-0005-0000-0000-0000E7BD0000}"/>
    <cellStyle name="Style 46 4 3" xfId="3180" xr:uid="{00000000-0005-0000-0000-0000E8BD0000}"/>
    <cellStyle name="Style 46 4 3 2" xfId="3181" xr:uid="{00000000-0005-0000-0000-0000E9BD0000}"/>
    <cellStyle name="Style 46 4 3 2 2" xfId="3182" xr:uid="{00000000-0005-0000-0000-0000EABD0000}"/>
    <cellStyle name="Style 46 4 4" xfId="3183" xr:uid="{00000000-0005-0000-0000-0000EBBD0000}"/>
    <cellStyle name="Style 46 4 4 2" xfId="3184" xr:uid="{00000000-0005-0000-0000-0000ECBD0000}"/>
    <cellStyle name="Style 46 4 5" xfId="8900" xr:uid="{00000000-0005-0000-0000-0000EDBD0000}"/>
    <cellStyle name="Style 46 5" xfId="3185" xr:uid="{00000000-0005-0000-0000-0000EEBD0000}"/>
    <cellStyle name="Style 46 5 2" xfId="3186" xr:uid="{00000000-0005-0000-0000-0000EFBD0000}"/>
    <cellStyle name="Style 46 5 2 2" xfId="3187" xr:uid="{00000000-0005-0000-0000-0000F0BD0000}"/>
    <cellStyle name="Style 46 5 2 2 2" xfId="3188" xr:uid="{00000000-0005-0000-0000-0000F1BD0000}"/>
    <cellStyle name="Style 46 5 2 3" xfId="3189" xr:uid="{00000000-0005-0000-0000-0000F2BD0000}"/>
    <cellStyle name="Style 46 5 2 3 2" xfId="3190" xr:uid="{00000000-0005-0000-0000-0000F3BD0000}"/>
    <cellStyle name="Style 46 5 2 3 3" xfId="3191" xr:uid="{00000000-0005-0000-0000-0000F4BD0000}"/>
    <cellStyle name="Style 46 5 2 4" xfId="3192" xr:uid="{00000000-0005-0000-0000-0000F5BD0000}"/>
    <cellStyle name="Style 46 5 2 4 2" xfId="3193" xr:uid="{00000000-0005-0000-0000-0000F6BD0000}"/>
    <cellStyle name="Style 46 5 2 5" xfId="8901" xr:uid="{00000000-0005-0000-0000-0000F7BD0000}"/>
    <cellStyle name="Style 46 5 3" xfId="3194" xr:uid="{00000000-0005-0000-0000-0000F8BD0000}"/>
    <cellStyle name="Style 46 5 3 2" xfId="3195" xr:uid="{00000000-0005-0000-0000-0000F9BD0000}"/>
    <cellStyle name="Style 46 5 4" xfId="3196" xr:uid="{00000000-0005-0000-0000-0000FABD0000}"/>
    <cellStyle name="Style 46 5 5" xfId="8902" xr:uid="{00000000-0005-0000-0000-0000FBBD0000}"/>
    <cellStyle name="Style 46 6" xfId="3197" xr:uid="{00000000-0005-0000-0000-0000FCBD0000}"/>
    <cellStyle name="Style 46 6 2" xfId="3198" xr:uid="{00000000-0005-0000-0000-0000FDBD0000}"/>
    <cellStyle name="Style 46 6 2 2" xfId="8903" xr:uid="{00000000-0005-0000-0000-0000FEBD0000}"/>
    <cellStyle name="Style 46 6 3" xfId="3199" xr:uid="{00000000-0005-0000-0000-0000FFBD0000}"/>
    <cellStyle name="Style 46 6 3 2" xfId="3200" xr:uid="{00000000-0005-0000-0000-000000BE0000}"/>
    <cellStyle name="Style 46 6 3 3" xfId="3201" xr:uid="{00000000-0005-0000-0000-000001BE0000}"/>
    <cellStyle name="Style 46 6 4" xfId="3202" xr:uid="{00000000-0005-0000-0000-000002BE0000}"/>
    <cellStyle name="Style 46 6 4 2" xfId="3203" xr:uid="{00000000-0005-0000-0000-000003BE0000}"/>
    <cellStyle name="Style 46 6 5" xfId="3204" xr:uid="{00000000-0005-0000-0000-000004BE0000}"/>
    <cellStyle name="Style 46 7" xfId="3205" xr:uid="{00000000-0005-0000-0000-000005BE0000}"/>
    <cellStyle name="Style 46 7 2" xfId="3206" xr:uid="{00000000-0005-0000-0000-000006BE0000}"/>
    <cellStyle name="Style 46 7 3" xfId="3207" xr:uid="{00000000-0005-0000-0000-000007BE0000}"/>
    <cellStyle name="Style 46 7 4" xfId="3208" xr:uid="{00000000-0005-0000-0000-000008BE0000}"/>
    <cellStyle name="Style 46 8" xfId="3209" xr:uid="{00000000-0005-0000-0000-000009BE0000}"/>
    <cellStyle name="Style 46 8 2" xfId="3210" xr:uid="{00000000-0005-0000-0000-00000ABE0000}"/>
    <cellStyle name="Style 46 8 3" xfId="3211" xr:uid="{00000000-0005-0000-0000-00000BBE0000}"/>
    <cellStyle name="Style 46 9" xfId="3212" xr:uid="{00000000-0005-0000-0000-00000CBE0000}"/>
    <cellStyle name="Style 46_ADDON" xfId="3213" xr:uid="{00000000-0005-0000-0000-00000DBE0000}"/>
    <cellStyle name="Style 47" xfId="3214" xr:uid="{00000000-0005-0000-0000-00000EBE0000}"/>
    <cellStyle name="Style 47 2" xfId="3215" xr:uid="{00000000-0005-0000-0000-00000FBE0000}"/>
    <cellStyle name="Style 47 2 2" xfId="3216" xr:uid="{00000000-0005-0000-0000-000010BE0000}"/>
    <cellStyle name="Style 47 2 2 2" xfId="3217" xr:uid="{00000000-0005-0000-0000-000011BE0000}"/>
    <cellStyle name="Style 47 2 2 2 2" xfId="3218" xr:uid="{00000000-0005-0000-0000-000012BE0000}"/>
    <cellStyle name="Style 47 2 3" xfId="3219" xr:uid="{00000000-0005-0000-0000-000013BE0000}"/>
    <cellStyle name="Style 47 2 3 2" xfId="3220" xr:uid="{00000000-0005-0000-0000-000014BE0000}"/>
    <cellStyle name="Style 47 3" xfId="3221" xr:uid="{00000000-0005-0000-0000-000015BE0000}"/>
    <cellStyle name="Style 47 3 2" xfId="3222" xr:uid="{00000000-0005-0000-0000-000016BE0000}"/>
    <cellStyle name="Style 47 3 3" xfId="3223" xr:uid="{00000000-0005-0000-0000-000017BE0000}"/>
    <cellStyle name="Style 47 3 3 2" xfId="3224" xr:uid="{00000000-0005-0000-0000-000018BE0000}"/>
    <cellStyle name="Style 47 3 3 3" xfId="3225" xr:uid="{00000000-0005-0000-0000-000019BE0000}"/>
    <cellStyle name="Style 47 3 4" xfId="3226" xr:uid="{00000000-0005-0000-0000-00001ABE0000}"/>
    <cellStyle name="Style 47 3 4 2" xfId="3227" xr:uid="{00000000-0005-0000-0000-00001BBE0000}"/>
    <cellStyle name="Style 47 4" xfId="3228" xr:uid="{00000000-0005-0000-0000-00001CBE0000}"/>
    <cellStyle name="Style 47 4 2" xfId="3229" xr:uid="{00000000-0005-0000-0000-00001DBE0000}"/>
    <cellStyle name="Style 47 4 3" xfId="3230" xr:uid="{00000000-0005-0000-0000-00001EBE0000}"/>
    <cellStyle name="Style 47 5" xfId="3231" xr:uid="{00000000-0005-0000-0000-00001FBE0000}"/>
    <cellStyle name="Style 47 5 2" xfId="3232" xr:uid="{00000000-0005-0000-0000-000020BE0000}"/>
    <cellStyle name="Style 47 6" xfId="3233" xr:uid="{00000000-0005-0000-0000-000021BE0000}"/>
    <cellStyle name="Style 47 7" xfId="3234" xr:uid="{00000000-0005-0000-0000-000022BE0000}"/>
    <cellStyle name="Style 47_ADDON" xfId="3235" xr:uid="{00000000-0005-0000-0000-000023BE0000}"/>
    <cellStyle name="Style 48" xfId="3236" xr:uid="{00000000-0005-0000-0000-000024BE0000}"/>
    <cellStyle name="Style 48 2" xfId="3237" xr:uid="{00000000-0005-0000-0000-000025BE0000}"/>
    <cellStyle name="Style 48 2 2" xfId="3238" xr:uid="{00000000-0005-0000-0000-000026BE0000}"/>
    <cellStyle name="Style 48 2 2 2" xfId="3239" xr:uid="{00000000-0005-0000-0000-000027BE0000}"/>
    <cellStyle name="Style 48 2 2 2 2" xfId="3240" xr:uid="{00000000-0005-0000-0000-000028BE0000}"/>
    <cellStyle name="Style 48 2 2 3" xfId="3241" xr:uid="{00000000-0005-0000-0000-000029BE0000}"/>
    <cellStyle name="Style 48 2 3" xfId="3242" xr:uid="{00000000-0005-0000-0000-00002ABE0000}"/>
    <cellStyle name="Style 48 2 3 2" xfId="3243" xr:uid="{00000000-0005-0000-0000-00002BBE0000}"/>
    <cellStyle name="Style 48 2 4" xfId="3244" xr:uid="{00000000-0005-0000-0000-00002CBE0000}"/>
    <cellStyle name="Style 48 2 5" xfId="3245" xr:uid="{00000000-0005-0000-0000-00002DBE0000}"/>
    <cellStyle name="Style 48 2 6" xfId="3246" xr:uid="{00000000-0005-0000-0000-00002EBE0000}"/>
    <cellStyle name="Style 48 3" xfId="3247" xr:uid="{00000000-0005-0000-0000-00002FBE0000}"/>
    <cellStyle name="Style 48 3 2" xfId="3248" xr:uid="{00000000-0005-0000-0000-000030BE0000}"/>
    <cellStyle name="Style 48 3 2 2" xfId="3249" xr:uid="{00000000-0005-0000-0000-000031BE0000}"/>
    <cellStyle name="Style 48 3 2 2 2" xfId="3250" xr:uid="{00000000-0005-0000-0000-000032BE0000}"/>
    <cellStyle name="Style 48 3 2 3" xfId="3251" xr:uid="{00000000-0005-0000-0000-000033BE0000}"/>
    <cellStyle name="Style 48 3 3" xfId="3252" xr:uid="{00000000-0005-0000-0000-000034BE0000}"/>
    <cellStyle name="Style 48 3 3 2" xfId="3253" xr:uid="{00000000-0005-0000-0000-000035BE0000}"/>
    <cellStyle name="Style 48 3 3 2 2" xfId="3254" xr:uid="{00000000-0005-0000-0000-000036BE0000}"/>
    <cellStyle name="Style 48 3 3 3" xfId="3255" xr:uid="{00000000-0005-0000-0000-000037BE0000}"/>
    <cellStyle name="Style 48 3 4" xfId="3256" xr:uid="{00000000-0005-0000-0000-000038BE0000}"/>
    <cellStyle name="Style 48 3 4 2" xfId="8904" xr:uid="{00000000-0005-0000-0000-000039BE0000}"/>
    <cellStyle name="Style 48 3 5" xfId="3257" xr:uid="{00000000-0005-0000-0000-00003ABE0000}"/>
    <cellStyle name="Style 48 4" xfId="3258" xr:uid="{00000000-0005-0000-0000-00003BBE0000}"/>
    <cellStyle name="Style 48 4 2" xfId="3259" xr:uid="{00000000-0005-0000-0000-00003CBE0000}"/>
    <cellStyle name="Style 48 4 2 2" xfId="3260" xr:uid="{00000000-0005-0000-0000-00003DBE0000}"/>
    <cellStyle name="Style 48 4 3" xfId="3261" xr:uid="{00000000-0005-0000-0000-00003EBE0000}"/>
    <cellStyle name="Style 48 5" xfId="3262" xr:uid="{00000000-0005-0000-0000-00003FBE0000}"/>
    <cellStyle name="Style 48 6" xfId="3263" xr:uid="{00000000-0005-0000-0000-000040BE0000}"/>
    <cellStyle name="Style 48 7" xfId="3264" xr:uid="{00000000-0005-0000-0000-000041BE0000}"/>
    <cellStyle name="Style 48_ADDON" xfId="3265" xr:uid="{00000000-0005-0000-0000-000042BE0000}"/>
    <cellStyle name="Style 49" xfId="3266" xr:uid="{00000000-0005-0000-0000-000043BE0000}"/>
    <cellStyle name="Style 49 2" xfId="3267" xr:uid="{00000000-0005-0000-0000-000044BE0000}"/>
    <cellStyle name="Style 49 2 2" xfId="3268" xr:uid="{00000000-0005-0000-0000-000045BE0000}"/>
    <cellStyle name="Style 49 2 2 2" xfId="3269" xr:uid="{00000000-0005-0000-0000-000046BE0000}"/>
    <cellStyle name="Style 49 2 2 2 2" xfId="3270" xr:uid="{00000000-0005-0000-0000-000047BE0000}"/>
    <cellStyle name="Style 49 2 3" xfId="3271" xr:uid="{00000000-0005-0000-0000-000048BE0000}"/>
    <cellStyle name="Style 49 2 3 2" xfId="3272" xr:uid="{00000000-0005-0000-0000-000049BE0000}"/>
    <cellStyle name="Style 49 3" xfId="3273" xr:uid="{00000000-0005-0000-0000-00004ABE0000}"/>
    <cellStyle name="Style 49 3 2" xfId="3274" xr:uid="{00000000-0005-0000-0000-00004BBE0000}"/>
    <cellStyle name="Style 49 3 3" xfId="3275" xr:uid="{00000000-0005-0000-0000-00004CBE0000}"/>
    <cellStyle name="Style 49 3 3 2" xfId="3276" xr:uid="{00000000-0005-0000-0000-00004DBE0000}"/>
    <cellStyle name="Style 49 3 3 3" xfId="3277" xr:uid="{00000000-0005-0000-0000-00004EBE0000}"/>
    <cellStyle name="Style 49 3 4" xfId="3278" xr:uid="{00000000-0005-0000-0000-00004FBE0000}"/>
    <cellStyle name="Style 49 3 4 2" xfId="3279" xr:uid="{00000000-0005-0000-0000-000050BE0000}"/>
    <cellStyle name="Style 49 4" xfId="3280" xr:uid="{00000000-0005-0000-0000-000051BE0000}"/>
    <cellStyle name="Style 49 4 2" xfId="3281" xr:uid="{00000000-0005-0000-0000-000052BE0000}"/>
    <cellStyle name="Style 49 4 3" xfId="3282" xr:uid="{00000000-0005-0000-0000-000053BE0000}"/>
    <cellStyle name="Style 49 5" xfId="3283" xr:uid="{00000000-0005-0000-0000-000054BE0000}"/>
    <cellStyle name="Style 49 5 2" xfId="3284" xr:uid="{00000000-0005-0000-0000-000055BE0000}"/>
    <cellStyle name="Style 49 6" xfId="3285" xr:uid="{00000000-0005-0000-0000-000056BE0000}"/>
    <cellStyle name="Style 49 7" xfId="3286" xr:uid="{00000000-0005-0000-0000-000057BE0000}"/>
    <cellStyle name="Style 49_ADDON" xfId="3287" xr:uid="{00000000-0005-0000-0000-000058BE0000}"/>
    <cellStyle name="Style 50" xfId="3288" xr:uid="{00000000-0005-0000-0000-000059BE0000}"/>
    <cellStyle name="Style 50 10" xfId="3289" xr:uid="{00000000-0005-0000-0000-00005ABE0000}"/>
    <cellStyle name="Style 50 11" xfId="3290" xr:uid="{00000000-0005-0000-0000-00005BBE0000}"/>
    <cellStyle name="Style 50 12" xfId="3291" xr:uid="{00000000-0005-0000-0000-00005CBE0000}"/>
    <cellStyle name="Style 50 13" xfId="51257" xr:uid="{00000000-0005-0000-0000-00005DBE0000}"/>
    <cellStyle name="Style 50 14" xfId="51949" xr:uid="{00000000-0005-0000-0000-00005EBE0000}"/>
    <cellStyle name="Style 50 15" xfId="52642" xr:uid="{00000000-0005-0000-0000-00005FBE0000}"/>
    <cellStyle name="Style 50 16" xfId="53333" xr:uid="{00000000-0005-0000-0000-000060BE0000}"/>
    <cellStyle name="Style 50 2" xfId="3292" xr:uid="{00000000-0005-0000-0000-000061BE0000}"/>
    <cellStyle name="Style 50 2 2" xfId="3293" xr:uid="{00000000-0005-0000-0000-000062BE0000}"/>
    <cellStyle name="Style 50 2 2 2" xfId="3294" xr:uid="{00000000-0005-0000-0000-000063BE0000}"/>
    <cellStyle name="Style 50 2 2 2 2" xfId="3295" xr:uid="{00000000-0005-0000-0000-000064BE0000}"/>
    <cellStyle name="Style 50 2 3" xfId="3296" xr:uid="{00000000-0005-0000-0000-000065BE0000}"/>
    <cellStyle name="Style 50 2 3 2" xfId="3297" xr:uid="{00000000-0005-0000-0000-000066BE0000}"/>
    <cellStyle name="Style 50 3" xfId="3298" xr:uid="{00000000-0005-0000-0000-000067BE0000}"/>
    <cellStyle name="Style 50 3 2" xfId="3299" xr:uid="{00000000-0005-0000-0000-000068BE0000}"/>
    <cellStyle name="Style 50 3 2 2" xfId="3300" xr:uid="{00000000-0005-0000-0000-000069BE0000}"/>
    <cellStyle name="Style 50 3 2 2 2" xfId="3301" xr:uid="{00000000-0005-0000-0000-00006ABE0000}"/>
    <cellStyle name="Style 50 3 2 3" xfId="8905" xr:uid="{00000000-0005-0000-0000-00006BBE0000}"/>
    <cellStyle name="Style 50 3 3" xfId="3302" xr:uid="{00000000-0005-0000-0000-00006CBE0000}"/>
    <cellStyle name="Style 50 3 3 2" xfId="3303" xr:uid="{00000000-0005-0000-0000-00006DBE0000}"/>
    <cellStyle name="Style 50 3 3 2 2" xfId="3304" xr:uid="{00000000-0005-0000-0000-00006EBE0000}"/>
    <cellStyle name="Style 50 3 3 3" xfId="3305" xr:uid="{00000000-0005-0000-0000-00006FBE0000}"/>
    <cellStyle name="Style 50 3 3 3 2" xfId="3306" xr:uid="{00000000-0005-0000-0000-000070BE0000}"/>
    <cellStyle name="Style 50 3 3 3 3" xfId="3307" xr:uid="{00000000-0005-0000-0000-000071BE0000}"/>
    <cellStyle name="Style 50 3 3 4" xfId="3308" xr:uid="{00000000-0005-0000-0000-000072BE0000}"/>
    <cellStyle name="Style 50 3 3 4 2" xfId="3309" xr:uid="{00000000-0005-0000-0000-000073BE0000}"/>
    <cellStyle name="Style 50 3 3 5" xfId="8906" xr:uid="{00000000-0005-0000-0000-000074BE0000}"/>
    <cellStyle name="Style 50 3 4" xfId="3310" xr:uid="{00000000-0005-0000-0000-000075BE0000}"/>
    <cellStyle name="Style 50 3 4 2" xfId="3311" xr:uid="{00000000-0005-0000-0000-000076BE0000}"/>
    <cellStyle name="Style 50 3 4 3" xfId="3312" xr:uid="{00000000-0005-0000-0000-000077BE0000}"/>
    <cellStyle name="Style 50 3 5" xfId="8907" xr:uid="{00000000-0005-0000-0000-000078BE0000}"/>
    <cellStyle name="Style 50 4" xfId="3313" xr:uid="{00000000-0005-0000-0000-000079BE0000}"/>
    <cellStyle name="Style 50 4 2" xfId="3314" xr:uid="{00000000-0005-0000-0000-00007ABE0000}"/>
    <cellStyle name="Style 50 4 2 2" xfId="3315" xr:uid="{00000000-0005-0000-0000-00007BBE0000}"/>
    <cellStyle name="Style 50 4 2 2 2" xfId="3316" xr:uid="{00000000-0005-0000-0000-00007CBE0000}"/>
    <cellStyle name="Style 50 4 2 3" xfId="3317" xr:uid="{00000000-0005-0000-0000-00007DBE0000}"/>
    <cellStyle name="Style 50 4 2 3 2" xfId="3318" xr:uid="{00000000-0005-0000-0000-00007EBE0000}"/>
    <cellStyle name="Style 50 4 2 3 3" xfId="3319" xr:uid="{00000000-0005-0000-0000-00007FBE0000}"/>
    <cellStyle name="Style 50 4 2 4" xfId="3320" xr:uid="{00000000-0005-0000-0000-000080BE0000}"/>
    <cellStyle name="Style 50 4 2 4 2" xfId="3321" xr:uid="{00000000-0005-0000-0000-000081BE0000}"/>
    <cellStyle name="Style 50 4 2 5" xfId="8908" xr:uid="{00000000-0005-0000-0000-000082BE0000}"/>
    <cellStyle name="Style 50 4 3" xfId="3322" xr:uid="{00000000-0005-0000-0000-000083BE0000}"/>
    <cellStyle name="Style 50 4 3 2" xfId="3323" xr:uid="{00000000-0005-0000-0000-000084BE0000}"/>
    <cellStyle name="Style 50 4 3 2 2" xfId="3324" xr:uid="{00000000-0005-0000-0000-000085BE0000}"/>
    <cellStyle name="Style 50 4 4" xfId="3325" xr:uid="{00000000-0005-0000-0000-000086BE0000}"/>
    <cellStyle name="Style 50 4 4 2" xfId="3326" xr:uid="{00000000-0005-0000-0000-000087BE0000}"/>
    <cellStyle name="Style 50 4 5" xfId="8909" xr:uid="{00000000-0005-0000-0000-000088BE0000}"/>
    <cellStyle name="Style 50 5" xfId="3327" xr:uid="{00000000-0005-0000-0000-000089BE0000}"/>
    <cellStyle name="Style 50 5 2" xfId="3328" xr:uid="{00000000-0005-0000-0000-00008ABE0000}"/>
    <cellStyle name="Style 50 5 2 2" xfId="3329" xr:uid="{00000000-0005-0000-0000-00008BBE0000}"/>
    <cellStyle name="Style 50 5 2 2 2" xfId="3330" xr:uid="{00000000-0005-0000-0000-00008CBE0000}"/>
    <cellStyle name="Style 50 5 2 3" xfId="3331" xr:uid="{00000000-0005-0000-0000-00008DBE0000}"/>
    <cellStyle name="Style 50 5 2 3 2" xfId="3332" xr:uid="{00000000-0005-0000-0000-00008EBE0000}"/>
    <cellStyle name="Style 50 5 2 3 3" xfId="3333" xr:uid="{00000000-0005-0000-0000-00008FBE0000}"/>
    <cellStyle name="Style 50 5 2 4" xfId="3334" xr:uid="{00000000-0005-0000-0000-000090BE0000}"/>
    <cellStyle name="Style 50 5 2 4 2" xfId="3335" xr:uid="{00000000-0005-0000-0000-000091BE0000}"/>
    <cellStyle name="Style 50 5 2 5" xfId="8910" xr:uid="{00000000-0005-0000-0000-000092BE0000}"/>
    <cellStyle name="Style 50 5 3" xfId="3336" xr:uid="{00000000-0005-0000-0000-000093BE0000}"/>
    <cellStyle name="Style 50 5 3 2" xfId="3337" xr:uid="{00000000-0005-0000-0000-000094BE0000}"/>
    <cellStyle name="Style 50 5 4" xfId="3338" xr:uid="{00000000-0005-0000-0000-000095BE0000}"/>
    <cellStyle name="Style 50 5 5" xfId="8911" xr:uid="{00000000-0005-0000-0000-000096BE0000}"/>
    <cellStyle name="Style 50 6" xfId="3339" xr:uid="{00000000-0005-0000-0000-000097BE0000}"/>
    <cellStyle name="Style 50 6 2" xfId="3340" xr:uid="{00000000-0005-0000-0000-000098BE0000}"/>
    <cellStyle name="Style 50 6 2 2" xfId="8912" xr:uid="{00000000-0005-0000-0000-000099BE0000}"/>
    <cellStyle name="Style 50 6 3" xfId="3341" xr:uid="{00000000-0005-0000-0000-00009ABE0000}"/>
    <cellStyle name="Style 50 6 3 2" xfId="3342" xr:uid="{00000000-0005-0000-0000-00009BBE0000}"/>
    <cellStyle name="Style 50 6 3 3" xfId="3343" xr:uid="{00000000-0005-0000-0000-00009CBE0000}"/>
    <cellStyle name="Style 50 6 4" xfId="3344" xr:uid="{00000000-0005-0000-0000-00009DBE0000}"/>
    <cellStyle name="Style 50 6 4 2" xfId="3345" xr:uid="{00000000-0005-0000-0000-00009EBE0000}"/>
    <cellStyle name="Style 50 6 5" xfId="3346" xr:uid="{00000000-0005-0000-0000-00009FBE0000}"/>
    <cellStyle name="Style 50 7" xfId="3347" xr:uid="{00000000-0005-0000-0000-0000A0BE0000}"/>
    <cellStyle name="Style 50 7 2" xfId="3348" xr:uid="{00000000-0005-0000-0000-0000A1BE0000}"/>
    <cellStyle name="Style 50 7 3" xfId="3349" xr:uid="{00000000-0005-0000-0000-0000A2BE0000}"/>
    <cellStyle name="Style 50 7 4" xfId="3350" xr:uid="{00000000-0005-0000-0000-0000A3BE0000}"/>
    <cellStyle name="Style 50 8" xfId="3351" xr:uid="{00000000-0005-0000-0000-0000A4BE0000}"/>
    <cellStyle name="Style 50 8 2" xfId="3352" xr:uid="{00000000-0005-0000-0000-0000A5BE0000}"/>
    <cellStyle name="Style 50 8 3" xfId="3353" xr:uid="{00000000-0005-0000-0000-0000A6BE0000}"/>
    <cellStyle name="Style 50 9" xfId="3354" xr:uid="{00000000-0005-0000-0000-0000A7BE0000}"/>
    <cellStyle name="Style 50_ADDON" xfId="3355" xr:uid="{00000000-0005-0000-0000-0000A8BE0000}"/>
    <cellStyle name="Style 51" xfId="3356" xr:uid="{00000000-0005-0000-0000-0000A9BE0000}"/>
    <cellStyle name="Style 51 2" xfId="3357" xr:uid="{00000000-0005-0000-0000-0000AABE0000}"/>
    <cellStyle name="Style 51 2 2" xfId="3358" xr:uid="{00000000-0005-0000-0000-0000ABBE0000}"/>
    <cellStyle name="Style 51 2 2 2" xfId="3359" xr:uid="{00000000-0005-0000-0000-0000ACBE0000}"/>
    <cellStyle name="Style 51 2 2 2 2" xfId="3360" xr:uid="{00000000-0005-0000-0000-0000ADBE0000}"/>
    <cellStyle name="Style 51 2 2 3" xfId="3361" xr:uid="{00000000-0005-0000-0000-0000AEBE0000}"/>
    <cellStyle name="Style 51 2 3" xfId="3362" xr:uid="{00000000-0005-0000-0000-0000AFBE0000}"/>
    <cellStyle name="Style 51 2 3 2" xfId="3363" xr:uid="{00000000-0005-0000-0000-0000B0BE0000}"/>
    <cellStyle name="Style 51 2 4" xfId="3364" xr:uid="{00000000-0005-0000-0000-0000B1BE0000}"/>
    <cellStyle name="Style 51 2 5" xfId="3365" xr:uid="{00000000-0005-0000-0000-0000B2BE0000}"/>
    <cellStyle name="Style 51 3" xfId="3366" xr:uid="{00000000-0005-0000-0000-0000B3BE0000}"/>
    <cellStyle name="Style 51 3 2" xfId="3367" xr:uid="{00000000-0005-0000-0000-0000B4BE0000}"/>
    <cellStyle name="Style 51 3 2 2" xfId="3368" xr:uid="{00000000-0005-0000-0000-0000B5BE0000}"/>
    <cellStyle name="Style 51 3 2 2 2" xfId="3369" xr:uid="{00000000-0005-0000-0000-0000B6BE0000}"/>
    <cellStyle name="Style 51 3 2 3" xfId="3370" xr:uid="{00000000-0005-0000-0000-0000B7BE0000}"/>
    <cellStyle name="Style 51 3 3" xfId="3371" xr:uid="{00000000-0005-0000-0000-0000B8BE0000}"/>
    <cellStyle name="Style 51 3 3 2" xfId="3372" xr:uid="{00000000-0005-0000-0000-0000B9BE0000}"/>
    <cellStyle name="Style 51 3 3 2 2" xfId="3373" xr:uid="{00000000-0005-0000-0000-0000BABE0000}"/>
    <cellStyle name="Style 51 3 3 3" xfId="3374" xr:uid="{00000000-0005-0000-0000-0000BBBE0000}"/>
    <cellStyle name="Style 51 3 4" xfId="3375" xr:uid="{00000000-0005-0000-0000-0000BCBE0000}"/>
    <cellStyle name="Style 51 3 4 2" xfId="8913" xr:uid="{00000000-0005-0000-0000-0000BDBE0000}"/>
    <cellStyle name="Style 51 3 5" xfId="8914" xr:uid="{00000000-0005-0000-0000-0000BEBE0000}"/>
    <cellStyle name="Style 51 4" xfId="3376" xr:uid="{00000000-0005-0000-0000-0000BFBE0000}"/>
    <cellStyle name="Style 51 4 2" xfId="3377" xr:uid="{00000000-0005-0000-0000-0000C0BE0000}"/>
    <cellStyle name="Style 51 4 2 2" xfId="3378" xr:uid="{00000000-0005-0000-0000-0000C1BE0000}"/>
    <cellStyle name="Style 51 4 3" xfId="3379" xr:uid="{00000000-0005-0000-0000-0000C2BE0000}"/>
    <cellStyle name="Style 51 5" xfId="3380" xr:uid="{00000000-0005-0000-0000-0000C3BE0000}"/>
    <cellStyle name="Style 51 6" xfId="3381" xr:uid="{00000000-0005-0000-0000-0000C4BE0000}"/>
    <cellStyle name="Style 51 7" xfId="3382" xr:uid="{00000000-0005-0000-0000-0000C5BE0000}"/>
    <cellStyle name="Style 51_ADDON" xfId="3383" xr:uid="{00000000-0005-0000-0000-0000C6BE0000}"/>
    <cellStyle name="Style 52" xfId="3384" xr:uid="{00000000-0005-0000-0000-0000C7BE0000}"/>
    <cellStyle name="Style 52 2" xfId="3385" xr:uid="{00000000-0005-0000-0000-0000C8BE0000}"/>
    <cellStyle name="Style 52 2 2" xfId="3386" xr:uid="{00000000-0005-0000-0000-0000C9BE0000}"/>
    <cellStyle name="Style 52 2 2 2" xfId="3387" xr:uid="{00000000-0005-0000-0000-0000CABE0000}"/>
    <cellStyle name="Style 52 2 2 2 2" xfId="3388" xr:uid="{00000000-0005-0000-0000-0000CBBE0000}"/>
    <cellStyle name="Style 52 2 2 3" xfId="3389" xr:uid="{00000000-0005-0000-0000-0000CCBE0000}"/>
    <cellStyle name="Style 52 2 3" xfId="3390" xr:uid="{00000000-0005-0000-0000-0000CDBE0000}"/>
    <cellStyle name="Style 52 2 3 2" xfId="3391" xr:uid="{00000000-0005-0000-0000-0000CEBE0000}"/>
    <cellStyle name="Style 52 2 4" xfId="3392" xr:uid="{00000000-0005-0000-0000-0000CFBE0000}"/>
    <cellStyle name="Style 52 2 5" xfId="3393" xr:uid="{00000000-0005-0000-0000-0000D0BE0000}"/>
    <cellStyle name="Style 52 2 6" xfId="3394" xr:uid="{00000000-0005-0000-0000-0000D1BE0000}"/>
    <cellStyle name="Style 52 3" xfId="3395" xr:uid="{00000000-0005-0000-0000-0000D2BE0000}"/>
    <cellStyle name="Style 52 3 2" xfId="3396" xr:uid="{00000000-0005-0000-0000-0000D3BE0000}"/>
    <cellStyle name="Style 52 3 2 2" xfId="3397" xr:uid="{00000000-0005-0000-0000-0000D4BE0000}"/>
    <cellStyle name="Style 52 3 2 2 2" xfId="3398" xr:uid="{00000000-0005-0000-0000-0000D5BE0000}"/>
    <cellStyle name="Style 52 3 2 3" xfId="3399" xr:uid="{00000000-0005-0000-0000-0000D6BE0000}"/>
    <cellStyle name="Style 52 3 3" xfId="3400" xr:uid="{00000000-0005-0000-0000-0000D7BE0000}"/>
    <cellStyle name="Style 52 3 3 2" xfId="3401" xr:uid="{00000000-0005-0000-0000-0000D8BE0000}"/>
    <cellStyle name="Style 52 3 3 2 2" xfId="3402" xr:uid="{00000000-0005-0000-0000-0000D9BE0000}"/>
    <cellStyle name="Style 52 3 3 3" xfId="3403" xr:uid="{00000000-0005-0000-0000-0000DABE0000}"/>
    <cellStyle name="Style 52 3 4" xfId="3404" xr:uid="{00000000-0005-0000-0000-0000DBBE0000}"/>
    <cellStyle name="Style 52 3 4 2" xfId="8915" xr:uid="{00000000-0005-0000-0000-0000DCBE0000}"/>
    <cellStyle name="Style 52 3 5" xfId="3405" xr:uid="{00000000-0005-0000-0000-0000DDBE0000}"/>
    <cellStyle name="Style 52 4" xfId="3406" xr:uid="{00000000-0005-0000-0000-0000DEBE0000}"/>
    <cellStyle name="Style 52 4 2" xfId="3407" xr:uid="{00000000-0005-0000-0000-0000DFBE0000}"/>
    <cellStyle name="Style 52 4 2 2" xfId="3408" xr:uid="{00000000-0005-0000-0000-0000E0BE0000}"/>
    <cellStyle name="Style 52 4 3" xfId="3409" xr:uid="{00000000-0005-0000-0000-0000E1BE0000}"/>
    <cellStyle name="Style 52 5" xfId="3410" xr:uid="{00000000-0005-0000-0000-0000E2BE0000}"/>
    <cellStyle name="Style 52 6" xfId="3411" xr:uid="{00000000-0005-0000-0000-0000E3BE0000}"/>
    <cellStyle name="Style 52 7" xfId="3412" xr:uid="{00000000-0005-0000-0000-0000E4BE0000}"/>
    <cellStyle name="Style 52_ADDON" xfId="3413" xr:uid="{00000000-0005-0000-0000-0000E5BE0000}"/>
    <cellStyle name="Style 58" xfId="3414" xr:uid="{00000000-0005-0000-0000-0000E6BE0000}"/>
    <cellStyle name="Style 58 10" xfId="3415" xr:uid="{00000000-0005-0000-0000-0000E7BE0000}"/>
    <cellStyle name="Style 58 11" xfId="3416" xr:uid="{00000000-0005-0000-0000-0000E8BE0000}"/>
    <cellStyle name="Style 58 12" xfId="3417" xr:uid="{00000000-0005-0000-0000-0000E9BE0000}"/>
    <cellStyle name="Style 58 13" xfId="51258" xr:uid="{00000000-0005-0000-0000-0000EABE0000}"/>
    <cellStyle name="Style 58 14" xfId="51950" xr:uid="{00000000-0005-0000-0000-0000EBBE0000}"/>
    <cellStyle name="Style 58 15" xfId="52643" xr:uid="{00000000-0005-0000-0000-0000ECBE0000}"/>
    <cellStyle name="Style 58 16" xfId="53334" xr:uid="{00000000-0005-0000-0000-0000EDBE0000}"/>
    <cellStyle name="Style 58 2" xfId="3418" xr:uid="{00000000-0005-0000-0000-0000EEBE0000}"/>
    <cellStyle name="Style 58 2 2" xfId="3419" xr:uid="{00000000-0005-0000-0000-0000EFBE0000}"/>
    <cellStyle name="Style 58 2 2 2" xfId="3420" xr:uid="{00000000-0005-0000-0000-0000F0BE0000}"/>
    <cellStyle name="Style 58 2 2 2 2" xfId="3421" xr:uid="{00000000-0005-0000-0000-0000F1BE0000}"/>
    <cellStyle name="Style 58 2 3" xfId="3422" xr:uid="{00000000-0005-0000-0000-0000F2BE0000}"/>
    <cellStyle name="Style 58 2 3 2" xfId="3423" xr:uid="{00000000-0005-0000-0000-0000F3BE0000}"/>
    <cellStyle name="Style 58 3" xfId="3424" xr:uid="{00000000-0005-0000-0000-0000F4BE0000}"/>
    <cellStyle name="Style 58 3 2" xfId="3425" xr:uid="{00000000-0005-0000-0000-0000F5BE0000}"/>
    <cellStyle name="Style 58 3 2 2" xfId="3426" xr:uid="{00000000-0005-0000-0000-0000F6BE0000}"/>
    <cellStyle name="Style 58 3 2 2 2" xfId="3427" xr:uid="{00000000-0005-0000-0000-0000F7BE0000}"/>
    <cellStyle name="Style 58 3 2 3" xfId="8916" xr:uid="{00000000-0005-0000-0000-0000F8BE0000}"/>
    <cellStyle name="Style 58 3 3" xfId="3428" xr:uid="{00000000-0005-0000-0000-0000F9BE0000}"/>
    <cellStyle name="Style 58 3 3 2" xfId="3429" xr:uid="{00000000-0005-0000-0000-0000FABE0000}"/>
    <cellStyle name="Style 58 3 3 2 2" xfId="3430" xr:uid="{00000000-0005-0000-0000-0000FBBE0000}"/>
    <cellStyle name="Style 58 3 3 3" xfId="3431" xr:uid="{00000000-0005-0000-0000-0000FCBE0000}"/>
    <cellStyle name="Style 58 3 3 3 2" xfId="3432" xr:uid="{00000000-0005-0000-0000-0000FDBE0000}"/>
    <cellStyle name="Style 58 3 3 3 3" xfId="3433" xr:uid="{00000000-0005-0000-0000-0000FEBE0000}"/>
    <cellStyle name="Style 58 3 3 4" xfId="3434" xr:uid="{00000000-0005-0000-0000-0000FFBE0000}"/>
    <cellStyle name="Style 58 3 3 4 2" xfId="3435" xr:uid="{00000000-0005-0000-0000-000000BF0000}"/>
    <cellStyle name="Style 58 3 3 5" xfId="8917" xr:uid="{00000000-0005-0000-0000-000001BF0000}"/>
    <cellStyle name="Style 58 3 4" xfId="3436" xr:uid="{00000000-0005-0000-0000-000002BF0000}"/>
    <cellStyle name="Style 58 3 4 2" xfId="3437" xr:uid="{00000000-0005-0000-0000-000003BF0000}"/>
    <cellStyle name="Style 58 3 4 3" xfId="3438" xr:uid="{00000000-0005-0000-0000-000004BF0000}"/>
    <cellStyle name="Style 58 3 5" xfId="8918" xr:uid="{00000000-0005-0000-0000-000005BF0000}"/>
    <cellStyle name="Style 58 4" xfId="3439" xr:uid="{00000000-0005-0000-0000-000006BF0000}"/>
    <cellStyle name="Style 58 4 2" xfId="3440" xr:uid="{00000000-0005-0000-0000-000007BF0000}"/>
    <cellStyle name="Style 58 4 2 2" xfId="3441" xr:uid="{00000000-0005-0000-0000-000008BF0000}"/>
    <cellStyle name="Style 58 4 2 2 2" xfId="3442" xr:uid="{00000000-0005-0000-0000-000009BF0000}"/>
    <cellStyle name="Style 58 4 2 3" xfId="3443" xr:uid="{00000000-0005-0000-0000-00000ABF0000}"/>
    <cellStyle name="Style 58 4 2 3 2" xfId="3444" xr:uid="{00000000-0005-0000-0000-00000BBF0000}"/>
    <cellStyle name="Style 58 4 2 3 3" xfId="3445" xr:uid="{00000000-0005-0000-0000-00000CBF0000}"/>
    <cellStyle name="Style 58 4 2 4" xfId="3446" xr:uid="{00000000-0005-0000-0000-00000DBF0000}"/>
    <cellStyle name="Style 58 4 2 4 2" xfId="3447" xr:uid="{00000000-0005-0000-0000-00000EBF0000}"/>
    <cellStyle name="Style 58 4 2 5" xfId="8919" xr:uid="{00000000-0005-0000-0000-00000FBF0000}"/>
    <cellStyle name="Style 58 4 3" xfId="3448" xr:uid="{00000000-0005-0000-0000-000010BF0000}"/>
    <cellStyle name="Style 58 4 3 2" xfId="3449" xr:uid="{00000000-0005-0000-0000-000011BF0000}"/>
    <cellStyle name="Style 58 4 3 2 2" xfId="3450" xr:uid="{00000000-0005-0000-0000-000012BF0000}"/>
    <cellStyle name="Style 58 4 4" xfId="3451" xr:uid="{00000000-0005-0000-0000-000013BF0000}"/>
    <cellStyle name="Style 58 4 4 2" xfId="3452" xr:uid="{00000000-0005-0000-0000-000014BF0000}"/>
    <cellStyle name="Style 58 4 5" xfId="8920" xr:uid="{00000000-0005-0000-0000-000015BF0000}"/>
    <cellStyle name="Style 58 5" xfId="3453" xr:uid="{00000000-0005-0000-0000-000016BF0000}"/>
    <cellStyle name="Style 58 5 2" xfId="3454" xr:uid="{00000000-0005-0000-0000-000017BF0000}"/>
    <cellStyle name="Style 58 5 2 2" xfId="3455" xr:uid="{00000000-0005-0000-0000-000018BF0000}"/>
    <cellStyle name="Style 58 5 2 2 2" xfId="3456" xr:uid="{00000000-0005-0000-0000-000019BF0000}"/>
    <cellStyle name="Style 58 5 2 3" xfId="3457" xr:uid="{00000000-0005-0000-0000-00001ABF0000}"/>
    <cellStyle name="Style 58 5 2 3 2" xfId="3458" xr:uid="{00000000-0005-0000-0000-00001BBF0000}"/>
    <cellStyle name="Style 58 5 2 3 3" xfId="3459" xr:uid="{00000000-0005-0000-0000-00001CBF0000}"/>
    <cellStyle name="Style 58 5 2 4" xfId="3460" xr:uid="{00000000-0005-0000-0000-00001DBF0000}"/>
    <cellStyle name="Style 58 5 2 4 2" xfId="3461" xr:uid="{00000000-0005-0000-0000-00001EBF0000}"/>
    <cellStyle name="Style 58 5 2 5" xfId="8921" xr:uid="{00000000-0005-0000-0000-00001FBF0000}"/>
    <cellStyle name="Style 58 5 3" xfId="3462" xr:uid="{00000000-0005-0000-0000-000020BF0000}"/>
    <cellStyle name="Style 58 5 3 2" xfId="3463" xr:uid="{00000000-0005-0000-0000-000021BF0000}"/>
    <cellStyle name="Style 58 5 4" xfId="3464" xr:uid="{00000000-0005-0000-0000-000022BF0000}"/>
    <cellStyle name="Style 58 5 5" xfId="8922" xr:uid="{00000000-0005-0000-0000-000023BF0000}"/>
    <cellStyle name="Style 58 6" xfId="3465" xr:uid="{00000000-0005-0000-0000-000024BF0000}"/>
    <cellStyle name="Style 58 6 2" xfId="3466" xr:uid="{00000000-0005-0000-0000-000025BF0000}"/>
    <cellStyle name="Style 58 6 2 2" xfId="8923" xr:uid="{00000000-0005-0000-0000-000026BF0000}"/>
    <cellStyle name="Style 58 6 3" xfId="3467" xr:uid="{00000000-0005-0000-0000-000027BF0000}"/>
    <cellStyle name="Style 58 6 3 2" xfId="3468" xr:uid="{00000000-0005-0000-0000-000028BF0000}"/>
    <cellStyle name="Style 58 6 3 3" xfId="3469" xr:uid="{00000000-0005-0000-0000-000029BF0000}"/>
    <cellStyle name="Style 58 6 4" xfId="3470" xr:uid="{00000000-0005-0000-0000-00002ABF0000}"/>
    <cellStyle name="Style 58 6 4 2" xfId="3471" xr:uid="{00000000-0005-0000-0000-00002BBF0000}"/>
    <cellStyle name="Style 58 6 5" xfId="3472" xr:uid="{00000000-0005-0000-0000-00002CBF0000}"/>
    <cellStyle name="Style 58 7" xfId="3473" xr:uid="{00000000-0005-0000-0000-00002DBF0000}"/>
    <cellStyle name="Style 58 7 2" xfId="3474" xr:uid="{00000000-0005-0000-0000-00002EBF0000}"/>
    <cellStyle name="Style 58 7 3" xfId="3475" xr:uid="{00000000-0005-0000-0000-00002FBF0000}"/>
    <cellStyle name="Style 58 7 4" xfId="3476" xr:uid="{00000000-0005-0000-0000-000030BF0000}"/>
    <cellStyle name="Style 58 8" xfId="3477" xr:uid="{00000000-0005-0000-0000-000031BF0000}"/>
    <cellStyle name="Style 58 8 2" xfId="3478" xr:uid="{00000000-0005-0000-0000-000032BF0000}"/>
    <cellStyle name="Style 58 8 3" xfId="3479" xr:uid="{00000000-0005-0000-0000-000033BF0000}"/>
    <cellStyle name="Style 58 9" xfId="3480" xr:uid="{00000000-0005-0000-0000-000034BF0000}"/>
    <cellStyle name="Style 58_ADDON" xfId="3481" xr:uid="{00000000-0005-0000-0000-000035BF0000}"/>
    <cellStyle name="Style 59" xfId="3482" xr:uid="{00000000-0005-0000-0000-000036BF0000}"/>
    <cellStyle name="Style 59 2" xfId="3483" xr:uid="{00000000-0005-0000-0000-000037BF0000}"/>
    <cellStyle name="Style 59 2 2" xfId="3484" xr:uid="{00000000-0005-0000-0000-000038BF0000}"/>
    <cellStyle name="Style 59 2 2 2" xfId="3485" xr:uid="{00000000-0005-0000-0000-000039BF0000}"/>
    <cellStyle name="Style 59 2 2 2 2" xfId="3486" xr:uid="{00000000-0005-0000-0000-00003ABF0000}"/>
    <cellStyle name="Style 59 2 3" xfId="3487" xr:uid="{00000000-0005-0000-0000-00003BBF0000}"/>
    <cellStyle name="Style 59 2 3 2" xfId="3488" xr:uid="{00000000-0005-0000-0000-00003CBF0000}"/>
    <cellStyle name="Style 59 3" xfId="3489" xr:uid="{00000000-0005-0000-0000-00003DBF0000}"/>
    <cellStyle name="Style 59 3 2" xfId="3490" xr:uid="{00000000-0005-0000-0000-00003EBF0000}"/>
    <cellStyle name="Style 59 3 3" xfId="3491" xr:uid="{00000000-0005-0000-0000-00003FBF0000}"/>
    <cellStyle name="Style 59 3 3 2" xfId="3492" xr:uid="{00000000-0005-0000-0000-000040BF0000}"/>
    <cellStyle name="Style 59 3 3 3" xfId="3493" xr:uid="{00000000-0005-0000-0000-000041BF0000}"/>
    <cellStyle name="Style 59 3 4" xfId="3494" xr:uid="{00000000-0005-0000-0000-000042BF0000}"/>
    <cellStyle name="Style 59 3 4 2" xfId="3495" xr:uid="{00000000-0005-0000-0000-000043BF0000}"/>
    <cellStyle name="Style 59 4" xfId="3496" xr:uid="{00000000-0005-0000-0000-000044BF0000}"/>
    <cellStyle name="Style 59 4 2" xfId="3497" xr:uid="{00000000-0005-0000-0000-000045BF0000}"/>
    <cellStyle name="Style 59 4 3" xfId="3498" xr:uid="{00000000-0005-0000-0000-000046BF0000}"/>
    <cellStyle name="Style 59 5" xfId="3499" xr:uid="{00000000-0005-0000-0000-000047BF0000}"/>
    <cellStyle name="Style 59 5 2" xfId="3500" xr:uid="{00000000-0005-0000-0000-000048BF0000}"/>
    <cellStyle name="Style 59 6" xfId="3501" xr:uid="{00000000-0005-0000-0000-000049BF0000}"/>
    <cellStyle name="Style 59 7" xfId="3502" xr:uid="{00000000-0005-0000-0000-00004ABF0000}"/>
    <cellStyle name="Style 59_ADDON" xfId="3503" xr:uid="{00000000-0005-0000-0000-00004BBF0000}"/>
    <cellStyle name="Style 60" xfId="3504" xr:uid="{00000000-0005-0000-0000-00004CBF0000}"/>
    <cellStyle name="Style 60 2" xfId="3505" xr:uid="{00000000-0005-0000-0000-00004DBF0000}"/>
    <cellStyle name="Style 60 2 2" xfId="3506" xr:uid="{00000000-0005-0000-0000-00004EBF0000}"/>
    <cellStyle name="Style 60 2 2 2" xfId="3507" xr:uid="{00000000-0005-0000-0000-00004FBF0000}"/>
    <cellStyle name="Style 60 2 2 2 2" xfId="3508" xr:uid="{00000000-0005-0000-0000-000050BF0000}"/>
    <cellStyle name="Style 60 2 2 3" xfId="3509" xr:uid="{00000000-0005-0000-0000-000051BF0000}"/>
    <cellStyle name="Style 60 2 3" xfId="3510" xr:uid="{00000000-0005-0000-0000-000052BF0000}"/>
    <cellStyle name="Style 60 2 3 2" xfId="3511" xr:uid="{00000000-0005-0000-0000-000053BF0000}"/>
    <cellStyle name="Style 60 2 4" xfId="3512" xr:uid="{00000000-0005-0000-0000-000054BF0000}"/>
    <cellStyle name="Style 60 2 5" xfId="3513" xr:uid="{00000000-0005-0000-0000-000055BF0000}"/>
    <cellStyle name="Style 60 2 6" xfId="3514" xr:uid="{00000000-0005-0000-0000-000056BF0000}"/>
    <cellStyle name="Style 60 3" xfId="3515" xr:uid="{00000000-0005-0000-0000-000057BF0000}"/>
    <cellStyle name="Style 60 3 2" xfId="3516" xr:uid="{00000000-0005-0000-0000-000058BF0000}"/>
    <cellStyle name="Style 60 3 2 2" xfId="3517" xr:uid="{00000000-0005-0000-0000-000059BF0000}"/>
    <cellStyle name="Style 60 3 2 2 2" xfId="3518" xr:uid="{00000000-0005-0000-0000-00005ABF0000}"/>
    <cellStyle name="Style 60 3 2 3" xfId="3519" xr:uid="{00000000-0005-0000-0000-00005BBF0000}"/>
    <cellStyle name="Style 60 3 3" xfId="3520" xr:uid="{00000000-0005-0000-0000-00005CBF0000}"/>
    <cellStyle name="Style 60 3 3 2" xfId="3521" xr:uid="{00000000-0005-0000-0000-00005DBF0000}"/>
    <cellStyle name="Style 60 3 3 2 2" xfId="3522" xr:uid="{00000000-0005-0000-0000-00005EBF0000}"/>
    <cellStyle name="Style 60 3 3 3" xfId="3523" xr:uid="{00000000-0005-0000-0000-00005FBF0000}"/>
    <cellStyle name="Style 60 3 4" xfId="3524" xr:uid="{00000000-0005-0000-0000-000060BF0000}"/>
    <cellStyle name="Style 60 3 4 2" xfId="8924" xr:uid="{00000000-0005-0000-0000-000061BF0000}"/>
    <cellStyle name="Style 60 3 5" xfId="3525" xr:uid="{00000000-0005-0000-0000-000062BF0000}"/>
    <cellStyle name="Style 60 4" xfId="3526" xr:uid="{00000000-0005-0000-0000-000063BF0000}"/>
    <cellStyle name="Style 60 4 2" xfId="3527" xr:uid="{00000000-0005-0000-0000-000064BF0000}"/>
    <cellStyle name="Style 60 4 2 2" xfId="3528" xr:uid="{00000000-0005-0000-0000-000065BF0000}"/>
    <cellStyle name="Style 60 4 3" xfId="3529" xr:uid="{00000000-0005-0000-0000-000066BF0000}"/>
    <cellStyle name="Style 60 5" xfId="3530" xr:uid="{00000000-0005-0000-0000-000067BF0000}"/>
    <cellStyle name="Style 60 6" xfId="3531" xr:uid="{00000000-0005-0000-0000-000068BF0000}"/>
    <cellStyle name="Style 60 7" xfId="3532" xr:uid="{00000000-0005-0000-0000-000069BF0000}"/>
    <cellStyle name="Style 60_ADDON" xfId="3533" xr:uid="{00000000-0005-0000-0000-00006ABF0000}"/>
    <cellStyle name="Style 61" xfId="3534" xr:uid="{00000000-0005-0000-0000-00006BBF0000}"/>
    <cellStyle name="Style 61 2" xfId="3535" xr:uid="{00000000-0005-0000-0000-00006CBF0000}"/>
    <cellStyle name="Style 61 2 2" xfId="3536" xr:uid="{00000000-0005-0000-0000-00006DBF0000}"/>
    <cellStyle name="Style 61 2 2 2" xfId="3537" xr:uid="{00000000-0005-0000-0000-00006EBF0000}"/>
    <cellStyle name="Style 61 2 2 2 2" xfId="3538" xr:uid="{00000000-0005-0000-0000-00006FBF0000}"/>
    <cellStyle name="Style 61 2 3" xfId="3539" xr:uid="{00000000-0005-0000-0000-000070BF0000}"/>
    <cellStyle name="Style 61 2 3 2" xfId="3540" xr:uid="{00000000-0005-0000-0000-000071BF0000}"/>
    <cellStyle name="Style 61 3" xfId="3541" xr:uid="{00000000-0005-0000-0000-000072BF0000}"/>
    <cellStyle name="Style 61 3 2" xfId="3542" xr:uid="{00000000-0005-0000-0000-000073BF0000}"/>
    <cellStyle name="Style 61 3 3" xfId="3543" xr:uid="{00000000-0005-0000-0000-000074BF0000}"/>
    <cellStyle name="Style 61 3 3 2" xfId="3544" xr:uid="{00000000-0005-0000-0000-000075BF0000}"/>
    <cellStyle name="Style 61 3 3 3" xfId="3545" xr:uid="{00000000-0005-0000-0000-000076BF0000}"/>
    <cellStyle name="Style 61 3 4" xfId="3546" xr:uid="{00000000-0005-0000-0000-000077BF0000}"/>
    <cellStyle name="Style 61 3 4 2" xfId="3547" xr:uid="{00000000-0005-0000-0000-000078BF0000}"/>
    <cellStyle name="Style 61 4" xfId="3548" xr:uid="{00000000-0005-0000-0000-000079BF0000}"/>
    <cellStyle name="Style 61 4 2" xfId="3549" xr:uid="{00000000-0005-0000-0000-00007ABF0000}"/>
    <cellStyle name="Style 61 4 3" xfId="3550" xr:uid="{00000000-0005-0000-0000-00007BBF0000}"/>
    <cellStyle name="Style 61 5" xfId="3551" xr:uid="{00000000-0005-0000-0000-00007CBF0000}"/>
    <cellStyle name="Style 61 5 2" xfId="3552" xr:uid="{00000000-0005-0000-0000-00007DBF0000}"/>
    <cellStyle name="Style 61 6" xfId="3553" xr:uid="{00000000-0005-0000-0000-00007EBF0000}"/>
    <cellStyle name="Style 61 7" xfId="3554" xr:uid="{00000000-0005-0000-0000-00007FBF0000}"/>
    <cellStyle name="Style 61_ADDON" xfId="3555" xr:uid="{00000000-0005-0000-0000-000080BF0000}"/>
    <cellStyle name="Style 62" xfId="3556" xr:uid="{00000000-0005-0000-0000-000081BF0000}"/>
    <cellStyle name="Style 62 10" xfId="3557" xr:uid="{00000000-0005-0000-0000-000082BF0000}"/>
    <cellStyle name="Style 62 11" xfId="3558" xr:uid="{00000000-0005-0000-0000-000083BF0000}"/>
    <cellStyle name="Style 62 12" xfId="3559" xr:uid="{00000000-0005-0000-0000-000084BF0000}"/>
    <cellStyle name="Style 62 13" xfId="51259" xr:uid="{00000000-0005-0000-0000-000085BF0000}"/>
    <cellStyle name="Style 62 14" xfId="51951" xr:uid="{00000000-0005-0000-0000-000086BF0000}"/>
    <cellStyle name="Style 62 15" xfId="52644" xr:uid="{00000000-0005-0000-0000-000087BF0000}"/>
    <cellStyle name="Style 62 16" xfId="53335" xr:uid="{00000000-0005-0000-0000-000088BF0000}"/>
    <cellStyle name="Style 62 2" xfId="3560" xr:uid="{00000000-0005-0000-0000-000089BF0000}"/>
    <cellStyle name="Style 62 2 2" xfId="3561" xr:uid="{00000000-0005-0000-0000-00008ABF0000}"/>
    <cellStyle name="Style 62 2 2 2" xfId="3562" xr:uid="{00000000-0005-0000-0000-00008BBF0000}"/>
    <cellStyle name="Style 62 2 2 2 2" xfId="3563" xr:uid="{00000000-0005-0000-0000-00008CBF0000}"/>
    <cellStyle name="Style 62 2 3" xfId="3564" xr:uid="{00000000-0005-0000-0000-00008DBF0000}"/>
    <cellStyle name="Style 62 2 3 2" xfId="3565" xr:uid="{00000000-0005-0000-0000-00008EBF0000}"/>
    <cellStyle name="Style 62 3" xfId="3566" xr:uid="{00000000-0005-0000-0000-00008FBF0000}"/>
    <cellStyle name="Style 62 3 2" xfId="3567" xr:uid="{00000000-0005-0000-0000-000090BF0000}"/>
    <cellStyle name="Style 62 3 2 2" xfId="3568" xr:uid="{00000000-0005-0000-0000-000091BF0000}"/>
    <cellStyle name="Style 62 3 2 2 2" xfId="3569" xr:uid="{00000000-0005-0000-0000-000092BF0000}"/>
    <cellStyle name="Style 62 3 2 3" xfId="8925" xr:uid="{00000000-0005-0000-0000-000093BF0000}"/>
    <cellStyle name="Style 62 3 3" xfId="3570" xr:uid="{00000000-0005-0000-0000-000094BF0000}"/>
    <cellStyle name="Style 62 3 3 2" xfId="3571" xr:uid="{00000000-0005-0000-0000-000095BF0000}"/>
    <cellStyle name="Style 62 3 3 2 2" xfId="3572" xr:uid="{00000000-0005-0000-0000-000096BF0000}"/>
    <cellStyle name="Style 62 3 3 3" xfId="3573" xr:uid="{00000000-0005-0000-0000-000097BF0000}"/>
    <cellStyle name="Style 62 3 3 3 2" xfId="3574" xr:uid="{00000000-0005-0000-0000-000098BF0000}"/>
    <cellStyle name="Style 62 3 3 3 3" xfId="3575" xr:uid="{00000000-0005-0000-0000-000099BF0000}"/>
    <cellStyle name="Style 62 3 3 4" xfId="3576" xr:uid="{00000000-0005-0000-0000-00009ABF0000}"/>
    <cellStyle name="Style 62 3 3 4 2" xfId="3577" xr:uid="{00000000-0005-0000-0000-00009BBF0000}"/>
    <cellStyle name="Style 62 3 3 5" xfId="8926" xr:uid="{00000000-0005-0000-0000-00009CBF0000}"/>
    <cellStyle name="Style 62 3 4" xfId="3578" xr:uid="{00000000-0005-0000-0000-00009DBF0000}"/>
    <cellStyle name="Style 62 3 4 2" xfId="3579" xr:uid="{00000000-0005-0000-0000-00009EBF0000}"/>
    <cellStyle name="Style 62 3 4 3" xfId="3580" xr:uid="{00000000-0005-0000-0000-00009FBF0000}"/>
    <cellStyle name="Style 62 3 5" xfId="8927" xr:uid="{00000000-0005-0000-0000-0000A0BF0000}"/>
    <cellStyle name="Style 62 4" xfId="3581" xr:uid="{00000000-0005-0000-0000-0000A1BF0000}"/>
    <cellStyle name="Style 62 4 2" xfId="3582" xr:uid="{00000000-0005-0000-0000-0000A2BF0000}"/>
    <cellStyle name="Style 62 4 2 2" xfId="3583" xr:uid="{00000000-0005-0000-0000-0000A3BF0000}"/>
    <cellStyle name="Style 62 4 2 2 2" xfId="3584" xr:uid="{00000000-0005-0000-0000-0000A4BF0000}"/>
    <cellStyle name="Style 62 4 2 3" xfId="3585" xr:uid="{00000000-0005-0000-0000-0000A5BF0000}"/>
    <cellStyle name="Style 62 4 2 3 2" xfId="3586" xr:uid="{00000000-0005-0000-0000-0000A6BF0000}"/>
    <cellStyle name="Style 62 4 2 3 3" xfId="3587" xr:uid="{00000000-0005-0000-0000-0000A7BF0000}"/>
    <cellStyle name="Style 62 4 2 4" xfId="3588" xr:uid="{00000000-0005-0000-0000-0000A8BF0000}"/>
    <cellStyle name="Style 62 4 2 4 2" xfId="3589" xr:uid="{00000000-0005-0000-0000-0000A9BF0000}"/>
    <cellStyle name="Style 62 4 2 5" xfId="8928" xr:uid="{00000000-0005-0000-0000-0000AABF0000}"/>
    <cellStyle name="Style 62 4 3" xfId="3590" xr:uid="{00000000-0005-0000-0000-0000ABBF0000}"/>
    <cellStyle name="Style 62 4 3 2" xfId="3591" xr:uid="{00000000-0005-0000-0000-0000ACBF0000}"/>
    <cellStyle name="Style 62 4 3 2 2" xfId="3592" xr:uid="{00000000-0005-0000-0000-0000ADBF0000}"/>
    <cellStyle name="Style 62 4 4" xfId="3593" xr:uid="{00000000-0005-0000-0000-0000AEBF0000}"/>
    <cellStyle name="Style 62 4 4 2" xfId="3594" xr:uid="{00000000-0005-0000-0000-0000AFBF0000}"/>
    <cellStyle name="Style 62 4 5" xfId="8929" xr:uid="{00000000-0005-0000-0000-0000B0BF0000}"/>
    <cellStyle name="Style 62 5" xfId="3595" xr:uid="{00000000-0005-0000-0000-0000B1BF0000}"/>
    <cellStyle name="Style 62 5 2" xfId="3596" xr:uid="{00000000-0005-0000-0000-0000B2BF0000}"/>
    <cellStyle name="Style 62 5 2 2" xfId="3597" xr:uid="{00000000-0005-0000-0000-0000B3BF0000}"/>
    <cellStyle name="Style 62 5 2 2 2" xfId="3598" xr:uid="{00000000-0005-0000-0000-0000B4BF0000}"/>
    <cellStyle name="Style 62 5 2 3" xfId="3599" xr:uid="{00000000-0005-0000-0000-0000B5BF0000}"/>
    <cellStyle name="Style 62 5 2 3 2" xfId="3600" xr:uid="{00000000-0005-0000-0000-0000B6BF0000}"/>
    <cellStyle name="Style 62 5 2 3 3" xfId="3601" xr:uid="{00000000-0005-0000-0000-0000B7BF0000}"/>
    <cellStyle name="Style 62 5 2 4" xfId="3602" xr:uid="{00000000-0005-0000-0000-0000B8BF0000}"/>
    <cellStyle name="Style 62 5 2 4 2" xfId="3603" xr:uid="{00000000-0005-0000-0000-0000B9BF0000}"/>
    <cellStyle name="Style 62 5 2 5" xfId="8930" xr:uid="{00000000-0005-0000-0000-0000BABF0000}"/>
    <cellStyle name="Style 62 5 3" xfId="3604" xr:uid="{00000000-0005-0000-0000-0000BBBF0000}"/>
    <cellStyle name="Style 62 5 3 2" xfId="3605" xr:uid="{00000000-0005-0000-0000-0000BCBF0000}"/>
    <cellStyle name="Style 62 5 4" xfId="3606" xr:uid="{00000000-0005-0000-0000-0000BDBF0000}"/>
    <cellStyle name="Style 62 5 5" xfId="8931" xr:uid="{00000000-0005-0000-0000-0000BEBF0000}"/>
    <cellStyle name="Style 62 6" xfId="3607" xr:uid="{00000000-0005-0000-0000-0000BFBF0000}"/>
    <cellStyle name="Style 62 6 2" xfId="3608" xr:uid="{00000000-0005-0000-0000-0000C0BF0000}"/>
    <cellStyle name="Style 62 6 2 2" xfId="8932" xr:uid="{00000000-0005-0000-0000-0000C1BF0000}"/>
    <cellStyle name="Style 62 6 3" xfId="3609" xr:uid="{00000000-0005-0000-0000-0000C2BF0000}"/>
    <cellStyle name="Style 62 6 3 2" xfId="3610" xr:uid="{00000000-0005-0000-0000-0000C3BF0000}"/>
    <cellStyle name="Style 62 6 3 3" xfId="3611" xr:uid="{00000000-0005-0000-0000-0000C4BF0000}"/>
    <cellStyle name="Style 62 6 4" xfId="3612" xr:uid="{00000000-0005-0000-0000-0000C5BF0000}"/>
    <cellStyle name="Style 62 6 4 2" xfId="3613" xr:uid="{00000000-0005-0000-0000-0000C6BF0000}"/>
    <cellStyle name="Style 62 6 5" xfId="3614" xr:uid="{00000000-0005-0000-0000-0000C7BF0000}"/>
    <cellStyle name="Style 62 7" xfId="3615" xr:uid="{00000000-0005-0000-0000-0000C8BF0000}"/>
    <cellStyle name="Style 62 7 2" xfId="3616" xr:uid="{00000000-0005-0000-0000-0000C9BF0000}"/>
    <cellStyle name="Style 62 7 3" xfId="3617" xr:uid="{00000000-0005-0000-0000-0000CABF0000}"/>
    <cellStyle name="Style 62 7 4" xfId="3618" xr:uid="{00000000-0005-0000-0000-0000CBBF0000}"/>
    <cellStyle name="Style 62 8" xfId="3619" xr:uid="{00000000-0005-0000-0000-0000CCBF0000}"/>
    <cellStyle name="Style 62 8 2" xfId="3620" xr:uid="{00000000-0005-0000-0000-0000CDBF0000}"/>
    <cellStyle name="Style 62 8 3" xfId="3621" xr:uid="{00000000-0005-0000-0000-0000CEBF0000}"/>
    <cellStyle name="Style 62 9" xfId="3622" xr:uid="{00000000-0005-0000-0000-0000CFBF0000}"/>
    <cellStyle name="Style 62_ADDON" xfId="3623" xr:uid="{00000000-0005-0000-0000-0000D0BF0000}"/>
    <cellStyle name="Style 63" xfId="3624" xr:uid="{00000000-0005-0000-0000-0000D1BF0000}"/>
    <cellStyle name="Style 63 2" xfId="3625" xr:uid="{00000000-0005-0000-0000-0000D2BF0000}"/>
    <cellStyle name="Style 63 2 2" xfId="3626" xr:uid="{00000000-0005-0000-0000-0000D3BF0000}"/>
    <cellStyle name="Style 63 2 2 2" xfId="3627" xr:uid="{00000000-0005-0000-0000-0000D4BF0000}"/>
    <cellStyle name="Style 63 2 2 2 2" xfId="3628" xr:uid="{00000000-0005-0000-0000-0000D5BF0000}"/>
    <cellStyle name="Style 63 2 2 3" xfId="3629" xr:uid="{00000000-0005-0000-0000-0000D6BF0000}"/>
    <cellStyle name="Style 63 2 3" xfId="3630" xr:uid="{00000000-0005-0000-0000-0000D7BF0000}"/>
    <cellStyle name="Style 63 2 3 2" xfId="3631" xr:uid="{00000000-0005-0000-0000-0000D8BF0000}"/>
    <cellStyle name="Style 63 2 4" xfId="3632" xr:uid="{00000000-0005-0000-0000-0000D9BF0000}"/>
    <cellStyle name="Style 63 2 5" xfId="3633" xr:uid="{00000000-0005-0000-0000-0000DABF0000}"/>
    <cellStyle name="Style 63 3" xfId="3634" xr:uid="{00000000-0005-0000-0000-0000DBBF0000}"/>
    <cellStyle name="Style 63 3 2" xfId="3635" xr:uid="{00000000-0005-0000-0000-0000DCBF0000}"/>
    <cellStyle name="Style 63 3 2 2" xfId="3636" xr:uid="{00000000-0005-0000-0000-0000DDBF0000}"/>
    <cellStyle name="Style 63 3 2 2 2" xfId="3637" xr:uid="{00000000-0005-0000-0000-0000DEBF0000}"/>
    <cellStyle name="Style 63 3 2 3" xfId="3638" xr:uid="{00000000-0005-0000-0000-0000DFBF0000}"/>
    <cellStyle name="Style 63 3 3" xfId="3639" xr:uid="{00000000-0005-0000-0000-0000E0BF0000}"/>
    <cellStyle name="Style 63 3 3 2" xfId="3640" xr:uid="{00000000-0005-0000-0000-0000E1BF0000}"/>
    <cellStyle name="Style 63 3 3 2 2" xfId="3641" xr:uid="{00000000-0005-0000-0000-0000E2BF0000}"/>
    <cellStyle name="Style 63 3 3 3" xfId="3642" xr:uid="{00000000-0005-0000-0000-0000E3BF0000}"/>
    <cellStyle name="Style 63 3 4" xfId="3643" xr:uid="{00000000-0005-0000-0000-0000E4BF0000}"/>
    <cellStyle name="Style 63 3 4 2" xfId="8933" xr:uid="{00000000-0005-0000-0000-0000E5BF0000}"/>
    <cellStyle name="Style 63 3 5" xfId="8934" xr:uid="{00000000-0005-0000-0000-0000E6BF0000}"/>
    <cellStyle name="Style 63 4" xfId="3644" xr:uid="{00000000-0005-0000-0000-0000E7BF0000}"/>
    <cellStyle name="Style 63 4 2" xfId="3645" xr:uid="{00000000-0005-0000-0000-0000E8BF0000}"/>
    <cellStyle name="Style 63 4 2 2" xfId="3646" xr:uid="{00000000-0005-0000-0000-0000E9BF0000}"/>
    <cellStyle name="Style 63 4 3" xfId="3647" xr:uid="{00000000-0005-0000-0000-0000EABF0000}"/>
    <cellStyle name="Style 63 5" xfId="3648" xr:uid="{00000000-0005-0000-0000-0000EBBF0000}"/>
    <cellStyle name="Style 63 6" xfId="3649" xr:uid="{00000000-0005-0000-0000-0000ECBF0000}"/>
    <cellStyle name="Style 63 7" xfId="3650" xr:uid="{00000000-0005-0000-0000-0000EDBF0000}"/>
    <cellStyle name="Style 63_ADDON" xfId="3651" xr:uid="{00000000-0005-0000-0000-0000EEBF0000}"/>
    <cellStyle name="Style 64" xfId="3652" xr:uid="{00000000-0005-0000-0000-0000EFBF0000}"/>
    <cellStyle name="Style 64 2" xfId="3653" xr:uid="{00000000-0005-0000-0000-0000F0BF0000}"/>
    <cellStyle name="Style 64 2 2" xfId="3654" xr:uid="{00000000-0005-0000-0000-0000F1BF0000}"/>
    <cellStyle name="Style 64 2 2 2" xfId="3655" xr:uid="{00000000-0005-0000-0000-0000F2BF0000}"/>
    <cellStyle name="Style 64 2 2 2 2" xfId="3656" xr:uid="{00000000-0005-0000-0000-0000F3BF0000}"/>
    <cellStyle name="Style 64 2 2 3" xfId="3657" xr:uid="{00000000-0005-0000-0000-0000F4BF0000}"/>
    <cellStyle name="Style 64 2 3" xfId="3658" xr:uid="{00000000-0005-0000-0000-0000F5BF0000}"/>
    <cellStyle name="Style 64 2 3 2" xfId="3659" xr:uid="{00000000-0005-0000-0000-0000F6BF0000}"/>
    <cellStyle name="Style 64 2 4" xfId="3660" xr:uid="{00000000-0005-0000-0000-0000F7BF0000}"/>
    <cellStyle name="Style 64 2 5" xfId="3661" xr:uid="{00000000-0005-0000-0000-0000F8BF0000}"/>
    <cellStyle name="Style 64 2 6" xfId="3662" xr:uid="{00000000-0005-0000-0000-0000F9BF0000}"/>
    <cellStyle name="Style 64 3" xfId="3663" xr:uid="{00000000-0005-0000-0000-0000FABF0000}"/>
    <cellStyle name="Style 64 3 2" xfId="3664" xr:uid="{00000000-0005-0000-0000-0000FBBF0000}"/>
    <cellStyle name="Style 64 3 2 2" xfId="3665" xr:uid="{00000000-0005-0000-0000-0000FCBF0000}"/>
    <cellStyle name="Style 64 3 2 2 2" xfId="3666" xr:uid="{00000000-0005-0000-0000-0000FDBF0000}"/>
    <cellStyle name="Style 64 3 2 3" xfId="3667" xr:uid="{00000000-0005-0000-0000-0000FEBF0000}"/>
    <cellStyle name="Style 64 3 3" xfId="3668" xr:uid="{00000000-0005-0000-0000-0000FFBF0000}"/>
    <cellStyle name="Style 64 3 3 2" xfId="3669" xr:uid="{00000000-0005-0000-0000-000000C00000}"/>
    <cellStyle name="Style 64 3 3 2 2" xfId="3670" xr:uid="{00000000-0005-0000-0000-000001C00000}"/>
    <cellStyle name="Style 64 3 3 3" xfId="3671" xr:uid="{00000000-0005-0000-0000-000002C00000}"/>
    <cellStyle name="Style 64 3 4" xfId="3672" xr:uid="{00000000-0005-0000-0000-000003C00000}"/>
    <cellStyle name="Style 64 3 4 2" xfId="8935" xr:uid="{00000000-0005-0000-0000-000004C00000}"/>
    <cellStyle name="Style 64 3 5" xfId="3673" xr:uid="{00000000-0005-0000-0000-000005C00000}"/>
    <cellStyle name="Style 64 4" xfId="3674" xr:uid="{00000000-0005-0000-0000-000006C00000}"/>
    <cellStyle name="Style 64 4 2" xfId="3675" xr:uid="{00000000-0005-0000-0000-000007C00000}"/>
    <cellStyle name="Style 64 4 2 2" xfId="3676" xr:uid="{00000000-0005-0000-0000-000008C00000}"/>
    <cellStyle name="Style 64 4 3" xfId="3677" xr:uid="{00000000-0005-0000-0000-000009C00000}"/>
    <cellStyle name="Style 64 5" xfId="3678" xr:uid="{00000000-0005-0000-0000-00000AC00000}"/>
    <cellStyle name="Style 64 6" xfId="3679" xr:uid="{00000000-0005-0000-0000-00000BC00000}"/>
    <cellStyle name="Style 64 7" xfId="3680" xr:uid="{00000000-0005-0000-0000-00000CC00000}"/>
    <cellStyle name="Style 64_ADDON" xfId="3681" xr:uid="{00000000-0005-0000-0000-00000DC00000}"/>
    <cellStyle name="Style 69" xfId="3682" xr:uid="{00000000-0005-0000-0000-00000EC00000}"/>
    <cellStyle name="Style 69 10" xfId="3683" xr:uid="{00000000-0005-0000-0000-00000FC00000}"/>
    <cellStyle name="Style 69 11" xfId="3684" xr:uid="{00000000-0005-0000-0000-000010C00000}"/>
    <cellStyle name="Style 69 12" xfId="3685" xr:uid="{00000000-0005-0000-0000-000011C00000}"/>
    <cellStyle name="Style 69 13" xfId="51260" xr:uid="{00000000-0005-0000-0000-000012C00000}"/>
    <cellStyle name="Style 69 14" xfId="51952" xr:uid="{00000000-0005-0000-0000-000013C00000}"/>
    <cellStyle name="Style 69 15" xfId="52645" xr:uid="{00000000-0005-0000-0000-000014C00000}"/>
    <cellStyle name="Style 69 16" xfId="53336" xr:uid="{00000000-0005-0000-0000-000015C00000}"/>
    <cellStyle name="Style 69 2" xfId="3686" xr:uid="{00000000-0005-0000-0000-000016C00000}"/>
    <cellStyle name="Style 69 2 2" xfId="3687" xr:uid="{00000000-0005-0000-0000-000017C00000}"/>
    <cellStyle name="Style 69 2 2 2" xfId="3688" xr:uid="{00000000-0005-0000-0000-000018C00000}"/>
    <cellStyle name="Style 69 2 2 2 2" xfId="3689" xr:uid="{00000000-0005-0000-0000-000019C00000}"/>
    <cellStyle name="Style 69 2 3" xfId="3690" xr:uid="{00000000-0005-0000-0000-00001AC00000}"/>
    <cellStyle name="Style 69 2 3 2" xfId="3691" xr:uid="{00000000-0005-0000-0000-00001BC00000}"/>
    <cellStyle name="Style 69 3" xfId="3692" xr:uid="{00000000-0005-0000-0000-00001CC00000}"/>
    <cellStyle name="Style 69 3 2" xfId="3693" xr:uid="{00000000-0005-0000-0000-00001DC00000}"/>
    <cellStyle name="Style 69 3 2 2" xfId="3694" xr:uid="{00000000-0005-0000-0000-00001EC00000}"/>
    <cellStyle name="Style 69 3 2 2 2" xfId="3695" xr:uid="{00000000-0005-0000-0000-00001FC00000}"/>
    <cellStyle name="Style 69 3 2 3" xfId="8936" xr:uid="{00000000-0005-0000-0000-000020C00000}"/>
    <cellStyle name="Style 69 3 3" xfId="3696" xr:uid="{00000000-0005-0000-0000-000021C00000}"/>
    <cellStyle name="Style 69 3 3 2" xfId="3697" xr:uid="{00000000-0005-0000-0000-000022C00000}"/>
    <cellStyle name="Style 69 3 3 2 2" xfId="3698" xr:uid="{00000000-0005-0000-0000-000023C00000}"/>
    <cellStyle name="Style 69 3 3 3" xfId="3699" xr:uid="{00000000-0005-0000-0000-000024C00000}"/>
    <cellStyle name="Style 69 3 3 3 2" xfId="3700" xr:uid="{00000000-0005-0000-0000-000025C00000}"/>
    <cellStyle name="Style 69 3 3 3 3" xfId="3701" xr:uid="{00000000-0005-0000-0000-000026C00000}"/>
    <cellStyle name="Style 69 3 3 4" xfId="3702" xr:uid="{00000000-0005-0000-0000-000027C00000}"/>
    <cellStyle name="Style 69 3 3 4 2" xfId="3703" xr:uid="{00000000-0005-0000-0000-000028C00000}"/>
    <cellStyle name="Style 69 3 3 5" xfId="8937" xr:uid="{00000000-0005-0000-0000-000029C00000}"/>
    <cellStyle name="Style 69 3 4" xfId="3704" xr:uid="{00000000-0005-0000-0000-00002AC00000}"/>
    <cellStyle name="Style 69 3 4 2" xfId="3705" xr:uid="{00000000-0005-0000-0000-00002BC00000}"/>
    <cellStyle name="Style 69 3 4 3" xfId="3706" xr:uid="{00000000-0005-0000-0000-00002CC00000}"/>
    <cellStyle name="Style 69 3 5" xfId="8938" xr:uid="{00000000-0005-0000-0000-00002DC00000}"/>
    <cellStyle name="Style 69 4" xfId="3707" xr:uid="{00000000-0005-0000-0000-00002EC00000}"/>
    <cellStyle name="Style 69 4 2" xfId="3708" xr:uid="{00000000-0005-0000-0000-00002FC00000}"/>
    <cellStyle name="Style 69 4 2 2" xfId="3709" xr:uid="{00000000-0005-0000-0000-000030C00000}"/>
    <cellStyle name="Style 69 4 2 2 2" xfId="3710" xr:uid="{00000000-0005-0000-0000-000031C00000}"/>
    <cellStyle name="Style 69 4 2 3" xfId="3711" xr:uid="{00000000-0005-0000-0000-000032C00000}"/>
    <cellStyle name="Style 69 4 2 3 2" xfId="3712" xr:uid="{00000000-0005-0000-0000-000033C00000}"/>
    <cellStyle name="Style 69 4 2 3 3" xfId="3713" xr:uid="{00000000-0005-0000-0000-000034C00000}"/>
    <cellStyle name="Style 69 4 2 4" xfId="3714" xr:uid="{00000000-0005-0000-0000-000035C00000}"/>
    <cellStyle name="Style 69 4 2 4 2" xfId="3715" xr:uid="{00000000-0005-0000-0000-000036C00000}"/>
    <cellStyle name="Style 69 4 2 5" xfId="8939" xr:uid="{00000000-0005-0000-0000-000037C00000}"/>
    <cellStyle name="Style 69 4 3" xfId="3716" xr:uid="{00000000-0005-0000-0000-000038C00000}"/>
    <cellStyle name="Style 69 4 3 2" xfId="3717" xr:uid="{00000000-0005-0000-0000-000039C00000}"/>
    <cellStyle name="Style 69 4 3 2 2" xfId="3718" xr:uid="{00000000-0005-0000-0000-00003AC00000}"/>
    <cellStyle name="Style 69 4 4" xfId="3719" xr:uid="{00000000-0005-0000-0000-00003BC00000}"/>
    <cellStyle name="Style 69 4 4 2" xfId="3720" xr:uid="{00000000-0005-0000-0000-00003CC00000}"/>
    <cellStyle name="Style 69 4 5" xfId="8940" xr:uid="{00000000-0005-0000-0000-00003DC00000}"/>
    <cellStyle name="Style 69 5" xfId="3721" xr:uid="{00000000-0005-0000-0000-00003EC00000}"/>
    <cellStyle name="Style 69 5 2" xfId="3722" xr:uid="{00000000-0005-0000-0000-00003FC00000}"/>
    <cellStyle name="Style 69 5 2 2" xfId="3723" xr:uid="{00000000-0005-0000-0000-000040C00000}"/>
    <cellStyle name="Style 69 5 2 2 2" xfId="3724" xr:uid="{00000000-0005-0000-0000-000041C00000}"/>
    <cellStyle name="Style 69 5 2 3" xfId="3725" xr:uid="{00000000-0005-0000-0000-000042C00000}"/>
    <cellStyle name="Style 69 5 2 3 2" xfId="3726" xr:uid="{00000000-0005-0000-0000-000043C00000}"/>
    <cellStyle name="Style 69 5 2 3 3" xfId="3727" xr:uid="{00000000-0005-0000-0000-000044C00000}"/>
    <cellStyle name="Style 69 5 2 4" xfId="3728" xr:uid="{00000000-0005-0000-0000-000045C00000}"/>
    <cellStyle name="Style 69 5 2 4 2" xfId="3729" xr:uid="{00000000-0005-0000-0000-000046C00000}"/>
    <cellStyle name="Style 69 5 2 5" xfId="8941" xr:uid="{00000000-0005-0000-0000-000047C00000}"/>
    <cellStyle name="Style 69 5 3" xfId="3730" xr:uid="{00000000-0005-0000-0000-000048C00000}"/>
    <cellStyle name="Style 69 5 3 2" xfId="3731" xr:uid="{00000000-0005-0000-0000-000049C00000}"/>
    <cellStyle name="Style 69 5 4" xfId="3732" xr:uid="{00000000-0005-0000-0000-00004AC00000}"/>
    <cellStyle name="Style 69 5 5" xfId="8942" xr:uid="{00000000-0005-0000-0000-00004BC00000}"/>
    <cellStyle name="Style 69 6" xfId="3733" xr:uid="{00000000-0005-0000-0000-00004CC00000}"/>
    <cellStyle name="Style 69 6 2" xfId="3734" xr:uid="{00000000-0005-0000-0000-00004DC00000}"/>
    <cellStyle name="Style 69 6 2 2" xfId="8943" xr:uid="{00000000-0005-0000-0000-00004EC00000}"/>
    <cellStyle name="Style 69 6 3" xfId="3735" xr:uid="{00000000-0005-0000-0000-00004FC00000}"/>
    <cellStyle name="Style 69 6 3 2" xfId="3736" xr:uid="{00000000-0005-0000-0000-000050C00000}"/>
    <cellStyle name="Style 69 6 3 3" xfId="3737" xr:uid="{00000000-0005-0000-0000-000051C00000}"/>
    <cellStyle name="Style 69 6 4" xfId="3738" xr:uid="{00000000-0005-0000-0000-000052C00000}"/>
    <cellStyle name="Style 69 6 4 2" xfId="3739" xr:uid="{00000000-0005-0000-0000-000053C00000}"/>
    <cellStyle name="Style 69 6 5" xfId="3740" xr:uid="{00000000-0005-0000-0000-000054C00000}"/>
    <cellStyle name="Style 69 7" xfId="3741" xr:uid="{00000000-0005-0000-0000-000055C00000}"/>
    <cellStyle name="Style 69 7 2" xfId="3742" xr:uid="{00000000-0005-0000-0000-000056C00000}"/>
    <cellStyle name="Style 69 7 3" xfId="3743" xr:uid="{00000000-0005-0000-0000-000057C00000}"/>
    <cellStyle name="Style 69 7 4" xfId="3744" xr:uid="{00000000-0005-0000-0000-000058C00000}"/>
    <cellStyle name="Style 69 8" xfId="3745" xr:uid="{00000000-0005-0000-0000-000059C00000}"/>
    <cellStyle name="Style 69 8 2" xfId="3746" xr:uid="{00000000-0005-0000-0000-00005AC00000}"/>
    <cellStyle name="Style 69 8 3" xfId="3747" xr:uid="{00000000-0005-0000-0000-00005BC00000}"/>
    <cellStyle name="Style 69 9" xfId="3748" xr:uid="{00000000-0005-0000-0000-00005CC00000}"/>
    <cellStyle name="Style 69_ADDON" xfId="3749" xr:uid="{00000000-0005-0000-0000-00005DC00000}"/>
    <cellStyle name="Style 70" xfId="3750" xr:uid="{00000000-0005-0000-0000-00005EC00000}"/>
    <cellStyle name="Style 70 2" xfId="3751" xr:uid="{00000000-0005-0000-0000-00005FC00000}"/>
    <cellStyle name="Style 70 2 2" xfId="3752" xr:uid="{00000000-0005-0000-0000-000060C00000}"/>
    <cellStyle name="Style 70 2 2 2" xfId="3753" xr:uid="{00000000-0005-0000-0000-000061C00000}"/>
    <cellStyle name="Style 70 2 2 2 2" xfId="3754" xr:uid="{00000000-0005-0000-0000-000062C00000}"/>
    <cellStyle name="Style 70 2 3" xfId="3755" xr:uid="{00000000-0005-0000-0000-000063C00000}"/>
    <cellStyle name="Style 70 2 3 2" xfId="3756" xr:uid="{00000000-0005-0000-0000-000064C00000}"/>
    <cellStyle name="Style 70 3" xfId="3757" xr:uid="{00000000-0005-0000-0000-000065C00000}"/>
    <cellStyle name="Style 70 3 2" xfId="3758" xr:uid="{00000000-0005-0000-0000-000066C00000}"/>
    <cellStyle name="Style 70 3 3" xfId="3759" xr:uid="{00000000-0005-0000-0000-000067C00000}"/>
    <cellStyle name="Style 70 3 3 2" xfId="3760" xr:uid="{00000000-0005-0000-0000-000068C00000}"/>
    <cellStyle name="Style 70 3 3 3" xfId="3761" xr:uid="{00000000-0005-0000-0000-000069C00000}"/>
    <cellStyle name="Style 70 3 4" xfId="3762" xr:uid="{00000000-0005-0000-0000-00006AC00000}"/>
    <cellStyle name="Style 70 3 4 2" xfId="3763" xr:uid="{00000000-0005-0000-0000-00006BC00000}"/>
    <cellStyle name="Style 70 4" xfId="3764" xr:uid="{00000000-0005-0000-0000-00006CC00000}"/>
    <cellStyle name="Style 70 4 2" xfId="3765" xr:uid="{00000000-0005-0000-0000-00006DC00000}"/>
    <cellStyle name="Style 70 4 3" xfId="3766" xr:uid="{00000000-0005-0000-0000-00006EC00000}"/>
    <cellStyle name="Style 70 5" xfId="3767" xr:uid="{00000000-0005-0000-0000-00006FC00000}"/>
    <cellStyle name="Style 70 5 2" xfId="3768" xr:uid="{00000000-0005-0000-0000-000070C00000}"/>
    <cellStyle name="Style 70 6" xfId="3769" xr:uid="{00000000-0005-0000-0000-000071C00000}"/>
    <cellStyle name="Style 70 7" xfId="3770" xr:uid="{00000000-0005-0000-0000-000072C00000}"/>
    <cellStyle name="Style 70_ADDON" xfId="3771" xr:uid="{00000000-0005-0000-0000-000073C00000}"/>
    <cellStyle name="Style 71" xfId="3772" xr:uid="{00000000-0005-0000-0000-000074C00000}"/>
    <cellStyle name="Style 71 2" xfId="3773" xr:uid="{00000000-0005-0000-0000-000075C00000}"/>
    <cellStyle name="Style 71 2 2" xfId="3774" xr:uid="{00000000-0005-0000-0000-000076C00000}"/>
    <cellStyle name="Style 71 2 2 2" xfId="3775" xr:uid="{00000000-0005-0000-0000-000077C00000}"/>
    <cellStyle name="Style 71 2 2 2 2" xfId="3776" xr:uid="{00000000-0005-0000-0000-000078C00000}"/>
    <cellStyle name="Style 71 2 2 3" xfId="3777" xr:uid="{00000000-0005-0000-0000-000079C00000}"/>
    <cellStyle name="Style 71 2 3" xfId="3778" xr:uid="{00000000-0005-0000-0000-00007AC00000}"/>
    <cellStyle name="Style 71 2 3 2" xfId="3779" xr:uid="{00000000-0005-0000-0000-00007BC00000}"/>
    <cellStyle name="Style 71 2 4" xfId="3780" xr:uid="{00000000-0005-0000-0000-00007CC00000}"/>
    <cellStyle name="Style 71 2 5" xfId="3781" xr:uid="{00000000-0005-0000-0000-00007DC00000}"/>
    <cellStyle name="Style 71 2 6" xfId="3782" xr:uid="{00000000-0005-0000-0000-00007EC00000}"/>
    <cellStyle name="Style 71 3" xfId="3783" xr:uid="{00000000-0005-0000-0000-00007FC00000}"/>
    <cellStyle name="Style 71 3 2" xfId="3784" xr:uid="{00000000-0005-0000-0000-000080C00000}"/>
    <cellStyle name="Style 71 3 2 2" xfId="3785" xr:uid="{00000000-0005-0000-0000-000081C00000}"/>
    <cellStyle name="Style 71 3 2 2 2" xfId="3786" xr:uid="{00000000-0005-0000-0000-000082C00000}"/>
    <cellStyle name="Style 71 3 2 3" xfId="3787" xr:uid="{00000000-0005-0000-0000-000083C00000}"/>
    <cellStyle name="Style 71 3 3" xfId="3788" xr:uid="{00000000-0005-0000-0000-000084C00000}"/>
    <cellStyle name="Style 71 3 3 2" xfId="3789" xr:uid="{00000000-0005-0000-0000-000085C00000}"/>
    <cellStyle name="Style 71 3 3 2 2" xfId="3790" xr:uid="{00000000-0005-0000-0000-000086C00000}"/>
    <cellStyle name="Style 71 3 3 3" xfId="3791" xr:uid="{00000000-0005-0000-0000-000087C00000}"/>
    <cellStyle name="Style 71 3 4" xfId="3792" xr:uid="{00000000-0005-0000-0000-000088C00000}"/>
    <cellStyle name="Style 71 3 4 2" xfId="8944" xr:uid="{00000000-0005-0000-0000-000089C00000}"/>
    <cellStyle name="Style 71 3 5" xfId="3793" xr:uid="{00000000-0005-0000-0000-00008AC00000}"/>
    <cellStyle name="Style 71 4" xfId="3794" xr:uid="{00000000-0005-0000-0000-00008BC00000}"/>
    <cellStyle name="Style 71 4 2" xfId="3795" xr:uid="{00000000-0005-0000-0000-00008CC00000}"/>
    <cellStyle name="Style 71 4 2 2" xfId="3796" xr:uid="{00000000-0005-0000-0000-00008DC00000}"/>
    <cellStyle name="Style 71 4 3" xfId="3797" xr:uid="{00000000-0005-0000-0000-00008EC00000}"/>
    <cellStyle name="Style 71 5" xfId="3798" xr:uid="{00000000-0005-0000-0000-00008FC00000}"/>
    <cellStyle name="Style 71 6" xfId="3799" xr:uid="{00000000-0005-0000-0000-000090C00000}"/>
    <cellStyle name="Style 71 7" xfId="3800" xr:uid="{00000000-0005-0000-0000-000091C00000}"/>
    <cellStyle name="Style 71_ADDON" xfId="3801" xr:uid="{00000000-0005-0000-0000-000092C00000}"/>
    <cellStyle name="Style 72" xfId="3802" xr:uid="{00000000-0005-0000-0000-000093C00000}"/>
    <cellStyle name="Style 72 2" xfId="3803" xr:uid="{00000000-0005-0000-0000-000094C00000}"/>
    <cellStyle name="Style 72 2 2" xfId="3804" xr:uid="{00000000-0005-0000-0000-000095C00000}"/>
    <cellStyle name="Style 72 2 2 2" xfId="3805" xr:uid="{00000000-0005-0000-0000-000096C00000}"/>
    <cellStyle name="Style 72 2 2 2 2" xfId="3806" xr:uid="{00000000-0005-0000-0000-000097C00000}"/>
    <cellStyle name="Style 72 2 3" xfId="3807" xr:uid="{00000000-0005-0000-0000-000098C00000}"/>
    <cellStyle name="Style 72 2 3 2" xfId="3808" xr:uid="{00000000-0005-0000-0000-000099C00000}"/>
    <cellStyle name="Style 72 3" xfId="3809" xr:uid="{00000000-0005-0000-0000-00009AC00000}"/>
    <cellStyle name="Style 72 3 2" xfId="3810" xr:uid="{00000000-0005-0000-0000-00009BC00000}"/>
    <cellStyle name="Style 72 3 3" xfId="3811" xr:uid="{00000000-0005-0000-0000-00009CC00000}"/>
    <cellStyle name="Style 72 3 3 2" xfId="3812" xr:uid="{00000000-0005-0000-0000-00009DC00000}"/>
    <cellStyle name="Style 72 3 3 3" xfId="3813" xr:uid="{00000000-0005-0000-0000-00009EC00000}"/>
    <cellStyle name="Style 72 3 4" xfId="3814" xr:uid="{00000000-0005-0000-0000-00009FC00000}"/>
    <cellStyle name="Style 72 3 4 2" xfId="3815" xr:uid="{00000000-0005-0000-0000-0000A0C00000}"/>
    <cellStyle name="Style 72 4" xfId="3816" xr:uid="{00000000-0005-0000-0000-0000A1C00000}"/>
    <cellStyle name="Style 72 4 2" xfId="3817" xr:uid="{00000000-0005-0000-0000-0000A2C00000}"/>
    <cellStyle name="Style 72 4 3" xfId="3818" xr:uid="{00000000-0005-0000-0000-0000A3C00000}"/>
    <cellStyle name="Style 72 5" xfId="3819" xr:uid="{00000000-0005-0000-0000-0000A4C00000}"/>
    <cellStyle name="Style 72 5 2" xfId="3820" xr:uid="{00000000-0005-0000-0000-0000A5C00000}"/>
    <cellStyle name="Style 72 6" xfId="3821" xr:uid="{00000000-0005-0000-0000-0000A6C00000}"/>
    <cellStyle name="Style 72 7" xfId="3822" xr:uid="{00000000-0005-0000-0000-0000A7C00000}"/>
    <cellStyle name="Style 72_ADDON" xfId="3823" xr:uid="{00000000-0005-0000-0000-0000A8C00000}"/>
    <cellStyle name="Style 73" xfId="3824" xr:uid="{00000000-0005-0000-0000-0000A9C00000}"/>
    <cellStyle name="Style 73 10" xfId="3825" xr:uid="{00000000-0005-0000-0000-0000AAC00000}"/>
    <cellStyle name="Style 73 11" xfId="3826" xr:uid="{00000000-0005-0000-0000-0000ABC00000}"/>
    <cellStyle name="Style 73 12" xfId="3827" xr:uid="{00000000-0005-0000-0000-0000ACC00000}"/>
    <cellStyle name="Style 73 13" xfId="51261" xr:uid="{00000000-0005-0000-0000-0000ADC00000}"/>
    <cellStyle name="Style 73 14" xfId="51953" xr:uid="{00000000-0005-0000-0000-0000AEC00000}"/>
    <cellStyle name="Style 73 15" xfId="52646" xr:uid="{00000000-0005-0000-0000-0000AFC00000}"/>
    <cellStyle name="Style 73 16" xfId="53337" xr:uid="{00000000-0005-0000-0000-0000B0C00000}"/>
    <cellStyle name="Style 73 2" xfId="3828" xr:uid="{00000000-0005-0000-0000-0000B1C00000}"/>
    <cellStyle name="Style 73 2 2" xfId="3829" xr:uid="{00000000-0005-0000-0000-0000B2C00000}"/>
    <cellStyle name="Style 73 2 2 2" xfId="3830" xr:uid="{00000000-0005-0000-0000-0000B3C00000}"/>
    <cellStyle name="Style 73 2 2 2 2" xfId="3831" xr:uid="{00000000-0005-0000-0000-0000B4C00000}"/>
    <cellStyle name="Style 73 2 3" xfId="3832" xr:uid="{00000000-0005-0000-0000-0000B5C00000}"/>
    <cellStyle name="Style 73 2 3 2" xfId="3833" xr:uid="{00000000-0005-0000-0000-0000B6C00000}"/>
    <cellStyle name="Style 73 3" xfId="3834" xr:uid="{00000000-0005-0000-0000-0000B7C00000}"/>
    <cellStyle name="Style 73 3 2" xfId="3835" xr:uid="{00000000-0005-0000-0000-0000B8C00000}"/>
    <cellStyle name="Style 73 3 2 2" xfId="3836" xr:uid="{00000000-0005-0000-0000-0000B9C00000}"/>
    <cellStyle name="Style 73 3 2 2 2" xfId="3837" xr:uid="{00000000-0005-0000-0000-0000BAC00000}"/>
    <cellStyle name="Style 73 3 2 3" xfId="8945" xr:uid="{00000000-0005-0000-0000-0000BBC00000}"/>
    <cellStyle name="Style 73 3 3" xfId="3838" xr:uid="{00000000-0005-0000-0000-0000BCC00000}"/>
    <cellStyle name="Style 73 3 3 2" xfId="3839" xr:uid="{00000000-0005-0000-0000-0000BDC00000}"/>
    <cellStyle name="Style 73 3 3 2 2" xfId="3840" xr:uid="{00000000-0005-0000-0000-0000BEC00000}"/>
    <cellStyle name="Style 73 3 3 3" xfId="3841" xr:uid="{00000000-0005-0000-0000-0000BFC00000}"/>
    <cellStyle name="Style 73 3 3 3 2" xfId="3842" xr:uid="{00000000-0005-0000-0000-0000C0C00000}"/>
    <cellStyle name="Style 73 3 3 3 3" xfId="3843" xr:uid="{00000000-0005-0000-0000-0000C1C00000}"/>
    <cellStyle name="Style 73 3 3 4" xfId="3844" xr:uid="{00000000-0005-0000-0000-0000C2C00000}"/>
    <cellStyle name="Style 73 3 3 4 2" xfId="3845" xr:uid="{00000000-0005-0000-0000-0000C3C00000}"/>
    <cellStyle name="Style 73 3 3 5" xfId="8946" xr:uid="{00000000-0005-0000-0000-0000C4C00000}"/>
    <cellStyle name="Style 73 3 4" xfId="3846" xr:uid="{00000000-0005-0000-0000-0000C5C00000}"/>
    <cellStyle name="Style 73 3 4 2" xfId="3847" xr:uid="{00000000-0005-0000-0000-0000C6C00000}"/>
    <cellStyle name="Style 73 3 4 3" xfId="3848" xr:uid="{00000000-0005-0000-0000-0000C7C00000}"/>
    <cellStyle name="Style 73 3 5" xfId="8947" xr:uid="{00000000-0005-0000-0000-0000C8C00000}"/>
    <cellStyle name="Style 73 4" xfId="3849" xr:uid="{00000000-0005-0000-0000-0000C9C00000}"/>
    <cellStyle name="Style 73 4 2" xfId="3850" xr:uid="{00000000-0005-0000-0000-0000CAC00000}"/>
    <cellStyle name="Style 73 4 2 2" xfId="3851" xr:uid="{00000000-0005-0000-0000-0000CBC00000}"/>
    <cellStyle name="Style 73 4 2 2 2" xfId="3852" xr:uid="{00000000-0005-0000-0000-0000CCC00000}"/>
    <cellStyle name="Style 73 4 2 3" xfId="3853" xr:uid="{00000000-0005-0000-0000-0000CDC00000}"/>
    <cellStyle name="Style 73 4 2 3 2" xfId="3854" xr:uid="{00000000-0005-0000-0000-0000CEC00000}"/>
    <cellStyle name="Style 73 4 2 3 3" xfId="3855" xr:uid="{00000000-0005-0000-0000-0000CFC00000}"/>
    <cellStyle name="Style 73 4 2 4" xfId="3856" xr:uid="{00000000-0005-0000-0000-0000D0C00000}"/>
    <cellStyle name="Style 73 4 2 4 2" xfId="3857" xr:uid="{00000000-0005-0000-0000-0000D1C00000}"/>
    <cellStyle name="Style 73 4 2 5" xfId="8948" xr:uid="{00000000-0005-0000-0000-0000D2C00000}"/>
    <cellStyle name="Style 73 4 3" xfId="3858" xr:uid="{00000000-0005-0000-0000-0000D3C00000}"/>
    <cellStyle name="Style 73 4 3 2" xfId="3859" xr:uid="{00000000-0005-0000-0000-0000D4C00000}"/>
    <cellStyle name="Style 73 4 3 2 2" xfId="3860" xr:uid="{00000000-0005-0000-0000-0000D5C00000}"/>
    <cellStyle name="Style 73 4 4" xfId="3861" xr:uid="{00000000-0005-0000-0000-0000D6C00000}"/>
    <cellStyle name="Style 73 4 4 2" xfId="3862" xr:uid="{00000000-0005-0000-0000-0000D7C00000}"/>
    <cellStyle name="Style 73 4 5" xfId="8949" xr:uid="{00000000-0005-0000-0000-0000D8C00000}"/>
    <cellStyle name="Style 73 5" xfId="3863" xr:uid="{00000000-0005-0000-0000-0000D9C00000}"/>
    <cellStyle name="Style 73 5 2" xfId="3864" xr:uid="{00000000-0005-0000-0000-0000DAC00000}"/>
    <cellStyle name="Style 73 5 2 2" xfId="3865" xr:uid="{00000000-0005-0000-0000-0000DBC00000}"/>
    <cellStyle name="Style 73 5 2 2 2" xfId="3866" xr:uid="{00000000-0005-0000-0000-0000DCC00000}"/>
    <cellStyle name="Style 73 5 2 3" xfId="3867" xr:uid="{00000000-0005-0000-0000-0000DDC00000}"/>
    <cellStyle name="Style 73 5 2 3 2" xfId="3868" xr:uid="{00000000-0005-0000-0000-0000DEC00000}"/>
    <cellStyle name="Style 73 5 2 3 3" xfId="3869" xr:uid="{00000000-0005-0000-0000-0000DFC00000}"/>
    <cellStyle name="Style 73 5 2 4" xfId="3870" xr:uid="{00000000-0005-0000-0000-0000E0C00000}"/>
    <cellStyle name="Style 73 5 2 4 2" xfId="3871" xr:uid="{00000000-0005-0000-0000-0000E1C00000}"/>
    <cellStyle name="Style 73 5 2 5" xfId="8950" xr:uid="{00000000-0005-0000-0000-0000E2C00000}"/>
    <cellStyle name="Style 73 5 3" xfId="3872" xr:uid="{00000000-0005-0000-0000-0000E3C00000}"/>
    <cellStyle name="Style 73 5 3 2" xfId="3873" xr:uid="{00000000-0005-0000-0000-0000E4C00000}"/>
    <cellStyle name="Style 73 5 4" xfId="3874" xr:uid="{00000000-0005-0000-0000-0000E5C00000}"/>
    <cellStyle name="Style 73 5 5" xfId="8951" xr:uid="{00000000-0005-0000-0000-0000E6C00000}"/>
    <cellStyle name="Style 73 6" xfId="3875" xr:uid="{00000000-0005-0000-0000-0000E7C00000}"/>
    <cellStyle name="Style 73 6 2" xfId="3876" xr:uid="{00000000-0005-0000-0000-0000E8C00000}"/>
    <cellStyle name="Style 73 6 2 2" xfId="8952" xr:uid="{00000000-0005-0000-0000-0000E9C00000}"/>
    <cellStyle name="Style 73 6 3" xfId="3877" xr:uid="{00000000-0005-0000-0000-0000EAC00000}"/>
    <cellStyle name="Style 73 6 3 2" xfId="3878" xr:uid="{00000000-0005-0000-0000-0000EBC00000}"/>
    <cellStyle name="Style 73 6 3 3" xfId="3879" xr:uid="{00000000-0005-0000-0000-0000ECC00000}"/>
    <cellStyle name="Style 73 6 4" xfId="3880" xr:uid="{00000000-0005-0000-0000-0000EDC00000}"/>
    <cellStyle name="Style 73 6 4 2" xfId="3881" xr:uid="{00000000-0005-0000-0000-0000EEC00000}"/>
    <cellStyle name="Style 73 6 5" xfId="3882" xr:uid="{00000000-0005-0000-0000-0000EFC00000}"/>
    <cellStyle name="Style 73 7" xfId="3883" xr:uid="{00000000-0005-0000-0000-0000F0C00000}"/>
    <cellStyle name="Style 73 7 2" xfId="3884" xr:uid="{00000000-0005-0000-0000-0000F1C00000}"/>
    <cellStyle name="Style 73 7 3" xfId="3885" xr:uid="{00000000-0005-0000-0000-0000F2C00000}"/>
    <cellStyle name="Style 73 7 4" xfId="3886" xr:uid="{00000000-0005-0000-0000-0000F3C00000}"/>
    <cellStyle name="Style 73 8" xfId="3887" xr:uid="{00000000-0005-0000-0000-0000F4C00000}"/>
    <cellStyle name="Style 73 8 2" xfId="3888" xr:uid="{00000000-0005-0000-0000-0000F5C00000}"/>
    <cellStyle name="Style 73 8 3" xfId="3889" xr:uid="{00000000-0005-0000-0000-0000F6C00000}"/>
    <cellStyle name="Style 73 9" xfId="3890" xr:uid="{00000000-0005-0000-0000-0000F7C00000}"/>
    <cellStyle name="Style 73_ADDON" xfId="3891" xr:uid="{00000000-0005-0000-0000-0000F8C00000}"/>
    <cellStyle name="Style 74" xfId="3892" xr:uid="{00000000-0005-0000-0000-0000F9C00000}"/>
    <cellStyle name="Style 74 2" xfId="3893" xr:uid="{00000000-0005-0000-0000-0000FAC00000}"/>
    <cellStyle name="Style 74 2 2" xfId="3894" xr:uid="{00000000-0005-0000-0000-0000FBC00000}"/>
    <cellStyle name="Style 74 2 2 2" xfId="3895" xr:uid="{00000000-0005-0000-0000-0000FCC00000}"/>
    <cellStyle name="Style 74 2 2 2 2" xfId="3896" xr:uid="{00000000-0005-0000-0000-0000FDC00000}"/>
    <cellStyle name="Style 74 2 2 3" xfId="3897" xr:uid="{00000000-0005-0000-0000-0000FEC00000}"/>
    <cellStyle name="Style 74 2 3" xfId="3898" xr:uid="{00000000-0005-0000-0000-0000FFC00000}"/>
    <cellStyle name="Style 74 2 3 2" xfId="3899" xr:uid="{00000000-0005-0000-0000-000000C10000}"/>
    <cellStyle name="Style 74 2 4" xfId="3900" xr:uid="{00000000-0005-0000-0000-000001C10000}"/>
    <cellStyle name="Style 74 2 5" xfId="3901" xr:uid="{00000000-0005-0000-0000-000002C10000}"/>
    <cellStyle name="Style 74 3" xfId="3902" xr:uid="{00000000-0005-0000-0000-000003C10000}"/>
    <cellStyle name="Style 74 3 2" xfId="3903" xr:uid="{00000000-0005-0000-0000-000004C10000}"/>
    <cellStyle name="Style 74 3 2 2" xfId="3904" xr:uid="{00000000-0005-0000-0000-000005C10000}"/>
    <cellStyle name="Style 74 3 2 2 2" xfId="3905" xr:uid="{00000000-0005-0000-0000-000006C10000}"/>
    <cellStyle name="Style 74 3 2 3" xfId="3906" xr:uid="{00000000-0005-0000-0000-000007C10000}"/>
    <cellStyle name="Style 74 3 3" xfId="3907" xr:uid="{00000000-0005-0000-0000-000008C10000}"/>
    <cellStyle name="Style 74 3 3 2" xfId="3908" xr:uid="{00000000-0005-0000-0000-000009C10000}"/>
    <cellStyle name="Style 74 3 3 2 2" xfId="3909" xr:uid="{00000000-0005-0000-0000-00000AC10000}"/>
    <cellStyle name="Style 74 3 3 3" xfId="3910" xr:uid="{00000000-0005-0000-0000-00000BC10000}"/>
    <cellStyle name="Style 74 3 4" xfId="3911" xr:uid="{00000000-0005-0000-0000-00000CC10000}"/>
    <cellStyle name="Style 74 3 4 2" xfId="8953" xr:uid="{00000000-0005-0000-0000-00000DC10000}"/>
    <cellStyle name="Style 74 3 5" xfId="8954" xr:uid="{00000000-0005-0000-0000-00000EC10000}"/>
    <cellStyle name="Style 74 4" xfId="3912" xr:uid="{00000000-0005-0000-0000-00000FC10000}"/>
    <cellStyle name="Style 74 4 2" xfId="3913" xr:uid="{00000000-0005-0000-0000-000010C10000}"/>
    <cellStyle name="Style 74 4 2 2" xfId="3914" xr:uid="{00000000-0005-0000-0000-000011C10000}"/>
    <cellStyle name="Style 74 4 3" xfId="3915" xr:uid="{00000000-0005-0000-0000-000012C10000}"/>
    <cellStyle name="Style 74 5" xfId="3916" xr:uid="{00000000-0005-0000-0000-000013C10000}"/>
    <cellStyle name="Style 74 6" xfId="3917" xr:uid="{00000000-0005-0000-0000-000014C10000}"/>
    <cellStyle name="Style 74 7" xfId="3918" xr:uid="{00000000-0005-0000-0000-000015C10000}"/>
    <cellStyle name="Style 74_ADDON" xfId="3919" xr:uid="{00000000-0005-0000-0000-000016C10000}"/>
    <cellStyle name="Style 75" xfId="3920" xr:uid="{00000000-0005-0000-0000-000017C10000}"/>
    <cellStyle name="Style 75 2" xfId="3921" xr:uid="{00000000-0005-0000-0000-000018C10000}"/>
    <cellStyle name="Style 75 2 2" xfId="3922" xr:uid="{00000000-0005-0000-0000-000019C10000}"/>
    <cellStyle name="Style 75 2 2 2" xfId="3923" xr:uid="{00000000-0005-0000-0000-00001AC10000}"/>
    <cellStyle name="Style 75 2 2 2 2" xfId="3924" xr:uid="{00000000-0005-0000-0000-00001BC10000}"/>
    <cellStyle name="Style 75 2 2 3" xfId="3925" xr:uid="{00000000-0005-0000-0000-00001CC10000}"/>
    <cellStyle name="Style 75 2 3" xfId="3926" xr:uid="{00000000-0005-0000-0000-00001DC10000}"/>
    <cellStyle name="Style 75 2 3 2" xfId="3927" xr:uid="{00000000-0005-0000-0000-00001EC10000}"/>
    <cellStyle name="Style 75 2 4" xfId="3928" xr:uid="{00000000-0005-0000-0000-00001FC10000}"/>
    <cellStyle name="Style 75 2 5" xfId="3929" xr:uid="{00000000-0005-0000-0000-000020C10000}"/>
    <cellStyle name="Style 75 2 6" xfId="3930" xr:uid="{00000000-0005-0000-0000-000021C10000}"/>
    <cellStyle name="Style 75 3" xfId="3931" xr:uid="{00000000-0005-0000-0000-000022C10000}"/>
    <cellStyle name="Style 75 3 2" xfId="3932" xr:uid="{00000000-0005-0000-0000-000023C10000}"/>
    <cellStyle name="Style 75 3 2 2" xfId="3933" xr:uid="{00000000-0005-0000-0000-000024C10000}"/>
    <cellStyle name="Style 75 3 2 2 2" xfId="3934" xr:uid="{00000000-0005-0000-0000-000025C10000}"/>
    <cellStyle name="Style 75 3 2 3" xfId="3935" xr:uid="{00000000-0005-0000-0000-000026C10000}"/>
    <cellStyle name="Style 75 3 3" xfId="3936" xr:uid="{00000000-0005-0000-0000-000027C10000}"/>
    <cellStyle name="Style 75 3 3 2" xfId="3937" xr:uid="{00000000-0005-0000-0000-000028C10000}"/>
    <cellStyle name="Style 75 3 3 2 2" xfId="3938" xr:uid="{00000000-0005-0000-0000-000029C10000}"/>
    <cellStyle name="Style 75 3 3 3" xfId="3939" xr:uid="{00000000-0005-0000-0000-00002AC10000}"/>
    <cellStyle name="Style 75 3 4" xfId="3940" xr:uid="{00000000-0005-0000-0000-00002BC10000}"/>
    <cellStyle name="Style 75 3 4 2" xfId="8955" xr:uid="{00000000-0005-0000-0000-00002CC10000}"/>
    <cellStyle name="Style 75 3 5" xfId="3941" xr:uid="{00000000-0005-0000-0000-00002DC10000}"/>
    <cellStyle name="Style 75 4" xfId="3942" xr:uid="{00000000-0005-0000-0000-00002EC10000}"/>
    <cellStyle name="Style 75 4 2" xfId="3943" xr:uid="{00000000-0005-0000-0000-00002FC10000}"/>
    <cellStyle name="Style 75 4 2 2" xfId="3944" xr:uid="{00000000-0005-0000-0000-000030C10000}"/>
    <cellStyle name="Style 75 4 3" xfId="3945" xr:uid="{00000000-0005-0000-0000-000031C10000}"/>
    <cellStyle name="Style 75 5" xfId="3946" xr:uid="{00000000-0005-0000-0000-000032C10000}"/>
    <cellStyle name="Style 75 6" xfId="3947" xr:uid="{00000000-0005-0000-0000-000033C10000}"/>
    <cellStyle name="Style 75 7" xfId="3948" xr:uid="{00000000-0005-0000-0000-000034C10000}"/>
    <cellStyle name="Style 75_ADDON" xfId="3949" xr:uid="{00000000-0005-0000-0000-000035C10000}"/>
    <cellStyle name="Style 80" xfId="3950" xr:uid="{00000000-0005-0000-0000-000036C10000}"/>
    <cellStyle name="Style 80 10" xfId="3951" xr:uid="{00000000-0005-0000-0000-000037C10000}"/>
    <cellStyle name="Style 80 11" xfId="3952" xr:uid="{00000000-0005-0000-0000-000038C10000}"/>
    <cellStyle name="Style 80 12" xfId="3953" xr:uid="{00000000-0005-0000-0000-000039C10000}"/>
    <cellStyle name="Style 80 13" xfId="51262" xr:uid="{00000000-0005-0000-0000-00003AC10000}"/>
    <cellStyle name="Style 80 14" xfId="51954" xr:uid="{00000000-0005-0000-0000-00003BC10000}"/>
    <cellStyle name="Style 80 15" xfId="52647" xr:uid="{00000000-0005-0000-0000-00003CC10000}"/>
    <cellStyle name="Style 80 16" xfId="53338" xr:uid="{00000000-0005-0000-0000-00003DC10000}"/>
    <cellStyle name="Style 80 2" xfId="3954" xr:uid="{00000000-0005-0000-0000-00003EC10000}"/>
    <cellStyle name="Style 80 2 2" xfId="3955" xr:uid="{00000000-0005-0000-0000-00003FC10000}"/>
    <cellStyle name="Style 80 2 2 2" xfId="3956" xr:uid="{00000000-0005-0000-0000-000040C10000}"/>
    <cellStyle name="Style 80 2 2 2 2" xfId="3957" xr:uid="{00000000-0005-0000-0000-000041C10000}"/>
    <cellStyle name="Style 80 2 3" xfId="3958" xr:uid="{00000000-0005-0000-0000-000042C10000}"/>
    <cellStyle name="Style 80 2 3 2" xfId="3959" xr:uid="{00000000-0005-0000-0000-000043C10000}"/>
    <cellStyle name="Style 80 3" xfId="3960" xr:uid="{00000000-0005-0000-0000-000044C10000}"/>
    <cellStyle name="Style 80 3 2" xfId="3961" xr:uid="{00000000-0005-0000-0000-000045C10000}"/>
    <cellStyle name="Style 80 3 2 2" xfId="3962" xr:uid="{00000000-0005-0000-0000-000046C10000}"/>
    <cellStyle name="Style 80 3 2 2 2" xfId="3963" xr:uid="{00000000-0005-0000-0000-000047C10000}"/>
    <cellStyle name="Style 80 3 2 3" xfId="8956" xr:uid="{00000000-0005-0000-0000-000048C10000}"/>
    <cellStyle name="Style 80 3 3" xfId="3964" xr:uid="{00000000-0005-0000-0000-000049C10000}"/>
    <cellStyle name="Style 80 3 3 2" xfId="3965" xr:uid="{00000000-0005-0000-0000-00004AC10000}"/>
    <cellStyle name="Style 80 3 3 2 2" xfId="3966" xr:uid="{00000000-0005-0000-0000-00004BC10000}"/>
    <cellStyle name="Style 80 3 3 3" xfId="3967" xr:uid="{00000000-0005-0000-0000-00004CC10000}"/>
    <cellStyle name="Style 80 3 3 3 2" xfId="3968" xr:uid="{00000000-0005-0000-0000-00004DC10000}"/>
    <cellStyle name="Style 80 3 3 3 3" xfId="3969" xr:uid="{00000000-0005-0000-0000-00004EC10000}"/>
    <cellStyle name="Style 80 3 3 4" xfId="3970" xr:uid="{00000000-0005-0000-0000-00004FC10000}"/>
    <cellStyle name="Style 80 3 3 4 2" xfId="3971" xr:uid="{00000000-0005-0000-0000-000050C10000}"/>
    <cellStyle name="Style 80 3 3 5" xfId="8957" xr:uid="{00000000-0005-0000-0000-000051C10000}"/>
    <cellStyle name="Style 80 3 4" xfId="3972" xr:uid="{00000000-0005-0000-0000-000052C10000}"/>
    <cellStyle name="Style 80 3 4 2" xfId="3973" xr:uid="{00000000-0005-0000-0000-000053C10000}"/>
    <cellStyle name="Style 80 3 4 3" xfId="3974" xr:uid="{00000000-0005-0000-0000-000054C10000}"/>
    <cellStyle name="Style 80 3 5" xfId="8958" xr:uid="{00000000-0005-0000-0000-000055C10000}"/>
    <cellStyle name="Style 80 4" xfId="3975" xr:uid="{00000000-0005-0000-0000-000056C10000}"/>
    <cellStyle name="Style 80 4 2" xfId="3976" xr:uid="{00000000-0005-0000-0000-000057C10000}"/>
    <cellStyle name="Style 80 4 2 2" xfId="3977" xr:uid="{00000000-0005-0000-0000-000058C10000}"/>
    <cellStyle name="Style 80 4 2 2 2" xfId="3978" xr:uid="{00000000-0005-0000-0000-000059C10000}"/>
    <cellStyle name="Style 80 4 2 3" xfId="3979" xr:uid="{00000000-0005-0000-0000-00005AC10000}"/>
    <cellStyle name="Style 80 4 2 3 2" xfId="3980" xr:uid="{00000000-0005-0000-0000-00005BC10000}"/>
    <cellStyle name="Style 80 4 2 3 3" xfId="3981" xr:uid="{00000000-0005-0000-0000-00005CC10000}"/>
    <cellStyle name="Style 80 4 2 4" xfId="3982" xr:uid="{00000000-0005-0000-0000-00005DC10000}"/>
    <cellStyle name="Style 80 4 2 4 2" xfId="3983" xr:uid="{00000000-0005-0000-0000-00005EC10000}"/>
    <cellStyle name="Style 80 4 2 5" xfId="8959" xr:uid="{00000000-0005-0000-0000-00005FC10000}"/>
    <cellStyle name="Style 80 4 3" xfId="3984" xr:uid="{00000000-0005-0000-0000-000060C10000}"/>
    <cellStyle name="Style 80 4 3 2" xfId="3985" xr:uid="{00000000-0005-0000-0000-000061C10000}"/>
    <cellStyle name="Style 80 4 3 2 2" xfId="3986" xr:uid="{00000000-0005-0000-0000-000062C10000}"/>
    <cellStyle name="Style 80 4 4" xfId="3987" xr:uid="{00000000-0005-0000-0000-000063C10000}"/>
    <cellStyle name="Style 80 4 4 2" xfId="3988" xr:uid="{00000000-0005-0000-0000-000064C10000}"/>
    <cellStyle name="Style 80 4 5" xfId="8960" xr:uid="{00000000-0005-0000-0000-000065C10000}"/>
    <cellStyle name="Style 80 5" xfId="3989" xr:uid="{00000000-0005-0000-0000-000066C10000}"/>
    <cellStyle name="Style 80 5 2" xfId="3990" xr:uid="{00000000-0005-0000-0000-000067C10000}"/>
    <cellStyle name="Style 80 5 2 2" xfId="3991" xr:uid="{00000000-0005-0000-0000-000068C10000}"/>
    <cellStyle name="Style 80 5 2 2 2" xfId="3992" xr:uid="{00000000-0005-0000-0000-000069C10000}"/>
    <cellStyle name="Style 80 5 2 3" xfId="3993" xr:uid="{00000000-0005-0000-0000-00006AC10000}"/>
    <cellStyle name="Style 80 5 2 3 2" xfId="3994" xr:uid="{00000000-0005-0000-0000-00006BC10000}"/>
    <cellStyle name="Style 80 5 2 3 3" xfId="3995" xr:uid="{00000000-0005-0000-0000-00006CC10000}"/>
    <cellStyle name="Style 80 5 2 4" xfId="3996" xr:uid="{00000000-0005-0000-0000-00006DC10000}"/>
    <cellStyle name="Style 80 5 2 4 2" xfId="3997" xr:uid="{00000000-0005-0000-0000-00006EC10000}"/>
    <cellStyle name="Style 80 5 2 5" xfId="8961" xr:uid="{00000000-0005-0000-0000-00006FC10000}"/>
    <cellStyle name="Style 80 5 3" xfId="3998" xr:uid="{00000000-0005-0000-0000-000070C10000}"/>
    <cellStyle name="Style 80 5 3 2" xfId="3999" xr:uid="{00000000-0005-0000-0000-000071C10000}"/>
    <cellStyle name="Style 80 5 4" xfId="4000" xr:uid="{00000000-0005-0000-0000-000072C10000}"/>
    <cellStyle name="Style 80 5 5" xfId="8962" xr:uid="{00000000-0005-0000-0000-000073C10000}"/>
    <cellStyle name="Style 80 6" xfId="4001" xr:uid="{00000000-0005-0000-0000-000074C10000}"/>
    <cellStyle name="Style 80 6 2" xfId="4002" xr:uid="{00000000-0005-0000-0000-000075C10000}"/>
    <cellStyle name="Style 80 6 2 2" xfId="8963" xr:uid="{00000000-0005-0000-0000-000076C10000}"/>
    <cellStyle name="Style 80 6 3" xfId="4003" xr:uid="{00000000-0005-0000-0000-000077C10000}"/>
    <cellStyle name="Style 80 6 3 2" xfId="4004" xr:uid="{00000000-0005-0000-0000-000078C10000}"/>
    <cellStyle name="Style 80 6 3 3" xfId="4005" xr:uid="{00000000-0005-0000-0000-000079C10000}"/>
    <cellStyle name="Style 80 6 4" xfId="4006" xr:uid="{00000000-0005-0000-0000-00007AC10000}"/>
    <cellStyle name="Style 80 6 4 2" xfId="4007" xr:uid="{00000000-0005-0000-0000-00007BC10000}"/>
    <cellStyle name="Style 80 6 5" xfId="4008" xr:uid="{00000000-0005-0000-0000-00007CC10000}"/>
    <cellStyle name="Style 80 7" xfId="4009" xr:uid="{00000000-0005-0000-0000-00007DC10000}"/>
    <cellStyle name="Style 80 7 2" xfId="4010" xr:uid="{00000000-0005-0000-0000-00007EC10000}"/>
    <cellStyle name="Style 80 7 3" xfId="4011" xr:uid="{00000000-0005-0000-0000-00007FC10000}"/>
    <cellStyle name="Style 80 7 4" xfId="4012" xr:uid="{00000000-0005-0000-0000-000080C10000}"/>
    <cellStyle name="Style 80 8" xfId="4013" xr:uid="{00000000-0005-0000-0000-000081C10000}"/>
    <cellStyle name="Style 80 8 2" xfId="4014" xr:uid="{00000000-0005-0000-0000-000082C10000}"/>
    <cellStyle name="Style 80 8 3" xfId="4015" xr:uid="{00000000-0005-0000-0000-000083C10000}"/>
    <cellStyle name="Style 80 9" xfId="4016" xr:uid="{00000000-0005-0000-0000-000084C10000}"/>
    <cellStyle name="Style 80_ADDON" xfId="4017" xr:uid="{00000000-0005-0000-0000-000085C10000}"/>
    <cellStyle name="Style 81" xfId="4018" xr:uid="{00000000-0005-0000-0000-000086C10000}"/>
    <cellStyle name="Style 81 10" xfId="4019" xr:uid="{00000000-0005-0000-0000-000087C10000}"/>
    <cellStyle name="Style 81 10 2" xfId="50562" xr:uid="{00000000-0005-0000-0000-000088C10000}"/>
    <cellStyle name="Style 81 10 3" xfId="51264" xr:uid="{00000000-0005-0000-0000-000089C10000}"/>
    <cellStyle name="Style 81 10 4" xfId="51956" xr:uid="{00000000-0005-0000-0000-00008AC10000}"/>
    <cellStyle name="Style 81 10 5" xfId="52649" xr:uid="{00000000-0005-0000-0000-00008BC10000}"/>
    <cellStyle name="Style 81 10 6" xfId="53340" xr:uid="{00000000-0005-0000-0000-00008CC10000}"/>
    <cellStyle name="Style 81 10 7" xfId="8964" xr:uid="{00000000-0005-0000-0000-00008DC10000}"/>
    <cellStyle name="Style 81 11" xfId="4020" xr:uid="{00000000-0005-0000-0000-00008EC10000}"/>
    <cellStyle name="Style 81 11 2" xfId="50563" xr:uid="{00000000-0005-0000-0000-00008FC10000}"/>
    <cellStyle name="Style 81 11 3" xfId="51265" xr:uid="{00000000-0005-0000-0000-000090C10000}"/>
    <cellStyle name="Style 81 11 4" xfId="51957" xr:uid="{00000000-0005-0000-0000-000091C10000}"/>
    <cellStyle name="Style 81 11 5" xfId="52650" xr:uid="{00000000-0005-0000-0000-000092C10000}"/>
    <cellStyle name="Style 81 11 6" xfId="53341" xr:uid="{00000000-0005-0000-0000-000093C10000}"/>
    <cellStyle name="Style 81 11 7" xfId="8965" xr:uid="{00000000-0005-0000-0000-000094C10000}"/>
    <cellStyle name="Style 81 12" xfId="4021" xr:uid="{00000000-0005-0000-0000-000095C10000}"/>
    <cellStyle name="Style 81 12 2" xfId="50564" xr:uid="{00000000-0005-0000-0000-000096C10000}"/>
    <cellStyle name="Style 81 12 3" xfId="51266" xr:uid="{00000000-0005-0000-0000-000097C10000}"/>
    <cellStyle name="Style 81 12 4" xfId="51958" xr:uid="{00000000-0005-0000-0000-000098C10000}"/>
    <cellStyle name="Style 81 12 5" xfId="52651" xr:uid="{00000000-0005-0000-0000-000099C10000}"/>
    <cellStyle name="Style 81 12 6" xfId="53342" xr:uid="{00000000-0005-0000-0000-00009AC10000}"/>
    <cellStyle name="Style 81 12 7" xfId="8966" xr:uid="{00000000-0005-0000-0000-00009BC10000}"/>
    <cellStyle name="Style 81 13" xfId="51263" xr:uid="{00000000-0005-0000-0000-00009CC10000}"/>
    <cellStyle name="Style 81 14" xfId="51955" xr:uid="{00000000-0005-0000-0000-00009DC10000}"/>
    <cellStyle name="Style 81 15" xfId="52648" xr:uid="{00000000-0005-0000-0000-00009EC10000}"/>
    <cellStyle name="Style 81 16" xfId="53339" xr:uid="{00000000-0005-0000-0000-00009FC10000}"/>
    <cellStyle name="Style 81 17" xfId="8590" xr:uid="{00000000-0005-0000-0000-0000A0C10000}"/>
    <cellStyle name="Style 81 2" xfId="4022" xr:uid="{00000000-0005-0000-0000-0000A1C10000}"/>
    <cellStyle name="Style 81 2 2" xfId="4023" xr:uid="{00000000-0005-0000-0000-0000A2C10000}"/>
    <cellStyle name="Style 81 2 2 2" xfId="4024" xr:uid="{00000000-0005-0000-0000-0000A3C10000}"/>
    <cellStyle name="Style 81 2 2 2 2" xfId="4025" xr:uid="{00000000-0005-0000-0000-0000A4C10000}"/>
    <cellStyle name="Style 81 2 2 2 2 2" xfId="51270" xr:uid="{00000000-0005-0000-0000-0000A5C10000}"/>
    <cellStyle name="Style 81 2 2 2 2 3" xfId="51962" xr:uid="{00000000-0005-0000-0000-0000A6C10000}"/>
    <cellStyle name="Style 81 2 2 2 2 4" xfId="52655" xr:uid="{00000000-0005-0000-0000-0000A7C10000}"/>
    <cellStyle name="Style 81 2 2 2 2 5" xfId="53346" xr:uid="{00000000-0005-0000-0000-0000A8C10000}"/>
    <cellStyle name="Style 81 2 2 2 2 6" xfId="50568" xr:uid="{00000000-0005-0000-0000-0000A9C10000}"/>
    <cellStyle name="Style 81 2 2 2 3" xfId="51269" xr:uid="{00000000-0005-0000-0000-0000AAC10000}"/>
    <cellStyle name="Style 81 2 2 2 4" xfId="51961" xr:uid="{00000000-0005-0000-0000-0000ABC10000}"/>
    <cellStyle name="Style 81 2 2 2 5" xfId="52654" xr:uid="{00000000-0005-0000-0000-0000ACC10000}"/>
    <cellStyle name="Style 81 2 2 2 6" xfId="53345" xr:uid="{00000000-0005-0000-0000-0000ADC10000}"/>
    <cellStyle name="Style 81 2 2 2 7" xfId="50567" xr:uid="{00000000-0005-0000-0000-0000AEC10000}"/>
    <cellStyle name="Style 81 2 2 3" xfId="50566" xr:uid="{00000000-0005-0000-0000-0000AFC10000}"/>
    <cellStyle name="Style 81 2 2 4" xfId="51268" xr:uid="{00000000-0005-0000-0000-0000B0C10000}"/>
    <cellStyle name="Style 81 2 2 5" xfId="51960" xr:uid="{00000000-0005-0000-0000-0000B1C10000}"/>
    <cellStyle name="Style 81 2 2 6" xfId="52653" xr:uid="{00000000-0005-0000-0000-0000B2C10000}"/>
    <cellStyle name="Style 81 2 2 7" xfId="53344" xr:uid="{00000000-0005-0000-0000-0000B3C10000}"/>
    <cellStyle name="Style 81 2 2 8" xfId="8968" xr:uid="{00000000-0005-0000-0000-0000B4C10000}"/>
    <cellStyle name="Style 81 2 3" xfId="4026" xr:uid="{00000000-0005-0000-0000-0000B5C10000}"/>
    <cellStyle name="Style 81 2 3 2" xfId="4027" xr:uid="{00000000-0005-0000-0000-0000B6C10000}"/>
    <cellStyle name="Style 81 2 3 2 2" xfId="51272" xr:uid="{00000000-0005-0000-0000-0000B7C10000}"/>
    <cellStyle name="Style 81 2 3 2 3" xfId="51964" xr:uid="{00000000-0005-0000-0000-0000B8C10000}"/>
    <cellStyle name="Style 81 2 3 2 4" xfId="52657" xr:uid="{00000000-0005-0000-0000-0000B9C10000}"/>
    <cellStyle name="Style 81 2 3 2 5" xfId="53348" xr:uid="{00000000-0005-0000-0000-0000BAC10000}"/>
    <cellStyle name="Style 81 2 3 2 6" xfId="50570" xr:uid="{00000000-0005-0000-0000-0000BBC10000}"/>
    <cellStyle name="Style 81 2 3 3" xfId="51271" xr:uid="{00000000-0005-0000-0000-0000BCC10000}"/>
    <cellStyle name="Style 81 2 3 4" xfId="51963" xr:uid="{00000000-0005-0000-0000-0000BDC10000}"/>
    <cellStyle name="Style 81 2 3 5" xfId="52656" xr:uid="{00000000-0005-0000-0000-0000BEC10000}"/>
    <cellStyle name="Style 81 2 3 6" xfId="53347" xr:uid="{00000000-0005-0000-0000-0000BFC10000}"/>
    <cellStyle name="Style 81 2 3 7" xfId="50569" xr:uid="{00000000-0005-0000-0000-0000C0C10000}"/>
    <cellStyle name="Style 81 2 4" xfId="50565" xr:uid="{00000000-0005-0000-0000-0000C1C10000}"/>
    <cellStyle name="Style 81 2 5" xfId="51267" xr:uid="{00000000-0005-0000-0000-0000C2C10000}"/>
    <cellStyle name="Style 81 2 6" xfId="51959" xr:uid="{00000000-0005-0000-0000-0000C3C10000}"/>
    <cellStyle name="Style 81 2 7" xfId="52652" xr:uid="{00000000-0005-0000-0000-0000C4C10000}"/>
    <cellStyle name="Style 81 2 8" xfId="53343" xr:uid="{00000000-0005-0000-0000-0000C5C10000}"/>
    <cellStyle name="Style 81 2 9" xfId="8967" xr:uid="{00000000-0005-0000-0000-0000C6C10000}"/>
    <cellStyle name="Style 81 3" xfId="4028" xr:uid="{00000000-0005-0000-0000-0000C7C10000}"/>
    <cellStyle name="Style 81 3 10" xfId="53349" xr:uid="{00000000-0005-0000-0000-0000C8C10000}"/>
    <cellStyle name="Style 81 3 11" xfId="8969" xr:uid="{00000000-0005-0000-0000-0000C9C10000}"/>
    <cellStyle name="Style 81 3 2" xfId="4029" xr:uid="{00000000-0005-0000-0000-0000CAC10000}"/>
    <cellStyle name="Style 81 3 2 2" xfId="4030" xr:uid="{00000000-0005-0000-0000-0000CBC10000}"/>
    <cellStyle name="Style 81 3 2 2 2" xfId="4031" xr:uid="{00000000-0005-0000-0000-0000CCC10000}"/>
    <cellStyle name="Style 81 3 2 2 2 2" xfId="51276" xr:uid="{00000000-0005-0000-0000-0000CDC10000}"/>
    <cellStyle name="Style 81 3 2 2 2 3" xfId="51968" xr:uid="{00000000-0005-0000-0000-0000CEC10000}"/>
    <cellStyle name="Style 81 3 2 2 2 4" xfId="52661" xr:uid="{00000000-0005-0000-0000-0000CFC10000}"/>
    <cellStyle name="Style 81 3 2 2 2 5" xfId="53352" xr:uid="{00000000-0005-0000-0000-0000D0C10000}"/>
    <cellStyle name="Style 81 3 2 2 2 6" xfId="50574" xr:uid="{00000000-0005-0000-0000-0000D1C10000}"/>
    <cellStyle name="Style 81 3 2 2 3" xfId="50573" xr:uid="{00000000-0005-0000-0000-0000D2C10000}"/>
    <cellStyle name="Style 81 3 2 2 4" xfId="51275" xr:uid="{00000000-0005-0000-0000-0000D3C10000}"/>
    <cellStyle name="Style 81 3 2 2 5" xfId="51967" xr:uid="{00000000-0005-0000-0000-0000D4C10000}"/>
    <cellStyle name="Style 81 3 2 2 6" xfId="52660" xr:uid="{00000000-0005-0000-0000-0000D5C10000}"/>
    <cellStyle name="Style 81 3 2 2 7" xfId="53351" xr:uid="{00000000-0005-0000-0000-0000D6C10000}"/>
    <cellStyle name="Style 81 3 2 2 8" xfId="8971" xr:uid="{00000000-0005-0000-0000-0000D7C10000}"/>
    <cellStyle name="Style 81 3 2 3" xfId="8972" xr:uid="{00000000-0005-0000-0000-0000D8C10000}"/>
    <cellStyle name="Style 81 3 2 4" xfId="50572" xr:uid="{00000000-0005-0000-0000-0000D9C10000}"/>
    <cellStyle name="Style 81 3 2 5" xfId="51274" xr:uid="{00000000-0005-0000-0000-0000DAC10000}"/>
    <cellStyle name="Style 81 3 2 6" xfId="51966" xr:uid="{00000000-0005-0000-0000-0000DBC10000}"/>
    <cellStyle name="Style 81 3 2 7" xfId="52659" xr:uid="{00000000-0005-0000-0000-0000DCC10000}"/>
    <cellStyle name="Style 81 3 2 8" xfId="53350" xr:uid="{00000000-0005-0000-0000-0000DDC10000}"/>
    <cellStyle name="Style 81 3 2 9" xfId="8970" xr:uid="{00000000-0005-0000-0000-0000DEC10000}"/>
    <cellStyle name="Style 81 3 3" xfId="4032" xr:uid="{00000000-0005-0000-0000-0000DFC10000}"/>
    <cellStyle name="Style 81 3 3 10" xfId="53353" xr:uid="{00000000-0005-0000-0000-0000E0C10000}"/>
    <cellStyle name="Style 81 3 3 11" xfId="8973" xr:uid="{00000000-0005-0000-0000-0000E1C10000}"/>
    <cellStyle name="Style 81 3 3 2" xfId="4033" xr:uid="{00000000-0005-0000-0000-0000E2C10000}"/>
    <cellStyle name="Style 81 3 3 2 2" xfId="4034" xr:uid="{00000000-0005-0000-0000-0000E3C10000}"/>
    <cellStyle name="Style 81 3 3 2 2 2" xfId="50577" xr:uid="{00000000-0005-0000-0000-0000E4C10000}"/>
    <cellStyle name="Style 81 3 3 2 2 3" xfId="51279" xr:uid="{00000000-0005-0000-0000-0000E5C10000}"/>
    <cellStyle name="Style 81 3 3 2 2 4" xfId="51971" xr:uid="{00000000-0005-0000-0000-0000E6C10000}"/>
    <cellStyle name="Style 81 3 3 2 2 5" xfId="52664" xr:uid="{00000000-0005-0000-0000-0000E7C10000}"/>
    <cellStyle name="Style 81 3 3 2 2 6" xfId="53355" xr:uid="{00000000-0005-0000-0000-0000E8C10000}"/>
    <cellStyle name="Style 81 3 3 2 2 7" xfId="8975" xr:uid="{00000000-0005-0000-0000-0000E9C10000}"/>
    <cellStyle name="Style 81 3 3 2 3" xfId="50576" xr:uid="{00000000-0005-0000-0000-0000EAC10000}"/>
    <cellStyle name="Style 81 3 3 2 4" xfId="51278" xr:uid="{00000000-0005-0000-0000-0000EBC10000}"/>
    <cellStyle name="Style 81 3 3 2 5" xfId="51970" xr:uid="{00000000-0005-0000-0000-0000ECC10000}"/>
    <cellStyle name="Style 81 3 3 2 6" xfId="52663" xr:uid="{00000000-0005-0000-0000-0000EDC10000}"/>
    <cellStyle name="Style 81 3 3 2 7" xfId="53354" xr:uid="{00000000-0005-0000-0000-0000EEC10000}"/>
    <cellStyle name="Style 81 3 3 2 8" xfId="8974" xr:uid="{00000000-0005-0000-0000-0000EFC10000}"/>
    <cellStyle name="Style 81 3 3 3" xfId="4035" xr:uid="{00000000-0005-0000-0000-0000F0C10000}"/>
    <cellStyle name="Style 81 3 3 3 2" xfId="4036" xr:uid="{00000000-0005-0000-0000-0000F1C10000}"/>
    <cellStyle name="Style 81 3 3 3 2 2" xfId="50579" xr:uid="{00000000-0005-0000-0000-0000F2C10000}"/>
    <cellStyle name="Style 81 3 3 3 2 3" xfId="51281" xr:uid="{00000000-0005-0000-0000-0000F3C10000}"/>
    <cellStyle name="Style 81 3 3 3 2 4" xfId="51973" xr:uid="{00000000-0005-0000-0000-0000F4C10000}"/>
    <cellStyle name="Style 81 3 3 3 2 5" xfId="52666" xr:uid="{00000000-0005-0000-0000-0000F5C10000}"/>
    <cellStyle name="Style 81 3 3 3 2 6" xfId="53357" xr:uid="{00000000-0005-0000-0000-0000F6C10000}"/>
    <cellStyle name="Style 81 3 3 3 2 7" xfId="8977" xr:uid="{00000000-0005-0000-0000-0000F7C10000}"/>
    <cellStyle name="Style 81 3 3 3 3" xfId="4037" xr:uid="{00000000-0005-0000-0000-0000F8C10000}"/>
    <cellStyle name="Style 81 3 3 3 3 2" xfId="50580" xr:uid="{00000000-0005-0000-0000-0000F9C10000}"/>
    <cellStyle name="Style 81 3 3 3 3 3" xfId="51282" xr:uid="{00000000-0005-0000-0000-0000FAC10000}"/>
    <cellStyle name="Style 81 3 3 3 3 4" xfId="51974" xr:uid="{00000000-0005-0000-0000-0000FBC10000}"/>
    <cellStyle name="Style 81 3 3 3 3 5" xfId="52667" xr:uid="{00000000-0005-0000-0000-0000FCC10000}"/>
    <cellStyle name="Style 81 3 3 3 3 6" xfId="53358" xr:uid="{00000000-0005-0000-0000-0000FDC10000}"/>
    <cellStyle name="Style 81 3 3 3 3 7" xfId="8978" xr:uid="{00000000-0005-0000-0000-0000FEC10000}"/>
    <cellStyle name="Style 81 3 3 3 4" xfId="50578" xr:uid="{00000000-0005-0000-0000-0000FFC10000}"/>
    <cellStyle name="Style 81 3 3 3 5" xfId="51280" xr:uid="{00000000-0005-0000-0000-000000C20000}"/>
    <cellStyle name="Style 81 3 3 3 6" xfId="51972" xr:uid="{00000000-0005-0000-0000-000001C20000}"/>
    <cellStyle name="Style 81 3 3 3 7" xfId="52665" xr:uid="{00000000-0005-0000-0000-000002C20000}"/>
    <cellStyle name="Style 81 3 3 3 8" xfId="53356" xr:uid="{00000000-0005-0000-0000-000003C20000}"/>
    <cellStyle name="Style 81 3 3 3 9" xfId="8976" xr:uid="{00000000-0005-0000-0000-000004C20000}"/>
    <cellStyle name="Style 81 3 3 4" xfId="4038" xr:uid="{00000000-0005-0000-0000-000005C20000}"/>
    <cellStyle name="Style 81 3 3 4 2" xfId="4039" xr:uid="{00000000-0005-0000-0000-000006C20000}"/>
    <cellStyle name="Style 81 3 3 4 2 2" xfId="50582" xr:uid="{00000000-0005-0000-0000-000007C20000}"/>
    <cellStyle name="Style 81 3 3 4 2 3" xfId="51284" xr:uid="{00000000-0005-0000-0000-000008C20000}"/>
    <cellStyle name="Style 81 3 3 4 2 4" xfId="51976" xr:uid="{00000000-0005-0000-0000-000009C20000}"/>
    <cellStyle name="Style 81 3 3 4 2 5" xfId="52669" xr:uid="{00000000-0005-0000-0000-00000AC20000}"/>
    <cellStyle name="Style 81 3 3 4 2 6" xfId="53360" xr:uid="{00000000-0005-0000-0000-00000BC20000}"/>
    <cellStyle name="Style 81 3 3 4 2 7" xfId="8980" xr:uid="{00000000-0005-0000-0000-00000CC20000}"/>
    <cellStyle name="Style 81 3 3 4 3" xfId="50581" xr:uid="{00000000-0005-0000-0000-00000DC20000}"/>
    <cellStyle name="Style 81 3 3 4 4" xfId="51283" xr:uid="{00000000-0005-0000-0000-00000EC20000}"/>
    <cellStyle name="Style 81 3 3 4 5" xfId="51975" xr:uid="{00000000-0005-0000-0000-00000FC20000}"/>
    <cellStyle name="Style 81 3 3 4 6" xfId="52668" xr:uid="{00000000-0005-0000-0000-000010C20000}"/>
    <cellStyle name="Style 81 3 3 4 7" xfId="53359" xr:uid="{00000000-0005-0000-0000-000011C20000}"/>
    <cellStyle name="Style 81 3 3 4 8" xfId="8979" xr:uid="{00000000-0005-0000-0000-000012C20000}"/>
    <cellStyle name="Style 81 3 3 5" xfId="8981" xr:uid="{00000000-0005-0000-0000-000013C20000}"/>
    <cellStyle name="Style 81 3 3 6" xfId="50575" xr:uid="{00000000-0005-0000-0000-000014C20000}"/>
    <cellStyle name="Style 81 3 3 7" xfId="51277" xr:uid="{00000000-0005-0000-0000-000015C20000}"/>
    <cellStyle name="Style 81 3 3 8" xfId="51969" xr:uid="{00000000-0005-0000-0000-000016C20000}"/>
    <cellStyle name="Style 81 3 3 9" xfId="52662" xr:uid="{00000000-0005-0000-0000-000017C20000}"/>
    <cellStyle name="Style 81 3 4" xfId="4040" xr:uid="{00000000-0005-0000-0000-000018C20000}"/>
    <cellStyle name="Style 81 3 4 2" xfId="4041" xr:uid="{00000000-0005-0000-0000-000019C20000}"/>
    <cellStyle name="Style 81 3 4 2 2" xfId="51286" xr:uid="{00000000-0005-0000-0000-00001AC20000}"/>
    <cellStyle name="Style 81 3 4 2 3" xfId="51978" xr:uid="{00000000-0005-0000-0000-00001BC20000}"/>
    <cellStyle name="Style 81 3 4 2 4" xfId="52671" xr:uid="{00000000-0005-0000-0000-00001CC20000}"/>
    <cellStyle name="Style 81 3 4 2 5" xfId="53362" xr:uid="{00000000-0005-0000-0000-00001DC20000}"/>
    <cellStyle name="Style 81 3 4 2 6" xfId="50584" xr:uid="{00000000-0005-0000-0000-00001EC20000}"/>
    <cellStyle name="Style 81 3 4 3" xfId="4042" xr:uid="{00000000-0005-0000-0000-00001FC20000}"/>
    <cellStyle name="Style 81 3 4 3 2" xfId="51287" xr:uid="{00000000-0005-0000-0000-000020C20000}"/>
    <cellStyle name="Style 81 3 4 3 3" xfId="51979" xr:uid="{00000000-0005-0000-0000-000021C20000}"/>
    <cellStyle name="Style 81 3 4 3 4" xfId="52672" xr:uid="{00000000-0005-0000-0000-000022C20000}"/>
    <cellStyle name="Style 81 3 4 3 5" xfId="53363" xr:uid="{00000000-0005-0000-0000-000023C20000}"/>
    <cellStyle name="Style 81 3 4 3 6" xfId="50585" xr:uid="{00000000-0005-0000-0000-000024C20000}"/>
    <cellStyle name="Style 81 3 4 4" xfId="50583" xr:uid="{00000000-0005-0000-0000-000025C20000}"/>
    <cellStyle name="Style 81 3 4 5" xfId="51285" xr:uid="{00000000-0005-0000-0000-000026C20000}"/>
    <cellStyle name="Style 81 3 4 6" xfId="51977" xr:uid="{00000000-0005-0000-0000-000027C20000}"/>
    <cellStyle name="Style 81 3 4 7" xfId="52670" xr:uid="{00000000-0005-0000-0000-000028C20000}"/>
    <cellStyle name="Style 81 3 4 8" xfId="53361" xr:uid="{00000000-0005-0000-0000-000029C20000}"/>
    <cellStyle name="Style 81 3 4 9" xfId="8982" xr:uid="{00000000-0005-0000-0000-00002AC20000}"/>
    <cellStyle name="Style 81 3 5" xfId="8983" xr:uid="{00000000-0005-0000-0000-00002BC20000}"/>
    <cellStyle name="Style 81 3 6" xfId="50571" xr:uid="{00000000-0005-0000-0000-00002CC20000}"/>
    <cellStyle name="Style 81 3 7" xfId="51273" xr:uid="{00000000-0005-0000-0000-00002DC20000}"/>
    <cellStyle name="Style 81 3 8" xfId="51965" xr:uid="{00000000-0005-0000-0000-00002EC20000}"/>
    <cellStyle name="Style 81 3 9" xfId="52658" xr:uid="{00000000-0005-0000-0000-00002FC20000}"/>
    <cellStyle name="Style 81 4" xfId="4043" xr:uid="{00000000-0005-0000-0000-000030C20000}"/>
    <cellStyle name="Style 81 4 10" xfId="53364" xr:uid="{00000000-0005-0000-0000-000031C20000}"/>
    <cellStyle name="Style 81 4 11" xfId="8984" xr:uid="{00000000-0005-0000-0000-000032C20000}"/>
    <cellStyle name="Style 81 4 2" xfId="4044" xr:uid="{00000000-0005-0000-0000-000033C20000}"/>
    <cellStyle name="Style 81 4 2 10" xfId="53365" xr:uid="{00000000-0005-0000-0000-000034C20000}"/>
    <cellStyle name="Style 81 4 2 11" xfId="8985" xr:uid="{00000000-0005-0000-0000-000035C20000}"/>
    <cellStyle name="Style 81 4 2 2" xfId="4045" xr:uid="{00000000-0005-0000-0000-000036C20000}"/>
    <cellStyle name="Style 81 4 2 2 2" xfId="4046" xr:uid="{00000000-0005-0000-0000-000037C20000}"/>
    <cellStyle name="Style 81 4 2 2 2 2" xfId="50589" xr:uid="{00000000-0005-0000-0000-000038C20000}"/>
    <cellStyle name="Style 81 4 2 2 2 3" xfId="51291" xr:uid="{00000000-0005-0000-0000-000039C20000}"/>
    <cellStyle name="Style 81 4 2 2 2 4" xfId="51983" xr:uid="{00000000-0005-0000-0000-00003AC20000}"/>
    <cellStyle name="Style 81 4 2 2 2 5" xfId="52676" xr:uid="{00000000-0005-0000-0000-00003BC20000}"/>
    <cellStyle name="Style 81 4 2 2 2 6" xfId="53367" xr:uid="{00000000-0005-0000-0000-00003CC20000}"/>
    <cellStyle name="Style 81 4 2 2 2 7" xfId="8987" xr:uid="{00000000-0005-0000-0000-00003DC20000}"/>
    <cellStyle name="Style 81 4 2 2 3" xfId="50588" xr:uid="{00000000-0005-0000-0000-00003EC20000}"/>
    <cellStyle name="Style 81 4 2 2 4" xfId="51290" xr:uid="{00000000-0005-0000-0000-00003FC20000}"/>
    <cellStyle name="Style 81 4 2 2 5" xfId="51982" xr:uid="{00000000-0005-0000-0000-000040C20000}"/>
    <cellStyle name="Style 81 4 2 2 6" xfId="52675" xr:uid="{00000000-0005-0000-0000-000041C20000}"/>
    <cellStyle name="Style 81 4 2 2 7" xfId="53366" xr:uid="{00000000-0005-0000-0000-000042C20000}"/>
    <cellStyle name="Style 81 4 2 2 8" xfId="8986" xr:uid="{00000000-0005-0000-0000-000043C20000}"/>
    <cellStyle name="Style 81 4 2 3" xfId="4047" xr:uid="{00000000-0005-0000-0000-000044C20000}"/>
    <cellStyle name="Style 81 4 2 3 2" xfId="4048" xr:uid="{00000000-0005-0000-0000-000045C20000}"/>
    <cellStyle name="Style 81 4 2 3 2 2" xfId="50591" xr:uid="{00000000-0005-0000-0000-000046C20000}"/>
    <cellStyle name="Style 81 4 2 3 2 3" xfId="51293" xr:uid="{00000000-0005-0000-0000-000047C20000}"/>
    <cellStyle name="Style 81 4 2 3 2 4" xfId="51985" xr:uid="{00000000-0005-0000-0000-000048C20000}"/>
    <cellStyle name="Style 81 4 2 3 2 5" xfId="52678" xr:uid="{00000000-0005-0000-0000-000049C20000}"/>
    <cellStyle name="Style 81 4 2 3 2 6" xfId="53369" xr:uid="{00000000-0005-0000-0000-00004AC20000}"/>
    <cellStyle name="Style 81 4 2 3 2 7" xfId="8989" xr:uid="{00000000-0005-0000-0000-00004BC20000}"/>
    <cellStyle name="Style 81 4 2 3 3" xfId="4049" xr:uid="{00000000-0005-0000-0000-00004CC20000}"/>
    <cellStyle name="Style 81 4 2 3 3 2" xfId="50592" xr:uid="{00000000-0005-0000-0000-00004DC20000}"/>
    <cellStyle name="Style 81 4 2 3 3 3" xfId="51294" xr:uid="{00000000-0005-0000-0000-00004EC20000}"/>
    <cellStyle name="Style 81 4 2 3 3 4" xfId="51986" xr:uid="{00000000-0005-0000-0000-00004FC20000}"/>
    <cellStyle name="Style 81 4 2 3 3 5" xfId="52679" xr:uid="{00000000-0005-0000-0000-000050C20000}"/>
    <cellStyle name="Style 81 4 2 3 3 6" xfId="53370" xr:uid="{00000000-0005-0000-0000-000051C20000}"/>
    <cellStyle name="Style 81 4 2 3 3 7" xfId="8990" xr:uid="{00000000-0005-0000-0000-000052C20000}"/>
    <cellStyle name="Style 81 4 2 3 4" xfId="50590" xr:uid="{00000000-0005-0000-0000-000053C20000}"/>
    <cellStyle name="Style 81 4 2 3 5" xfId="51292" xr:uid="{00000000-0005-0000-0000-000054C20000}"/>
    <cellStyle name="Style 81 4 2 3 6" xfId="51984" xr:uid="{00000000-0005-0000-0000-000055C20000}"/>
    <cellStyle name="Style 81 4 2 3 7" xfId="52677" xr:uid="{00000000-0005-0000-0000-000056C20000}"/>
    <cellStyle name="Style 81 4 2 3 8" xfId="53368" xr:uid="{00000000-0005-0000-0000-000057C20000}"/>
    <cellStyle name="Style 81 4 2 3 9" xfId="8988" xr:uid="{00000000-0005-0000-0000-000058C20000}"/>
    <cellStyle name="Style 81 4 2 4" xfId="4050" xr:uid="{00000000-0005-0000-0000-000059C20000}"/>
    <cellStyle name="Style 81 4 2 4 2" xfId="4051" xr:uid="{00000000-0005-0000-0000-00005AC20000}"/>
    <cellStyle name="Style 81 4 2 4 2 2" xfId="50594" xr:uid="{00000000-0005-0000-0000-00005BC20000}"/>
    <cellStyle name="Style 81 4 2 4 2 3" xfId="51296" xr:uid="{00000000-0005-0000-0000-00005CC20000}"/>
    <cellStyle name="Style 81 4 2 4 2 4" xfId="51988" xr:uid="{00000000-0005-0000-0000-00005DC20000}"/>
    <cellStyle name="Style 81 4 2 4 2 5" xfId="52681" xr:uid="{00000000-0005-0000-0000-00005EC20000}"/>
    <cellStyle name="Style 81 4 2 4 2 6" xfId="53372" xr:uid="{00000000-0005-0000-0000-00005FC20000}"/>
    <cellStyle name="Style 81 4 2 4 2 7" xfId="8992" xr:uid="{00000000-0005-0000-0000-000060C20000}"/>
    <cellStyle name="Style 81 4 2 4 3" xfId="50593" xr:uid="{00000000-0005-0000-0000-000061C20000}"/>
    <cellStyle name="Style 81 4 2 4 4" xfId="51295" xr:uid="{00000000-0005-0000-0000-000062C20000}"/>
    <cellStyle name="Style 81 4 2 4 5" xfId="51987" xr:uid="{00000000-0005-0000-0000-000063C20000}"/>
    <cellStyle name="Style 81 4 2 4 6" xfId="52680" xr:uid="{00000000-0005-0000-0000-000064C20000}"/>
    <cellStyle name="Style 81 4 2 4 7" xfId="53371" xr:uid="{00000000-0005-0000-0000-000065C20000}"/>
    <cellStyle name="Style 81 4 2 4 8" xfId="8991" xr:uid="{00000000-0005-0000-0000-000066C20000}"/>
    <cellStyle name="Style 81 4 2 5" xfId="8993" xr:uid="{00000000-0005-0000-0000-000067C20000}"/>
    <cellStyle name="Style 81 4 2 6" xfId="50587" xr:uid="{00000000-0005-0000-0000-000068C20000}"/>
    <cellStyle name="Style 81 4 2 7" xfId="51289" xr:uid="{00000000-0005-0000-0000-000069C20000}"/>
    <cellStyle name="Style 81 4 2 8" xfId="51981" xr:uid="{00000000-0005-0000-0000-00006AC20000}"/>
    <cellStyle name="Style 81 4 2 9" xfId="52674" xr:uid="{00000000-0005-0000-0000-00006BC20000}"/>
    <cellStyle name="Style 81 4 3" xfId="4052" xr:uid="{00000000-0005-0000-0000-00006CC20000}"/>
    <cellStyle name="Style 81 4 3 2" xfId="4053" xr:uid="{00000000-0005-0000-0000-00006DC20000}"/>
    <cellStyle name="Style 81 4 3 2 2" xfId="4054" xr:uid="{00000000-0005-0000-0000-00006EC20000}"/>
    <cellStyle name="Style 81 4 3 2 2 2" xfId="51299" xr:uid="{00000000-0005-0000-0000-00006FC20000}"/>
    <cellStyle name="Style 81 4 3 2 2 3" xfId="51991" xr:uid="{00000000-0005-0000-0000-000070C20000}"/>
    <cellStyle name="Style 81 4 3 2 2 4" xfId="52684" xr:uid="{00000000-0005-0000-0000-000071C20000}"/>
    <cellStyle name="Style 81 4 3 2 2 5" xfId="53375" xr:uid="{00000000-0005-0000-0000-000072C20000}"/>
    <cellStyle name="Style 81 4 3 2 2 6" xfId="50597" xr:uid="{00000000-0005-0000-0000-000073C20000}"/>
    <cellStyle name="Style 81 4 3 2 3" xfId="50596" xr:uid="{00000000-0005-0000-0000-000074C20000}"/>
    <cellStyle name="Style 81 4 3 2 4" xfId="51298" xr:uid="{00000000-0005-0000-0000-000075C20000}"/>
    <cellStyle name="Style 81 4 3 2 5" xfId="51990" xr:uid="{00000000-0005-0000-0000-000076C20000}"/>
    <cellStyle name="Style 81 4 3 2 6" xfId="52683" xr:uid="{00000000-0005-0000-0000-000077C20000}"/>
    <cellStyle name="Style 81 4 3 2 7" xfId="53374" xr:uid="{00000000-0005-0000-0000-000078C20000}"/>
    <cellStyle name="Style 81 4 3 2 8" xfId="8995" xr:uid="{00000000-0005-0000-0000-000079C20000}"/>
    <cellStyle name="Style 81 4 3 3" xfId="50595" xr:uid="{00000000-0005-0000-0000-00007AC20000}"/>
    <cellStyle name="Style 81 4 3 4" xfId="51297" xr:uid="{00000000-0005-0000-0000-00007BC20000}"/>
    <cellStyle name="Style 81 4 3 5" xfId="51989" xr:uid="{00000000-0005-0000-0000-00007CC20000}"/>
    <cellStyle name="Style 81 4 3 6" xfId="52682" xr:uid="{00000000-0005-0000-0000-00007DC20000}"/>
    <cellStyle name="Style 81 4 3 7" xfId="53373" xr:uid="{00000000-0005-0000-0000-00007EC20000}"/>
    <cellStyle name="Style 81 4 3 8" xfId="8994" xr:uid="{00000000-0005-0000-0000-00007FC20000}"/>
    <cellStyle name="Style 81 4 4" xfId="4055" xr:uid="{00000000-0005-0000-0000-000080C20000}"/>
    <cellStyle name="Style 81 4 4 2" xfId="4056" xr:uid="{00000000-0005-0000-0000-000081C20000}"/>
    <cellStyle name="Style 81 4 4 2 2" xfId="51301" xr:uid="{00000000-0005-0000-0000-000082C20000}"/>
    <cellStyle name="Style 81 4 4 2 3" xfId="51993" xr:uid="{00000000-0005-0000-0000-000083C20000}"/>
    <cellStyle name="Style 81 4 4 2 4" xfId="52686" xr:uid="{00000000-0005-0000-0000-000084C20000}"/>
    <cellStyle name="Style 81 4 4 2 5" xfId="53377" xr:uid="{00000000-0005-0000-0000-000085C20000}"/>
    <cellStyle name="Style 81 4 4 2 6" xfId="50599" xr:uid="{00000000-0005-0000-0000-000086C20000}"/>
    <cellStyle name="Style 81 4 4 3" xfId="50598" xr:uid="{00000000-0005-0000-0000-000087C20000}"/>
    <cellStyle name="Style 81 4 4 4" xfId="51300" xr:uid="{00000000-0005-0000-0000-000088C20000}"/>
    <cellStyle name="Style 81 4 4 5" xfId="51992" xr:uid="{00000000-0005-0000-0000-000089C20000}"/>
    <cellStyle name="Style 81 4 4 6" xfId="52685" xr:uid="{00000000-0005-0000-0000-00008AC20000}"/>
    <cellStyle name="Style 81 4 4 7" xfId="53376" xr:uid="{00000000-0005-0000-0000-00008BC20000}"/>
    <cellStyle name="Style 81 4 4 8" xfId="8996" xr:uid="{00000000-0005-0000-0000-00008CC20000}"/>
    <cellStyle name="Style 81 4 5" xfId="8997" xr:uid="{00000000-0005-0000-0000-00008DC20000}"/>
    <cellStyle name="Style 81 4 6" xfId="50586" xr:uid="{00000000-0005-0000-0000-00008EC20000}"/>
    <cellStyle name="Style 81 4 7" xfId="51288" xr:uid="{00000000-0005-0000-0000-00008FC20000}"/>
    <cellStyle name="Style 81 4 8" xfId="51980" xr:uid="{00000000-0005-0000-0000-000090C20000}"/>
    <cellStyle name="Style 81 4 9" xfId="52673" xr:uid="{00000000-0005-0000-0000-000091C20000}"/>
    <cellStyle name="Style 81 5" xfId="4057" xr:uid="{00000000-0005-0000-0000-000092C20000}"/>
    <cellStyle name="Style 81 5 10" xfId="53378" xr:uid="{00000000-0005-0000-0000-000093C20000}"/>
    <cellStyle name="Style 81 5 11" xfId="8998" xr:uid="{00000000-0005-0000-0000-000094C20000}"/>
    <cellStyle name="Style 81 5 2" xfId="4058" xr:uid="{00000000-0005-0000-0000-000095C20000}"/>
    <cellStyle name="Style 81 5 2 10" xfId="53379" xr:uid="{00000000-0005-0000-0000-000096C20000}"/>
    <cellStyle name="Style 81 5 2 11" xfId="8999" xr:uid="{00000000-0005-0000-0000-000097C20000}"/>
    <cellStyle name="Style 81 5 2 2" xfId="4059" xr:uid="{00000000-0005-0000-0000-000098C20000}"/>
    <cellStyle name="Style 81 5 2 2 2" xfId="4060" xr:uid="{00000000-0005-0000-0000-000099C20000}"/>
    <cellStyle name="Style 81 5 2 2 2 2" xfId="50603" xr:uid="{00000000-0005-0000-0000-00009AC20000}"/>
    <cellStyle name="Style 81 5 2 2 2 3" xfId="51305" xr:uid="{00000000-0005-0000-0000-00009BC20000}"/>
    <cellStyle name="Style 81 5 2 2 2 4" xfId="51997" xr:uid="{00000000-0005-0000-0000-00009CC20000}"/>
    <cellStyle name="Style 81 5 2 2 2 5" xfId="52690" xr:uid="{00000000-0005-0000-0000-00009DC20000}"/>
    <cellStyle name="Style 81 5 2 2 2 6" xfId="53381" xr:uid="{00000000-0005-0000-0000-00009EC20000}"/>
    <cellStyle name="Style 81 5 2 2 2 7" xfId="9001" xr:uid="{00000000-0005-0000-0000-00009FC20000}"/>
    <cellStyle name="Style 81 5 2 2 3" xfId="50602" xr:uid="{00000000-0005-0000-0000-0000A0C20000}"/>
    <cellStyle name="Style 81 5 2 2 4" xfId="51304" xr:uid="{00000000-0005-0000-0000-0000A1C20000}"/>
    <cellStyle name="Style 81 5 2 2 5" xfId="51996" xr:uid="{00000000-0005-0000-0000-0000A2C20000}"/>
    <cellStyle name="Style 81 5 2 2 6" xfId="52689" xr:uid="{00000000-0005-0000-0000-0000A3C20000}"/>
    <cellStyle name="Style 81 5 2 2 7" xfId="53380" xr:uid="{00000000-0005-0000-0000-0000A4C20000}"/>
    <cellStyle name="Style 81 5 2 2 8" xfId="9000" xr:uid="{00000000-0005-0000-0000-0000A5C20000}"/>
    <cellStyle name="Style 81 5 2 3" xfId="4061" xr:uid="{00000000-0005-0000-0000-0000A6C20000}"/>
    <cellStyle name="Style 81 5 2 3 2" xfId="4062" xr:uid="{00000000-0005-0000-0000-0000A7C20000}"/>
    <cellStyle name="Style 81 5 2 3 2 2" xfId="50605" xr:uid="{00000000-0005-0000-0000-0000A8C20000}"/>
    <cellStyle name="Style 81 5 2 3 2 3" xfId="51307" xr:uid="{00000000-0005-0000-0000-0000A9C20000}"/>
    <cellStyle name="Style 81 5 2 3 2 4" xfId="51999" xr:uid="{00000000-0005-0000-0000-0000AAC20000}"/>
    <cellStyle name="Style 81 5 2 3 2 5" xfId="52692" xr:uid="{00000000-0005-0000-0000-0000ABC20000}"/>
    <cellStyle name="Style 81 5 2 3 2 6" xfId="53383" xr:uid="{00000000-0005-0000-0000-0000ACC20000}"/>
    <cellStyle name="Style 81 5 2 3 2 7" xfId="9003" xr:uid="{00000000-0005-0000-0000-0000ADC20000}"/>
    <cellStyle name="Style 81 5 2 3 3" xfId="4063" xr:uid="{00000000-0005-0000-0000-0000AEC20000}"/>
    <cellStyle name="Style 81 5 2 3 3 2" xfId="50606" xr:uid="{00000000-0005-0000-0000-0000AFC20000}"/>
    <cellStyle name="Style 81 5 2 3 3 3" xfId="51308" xr:uid="{00000000-0005-0000-0000-0000B0C20000}"/>
    <cellStyle name="Style 81 5 2 3 3 4" xfId="52000" xr:uid="{00000000-0005-0000-0000-0000B1C20000}"/>
    <cellStyle name="Style 81 5 2 3 3 5" xfId="52693" xr:uid="{00000000-0005-0000-0000-0000B2C20000}"/>
    <cellStyle name="Style 81 5 2 3 3 6" xfId="53384" xr:uid="{00000000-0005-0000-0000-0000B3C20000}"/>
    <cellStyle name="Style 81 5 2 3 3 7" xfId="9004" xr:uid="{00000000-0005-0000-0000-0000B4C20000}"/>
    <cellStyle name="Style 81 5 2 3 4" xfId="50604" xr:uid="{00000000-0005-0000-0000-0000B5C20000}"/>
    <cellStyle name="Style 81 5 2 3 5" xfId="51306" xr:uid="{00000000-0005-0000-0000-0000B6C20000}"/>
    <cellStyle name="Style 81 5 2 3 6" xfId="51998" xr:uid="{00000000-0005-0000-0000-0000B7C20000}"/>
    <cellStyle name="Style 81 5 2 3 7" xfId="52691" xr:uid="{00000000-0005-0000-0000-0000B8C20000}"/>
    <cellStyle name="Style 81 5 2 3 8" xfId="53382" xr:uid="{00000000-0005-0000-0000-0000B9C20000}"/>
    <cellStyle name="Style 81 5 2 3 9" xfId="9002" xr:uid="{00000000-0005-0000-0000-0000BAC20000}"/>
    <cellStyle name="Style 81 5 2 4" xfId="4064" xr:uid="{00000000-0005-0000-0000-0000BBC20000}"/>
    <cellStyle name="Style 81 5 2 4 2" xfId="4065" xr:uid="{00000000-0005-0000-0000-0000BCC20000}"/>
    <cellStyle name="Style 81 5 2 4 2 2" xfId="51310" xr:uid="{00000000-0005-0000-0000-0000BDC20000}"/>
    <cellStyle name="Style 81 5 2 4 2 3" xfId="52002" xr:uid="{00000000-0005-0000-0000-0000BEC20000}"/>
    <cellStyle name="Style 81 5 2 4 2 4" xfId="52695" xr:uid="{00000000-0005-0000-0000-0000BFC20000}"/>
    <cellStyle name="Style 81 5 2 4 2 5" xfId="53386" xr:uid="{00000000-0005-0000-0000-0000C0C20000}"/>
    <cellStyle name="Style 81 5 2 4 2 6" xfId="50608" xr:uid="{00000000-0005-0000-0000-0000C1C20000}"/>
    <cellStyle name="Style 81 5 2 4 3" xfId="50607" xr:uid="{00000000-0005-0000-0000-0000C2C20000}"/>
    <cellStyle name="Style 81 5 2 4 4" xfId="51309" xr:uid="{00000000-0005-0000-0000-0000C3C20000}"/>
    <cellStyle name="Style 81 5 2 4 5" xfId="52001" xr:uid="{00000000-0005-0000-0000-0000C4C20000}"/>
    <cellStyle name="Style 81 5 2 4 6" xfId="52694" xr:uid="{00000000-0005-0000-0000-0000C5C20000}"/>
    <cellStyle name="Style 81 5 2 4 7" xfId="53385" xr:uid="{00000000-0005-0000-0000-0000C6C20000}"/>
    <cellStyle name="Style 81 5 2 4 8" xfId="9005" xr:uid="{00000000-0005-0000-0000-0000C7C20000}"/>
    <cellStyle name="Style 81 5 2 5" xfId="9006" xr:uid="{00000000-0005-0000-0000-0000C8C20000}"/>
    <cellStyle name="Style 81 5 2 6" xfId="50601" xr:uid="{00000000-0005-0000-0000-0000C9C20000}"/>
    <cellStyle name="Style 81 5 2 7" xfId="51303" xr:uid="{00000000-0005-0000-0000-0000CAC20000}"/>
    <cellStyle name="Style 81 5 2 8" xfId="51995" xr:uid="{00000000-0005-0000-0000-0000CBC20000}"/>
    <cellStyle name="Style 81 5 2 9" xfId="52688" xr:uid="{00000000-0005-0000-0000-0000CCC20000}"/>
    <cellStyle name="Style 81 5 3" xfId="4066" xr:uid="{00000000-0005-0000-0000-0000CDC20000}"/>
    <cellStyle name="Style 81 5 3 2" xfId="4067" xr:uid="{00000000-0005-0000-0000-0000CEC20000}"/>
    <cellStyle name="Style 81 5 3 2 2" xfId="50610" xr:uid="{00000000-0005-0000-0000-0000CFC20000}"/>
    <cellStyle name="Style 81 5 3 2 3" xfId="51312" xr:uid="{00000000-0005-0000-0000-0000D0C20000}"/>
    <cellStyle name="Style 81 5 3 2 4" xfId="52004" xr:uid="{00000000-0005-0000-0000-0000D1C20000}"/>
    <cellStyle name="Style 81 5 3 2 5" xfId="52697" xr:uid="{00000000-0005-0000-0000-0000D2C20000}"/>
    <cellStyle name="Style 81 5 3 2 6" xfId="53388" xr:uid="{00000000-0005-0000-0000-0000D3C20000}"/>
    <cellStyle name="Style 81 5 3 2 7" xfId="9008" xr:uid="{00000000-0005-0000-0000-0000D4C20000}"/>
    <cellStyle name="Style 81 5 3 3" xfId="50609" xr:uid="{00000000-0005-0000-0000-0000D5C20000}"/>
    <cellStyle name="Style 81 5 3 4" xfId="51311" xr:uid="{00000000-0005-0000-0000-0000D6C20000}"/>
    <cellStyle name="Style 81 5 3 5" xfId="52003" xr:uid="{00000000-0005-0000-0000-0000D7C20000}"/>
    <cellStyle name="Style 81 5 3 6" xfId="52696" xr:uid="{00000000-0005-0000-0000-0000D8C20000}"/>
    <cellStyle name="Style 81 5 3 7" xfId="53387" xr:uid="{00000000-0005-0000-0000-0000D9C20000}"/>
    <cellStyle name="Style 81 5 3 8" xfId="9007" xr:uid="{00000000-0005-0000-0000-0000DAC20000}"/>
    <cellStyle name="Style 81 5 4" xfId="4068" xr:uid="{00000000-0005-0000-0000-0000DBC20000}"/>
    <cellStyle name="Style 81 5 4 2" xfId="50611" xr:uid="{00000000-0005-0000-0000-0000DCC20000}"/>
    <cellStyle name="Style 81 5 4 3" xfId="51313" xr:uid="{00000000-0005-0000-0000-0000DDC20000}"/>
    <cellStyle name="Style 81 5 4 4" xfId="52005" xr:uid="{00000000-0005-0000-0000-0000DEC20000}"/>
    <cellStyle name="Style 81 5 4 5" xfId="52698" xr:uid="{00000000-0005-0000-0000-0000DFC20000}"/>
    <cellStyle name="Style 81 5 4 6" xfId="53389" xr:uid="{00000000-0005-0000-0000-0000E0C20000}"/>
    <cellStyle name="Style 81 5 4 7" xfId="9009" xr:uid="{00000000-0005-0000-0000-0000E1C20000}"/>
    <cellStyle name="Style 81 5 5" xfId="9010" xr:uid="{00000000-0005-0000-0000-0000E2C20000}"/>
    <cellStyle name="Style 81 5 6" xfId="50600" xr:uid="{00000000-0005-0000-0000-0000E3C20000}"/>
    <cellStyle name="Style 81 5 7" xfId="51302" xr:uid="{00000000-0005-0000-0000-0000E4C20000}"/>
    <cellStyle name="Style 81 5 8" xfId="51994" xr:uid="{00000000-0005-0000-0000-0000E5C20000}"/>
    <cellStyle name="Style 81 5 9" xfId="52687" xr:uid="{00000000-0005-0000-0000-0000E6C20000}"/>
    <cellStyle name="Style 81 6" xfId="4069" xr:uid="{00000000-0005-0000-0000-0000E7C20000}"/>
    <cellStyle name="Style 81 6 10" xfId="53390" xr:uid="{00000000-0005-0000-0000-0000E8C20000}"/>
    <cellStyle name="Style 81 6 11" xfId="9011" xr:uid="{00000000-0005-0000-0000-0000E9C20000}"/>
    <cellStyle name="Style 81 6 2" xfId="4070" xr:uid="{00000000-0005-0000-0000-0000EAC20000}"/>
    <cellStyle name="Style 81 6 2 2" xfId="9013" xr:uid="{00000000-0005-0000-0000-0000EBC20000}"/>
    <cellStyle name="Style 81 6 2 3" xfId="50613" xr:uid="{00000000-0005-0000-0000-0000ECC20000}"/>
    <cellStyle name="Style 81 6 2 4" xfId="51315" xr:uid="{00000000-0005-0000-0000-0000EDC20000}"/>
    <cellStyle name="Style 81 6 2 5" xfId="52007" xr:uid="{00000000-0005-0000-0000-0000EEC20000}"/>
    <cellStyle name="Style 81 6 2 6" xfId="52700" xr:uid="{00000000-0005-0000-0000-0000EFC20000}"/>
    <cellStyle name="Style 81 6 2 7" xfId="53391" xr:uid="{00000000-0005-0000-0000-0000F0C20000}"/>
    <cellStyle name="Style 81 6 2 8" xfId="9012" xr:uid="{00000000-0005-0000-0000-0000F1C20000}"/>
    <cellStyle name="Style 81 6 3" xfId="4071" xr:uid="{00000000-0005-0000-0000-0000F2C20000}"/>
    <cellStyle name="Style 81 6 3 2" xfId="4072" xr:uid="{00000000-0005-0000-0000-0000F3C20000}"/>
    <cellStyle name="Style 81 6 3 2 2" xfId="50615" xr:uid="{00000000-0005-0000-0000-0000F4C20000}"/>
    <cellStyle name="Style 81 6 3 2 3" xfId="51317" xr:uid="{00000000-0005-0000-0000-0000F5C20000}"/>
    <cellStyle name="Style 81 6 3 2 4" xfId="52009" xr:uid="{00000000-0005-0000-0000-0000F6C20000}"/>
    <cellStyle name="Style 81 6 3 2 5" xfId="52702" xr:uid="{00000000-0005-0000-0000-0000F7C20000}"/>
    <cellStyle name="Style 81 6 3 2 6" xfId="53393" xr:uid="{00000000-0005-0000-0000-0000F8C20000}"/>
    <cellStyle name="Style 81 6 3 2 7" xfId="9015" xr:uid="{00000000-0005-0000-0000-0000F9C20000}"/>
    <cellStyle name="Style 81 6 3 3" xfId="4073" xr:uid="{00000000-0005-0000-0000-0000FAC20000}"/>
    <cellStyle name="Style 81 6 3 3 2" xfId="50616" xr:uid="{00000000-0005-0000-0000-0000FBC20000}"/>
    <cellStyle name="Style 81 6 3 3 3" xfId="51318" xr:uid="{00000000-0005-0000-0000-0000FCC20000}"/>
    <cellStyle name="Style 81 6 3 3 4" xfId="52010" xr:uid="{00000000-0005-0000-0000-0000FDC20000}"/>
    <cellStyle name="Style 81 6 3 3 5" xfId="52703" xr:uid="{00000000-0005-0000-0000-0000FEC20000}"/>
    <cellStyle name="Style 81 6 3 3 6" xfId="53394" xr:uid="{00000000-0005-0000-0000-0000FFC20000}"/>
    <cellStyle name="Style 81 6 3 3 7" xfId="9016" xr:uid="{00000000-0005-0000-0000-000000C30000}"/>
    <cellStyle name="Style 81 6 3 4" xfId="50614" xr:uid="{00000000-0005-0000-0000-000001C30000}"/>
    <cellStyle name="Style 81 6 3 5" xfId="51316" xr:uid="{00000000-0005-0000-0000-000002C30000}"/>
    <cellStyle name="Style 81 6 3 6" xfId="52008" xr:uid="{00000000-0005-0000-0000-000003C30000}"/>
    <cellStyle name="Style 81 6 3 7" xfId="52701" xr:uid="{00000000-0005-0000-0000-000004C30000}"/>
    <cellStyle name="Style 81 6 3 8" xfId="53392" xr:uid="{00000000-0005-0000-0000-000005C30000}"/>
    <cellStyle name="Style 81 6 3 9" xfId="9014" xr:uid="{00000000-0005-0000-0000-000006C30000}"/>
    <cellStyle name="Style 81 6 4" xfId="4074" xr:uid="{00000000-0005-0000-0000-000007C30000}"/>
    <cellStyle name="Style 81 6 4 2" xfId="4075" xr:uid="{00000000-0005-0000-0000-000008C30000}"/>
    <cellStyle name="Style 81 6 4 2 2" xfId="50618" xr:uid="{00000000-0005-0000-0000-000009C30000}"/>
    <cellStyle name="Style 81 6 4 2 3" xfId="51320" xr:uid="{00000000-0005-0000-0000-00000AC30000}"/>
    <cellStyle name="Style 81 6 4 2 4" xfId="52012" xr:uid="{00000000-0005-0000-0000-00000BC30000}"/>
    <cellStyle name="Style 81 6 4 2 5" xfId="52705" xr:uid="{00000000-0005-0000-0000-00000CC30000}"/>
    <cellStyle name="Style 81 6 4 2 6" xfId="53396" xr:uid="{00000000-0005-0000-0000-00000DC30000}"/>
    <cellStyle name="Style 81 6 4 2 7" xfId="9018" xr:uid="{00000000-0005-0000-0000-00000EC30000}"/>
    <cellStyle name="Style 81 6 4 3" xfId="50617" xr:uid="{00000000-0005-0000-0000-00000FC30000}"/>
    <cellStyle name="Style 81 6 4 4" xfId="51319" xr:uid="{00000000-0005-0000-0000-000010C30000}"/>
    <cellStyle name="Style 81 6 4 5" xfId="52011" xr:uid="{00000000-0005-0000-0000-000011C30000}"/>
    <cellStyle name="Style 81 6 4 6" xfId="52704" xr:uid="{00000000-0005-0000-0000-000012C30000}"/>
    <cellStyle name="Style 81 6 4 7" xfId="53395" xr:uid="{00000000-0005-0000-0000-000013C30000}"/>
    <cellStyle name="Style 81 6 4 8" xfId="9017" xr:uid="{00000000-0005-0000-0000-000014C30000}"/>
    <cellStyle name="Style 81 6 5" xfId="4076" xr:uid="{00000000-0005-0000-0000-000015C30000}"/>
    <cellStyle name="Style 81 6 5 2" xfId="50619" xr:uid="{00000000-0005-0000-0000-000016C30000}"/>
    <cellStyle name="Style 81 6 5 3" xfId="51321" xr:uid="{00000000-0005-0000-0000-000017C30000}"/>
    <cellStyle name="Style 81 6 5 4" xfId="52013" xr:uid="{00000000-0005-0000-0000-000018C30000}"/>
    <cellStyle name="Style 81 6 5 5" xfId="52706" xr:uid="{00000000-0005-0000-0000-000019C30000}"/>
    <cellStyle name="Style 81 6 5 6" xfId="53397" xr:uid="{00000000-0005-0000-0000-00001AC30000}"/>
    <cellStyle name="Style 81 6 5 7" xfId="9019" xr:uid="{00000000-0005-0000-0000-00001BC30000}"/>
    <cellStyle name="Style 81 6 6" xfId="50612" xr:uid="{00000000-0005-0000-0000-00001CC30000}"/>
    <cellStyle name="Style 81 6 7" xfId="51314" xr:uid="{00000000-0005-0000-0000-00001DC30000}"/>
    <cellStyle name="Style 81 6 8" xfId="52006" xr:uid="{00000000-0005-0000-0000-00001EC30000}"/>
    <cellStyle name="Style 81 6 9" xfId="52699" xr:uid="{00000000-0005-0000-0000-00001FC30000}"/>
    <cellStyle name="Style 81 7" xfId="4077" xr:uid="{00000000-0005-0000-0000-000020C30000}"/>
    <cellStyle name="Style 81 7 10" xfId="9020" xr:uid="{00000000-0005-0000-0000-000021C30000}"/>
    <cellStyle name="Style 81 7 2" xfId="4078" xr:uid="{00000000-0005-0000-0000-000022C30000}"/>
    <cellStyle name="Style 81 7 2 2" xfId="50621" xr:uid="{00000000-0005-0000-0000-000023C30000}"/>
    <cellStyle name="Style 81 7 2 3" xfId="51323" xr:uid="{00000000-0005-0000-0000-000024C30000}"/>
    <cellStyle name="Style 81 7 2 4" xfId="52015" xr:uid="{00000000-0005-0000-0000-000025C30000}"/>
    <cellStyle name="Style 81 7 2 5" xfId="52708" xr:uid="{00000000-0005-0000-0000-000026C30000}"/>
    <cellStyle name="Style 81 7 2 6" xfId="53399" xr:uid="{00000000-0005-0000-0000-000027C30000}"/>
    <cellStyle name="Style 81 7 2 7" xfId="9021" xr:uid="{00000000-0005-0000-0000-000028C30000}"/>
    <cellStyle name="Style 81 7 3" xfId="4079" xr:uid="{00000000-0005-0000-0000-000029C30000}"/>
    <cellStyle name="Style 81 7 3 2" xfId="50622" xr:uid="{00000000-0005-0000-0000-00002AC30000}"/>
    <cellStyle name="Style 81 7 3 3" xfId="51324" xr:uid="{00000000-0005-0000-0000-00002BC30000}"/>
    <cellStyle name="Style 81 7 3 4" xfId="52016" xr:uid="{00000000-0005-0000-0000-00002CC30000}"/>
    <cellStyle name="Style 81 7 3 5" xfId="52709" xr:uid="{00000000-0005-0000-0000-00002DC30000}"/>
    <cellStyle name="Style 81 7 3 6" xfId="53400" xr:uid="{00000000-0005-0000-0000-00002EC30000}"/>
    <cellStyle name="Style 81 7 3 7" xfId="9022" xr:uid="{00000000-0005-0000-0000-00002FC30000}"/>
    <cellStyle name="Style 81 7 4" xfId="4080" xr:uid="{00000000-0005-0000-0000-000030C30000}"/>
    <cellStyle name="Style 81 7 4 2" xfId="51325" xr:uid="{00000000-0005-0000-0000-000031C30000}"/>
    <cellStyle name="Style 81 7 4 3" xfId="52017" xr:uid="{00000000-0005-0000-0000-000032C30000}"/>
    <cellStyle name="Style 81 7 4 4" xfId="52710" xr:uid="{00000000-0005-0000-0000-000033C30000}"/>
    <cellStyle name="Style 81 7 4 5" xfId="53401" xr:uid="{00000000-0005-0000-0000-000034C30000}"/>
    <cellStyle name="Style 81 7 4 6" xfId="50623" xr:uid="{00000000-0005-0000-0000-000035C30000}"/>
    <cellStyle name="Style 81 7 5" xfId="50620" xr:uid="{00000000-0005-0000-0000-000036C30000}"/>
    <cellStyle name="Style 81 7 6" xfId="51322" xr:uid="{00000000-0005-0000-0000-000037C30000}"/>
    <cellStyle name="Style 81 7 7" xfId="52014" xr:uid="{00000000-0005-0000-0000-000038C30000}"/>
    <cellStyle name="Style 81 7 8" xfId="52707" xr:uid="{00000000-0005-0000-0000-000039C30000}"/>
    <cellStyle name="Style 81 7 9" xfId="53398" xr:uid="{00000000-0005-0000-0000-00003AC30000}"/>
    <cellStyle name="Style 81 8" xfId="4081" xr:uid="{00000000-0005-0000-0000-00003BC30000}"/>
    <cellStyle name="Style 81 8 2" xfId="4082" xr:uid="{00000000-0005-0000-0000-00003CC30000}"/>
    <cellStyle name="Style 81 8 2 2" xfId="51327" xr:uid="{00000000-0005-0000-0000-00003DC30000}"/>
    <cellStyle name="Style 81 8 2 3" xfId="52019" xr:uid="{00000000-0005-0000-0000-00003EC30000}"/>
    <cellStyle name="Style 81 8 2 4" xfId="52712" xr:uid="{00000000-0005-0000-0000-00003FC30000}"/>
    <cellStyle name="Style 81 8 2 5" xfId="53403" xr:uid="{00000000-0005-0000-0000-000040C30000}"/>
    <cellStyle name="Style 81 8 2 6" xfId="50625" xr:uid="{00000000-0005-0000-0000-000041C30000}"/>
    <cellStyle name="Style 81 8 3" xfId="4083" xr:uid="{00000000-0005-0000-0000-000042C30000}"/>
    <cellStyle name="Style 81 8 3 2" xfId="51328" xr:uid="{00000000-0005-0000-0000-000043C30000}"/>
    <cellStyle name="Style 81 8 3 3" xfId="52020" xr:uid="{00000000-0005-0000-0000-000044C30000}"/>
    <cellStyle name="Style 81 8 3 4" xfId="52713" xr:uid="{00000000-0005-0000-0000-000045C30000}"/>
    <cellStyle name="Style 81 8 3 5" xfId="53404" xr:uid="{00000000-0005-0000-0000-000046C30000}"/>
    <cellStyle name="Style 81 8 3 6" xfId="50626" xr:uid="{00000000-0005-0000-0000-000047C30000}"/>
    <cellStyle name="Style 81 8 4" xfId="50624" xr:uid="{00000000-0005-0000-0000-000048C30000}"/>
    <cellStyle name="Style 81 8 5" xfId="51326" xr:uid="{00000000-0005-0000-0000-000049C30000}"/>
    <cellStyle name="Style 81 8 6" xfId="52018" xr:uid="{00000000-0005-0000-0000-00004AC30000}"/>
    <cellStyle name="Style 81 8 7" xfId="52711" xr:uid="{00000000-0005-0000-0000-00004BC30000}"/>
    <cellStyle name="Style 81 8 8" xfId="53402" xr:uid="{00000000-0005-0000-0000-00004CC30000}"/>
    <cellStyle name="Style 81 8 9" xfId="9023" xr:uid="{00000000-0005-0000-0000-00004DC30000}"/>
    <cellStyle name="Style 81 9" xfId="4084" xr:uid="{00000000-0005-0000-0000-00004EC30000}"/>
    <cellStyle name="Style 81 9 2" xfId="50627" xr:uid="{00000000-0005-0000-0000-00004FC30000}"/>
    <cellStyle name="Style 81 9 3" xfId="51329" xr:uid="{00000000-0005-0000-0000-000050C30000}"/>
    <cellStyle name="Style 81 9 4" xfId="52021" xr:uid="{00000000-0005-0000-0000-000051C30000}"/>
    <cellStyle name="Style 81 9 5" xfId="52714" xr:uid="{00000000-0005-0000-0000-000052C30000}"/>
    <cellStyle name="Style 81 9 6" xfId="53405" xr:uid="{00000000-0005-0000-0000-000053C30000}"/>
    <cellStyle name="Style 81 9 7" xfId="9024" xr:uid="{00000000-0005-0000-0000-000054C30000}"/>
    <cellStyle name="Style 81_ADDON" xfId="4085" xr:uid="{00000000-0005-0000-0000-000055C30000}"/>
    <cellStyle name="Style 82" xfId="4086" xr:uid="{00000000-0005-0000-0000-000056C30000}"/>
    <cellStyle name="Style 82 10" xfId="52022" xr:uid="{00000000-0005-0000-0000-000057C30000}"/>
    <cellStyle name="Style 82 11" xfId="52715" xr:uid="{00000000-0005-0000-0000-000058C30000}"/>
    <cellStyle name="Style 82 12" xfId="53406" xr:uid="{00000000-0005-0000-0000-000059C30000}"/>
    <cellStyle name="Style 82 13" xfId="8591" xr:uid="{00000000-0005-0000-0000-00005AC30000}"/>
    <cellStyle name="Style 82 2" xfId="4087" xr:uid="{00000000-0005-0000-0000-00005BC30000}"/>
    <cellStyle name="Style 82 2 2" xfId="4088" xr:uid="{00000000-0005-0000-0000-00005CC30000}"/>
    <cellStyle name="Style 82 2 2 2" xfId="4089" xr:uid="{00000000-0005-0000-0000-00005DC30000}"/>
    <cellStyle name="Style 82 2 2 2 2" xfId="4090" xr:uid="{00000000-0005-0000-0000-00005EC30000}"/>
    <cellStyle name="Style 82 2 2 2 2 2" xfId="51334" xr:uid="{00000000-0005-0000-0000-00005FC30000}"/>
    <cellStyle name="Style 82 2 2 2 2 3" xfId="52026" xr:uid="{00000000-0005-0000-0000-000060C30000}"/>
    <cellStyle name="Style 82 2 2 2 2 4" xfId="52719" xr:uid="{00000000-0005-0000-0000-000061C30000}"/>
    <cellStyle name="Style 82 2 2 2 2 5" xfId="53410" xr:uid="{00000000-0005-0000-0000-000062C30000}"/>
    <cellStyle name="Style 82 2 2 2 2 6" xfId="50632" xr:uid="{00000000-0005-0000-0000-000063C30000}"/>
    <cellStyle name="Style 82 2 2 2 3" xfId="51333" xr:uid="{00000000-0005-0000-0000-000064C30000}"/>
    <cellStyle name="Style 82 2 2 2 4" xfId="52025" xr:uid="{00000000-0005-0000-0000-000065C30000}"/>
    <cellStyle name="Style 82 2 2 2 5" xfId="52718" xr:uid="{00000000-0005-0000-0000-000066C30000}"/>
    <cellStyle name="Style 82 2 2 2 6" xfId="53409" xr:uid="{00000000-0005-0000-0000-000067C30000}"/>
    <cellStyle name="Style 82 2 2 2 7" xfId="50631" xr:uid="{00000000-0005-0000-0000-000068C30000}"/>
    <cellStyle name="Style 82 2 2 3" xfId="51332" xr:uid="{00000000-0005-0000-0000-000069C30000}"/>
    <cellStyle name="Style 82 2 2 4" xfId="52024" xr:uid="{00000000-0005-0000-0000-00006AC30000}"/>
    <cellStyle name="Style 82 2 2 5" xfId="52717" xr:uid="{00000000-0005-0000-0000-00006BC30000}"/>
    <cellStyle name="Style 82 2 2 6" xfId="53408" xr:uid="{00000000-0005-0000-0000-00006CC30000}"/>
    <cellStyle name="Style 82 2 2 7" xfId="50630" xr:uid="{00000000-0005-0000-0000-00006DC30000}"/>
    <cellStyle name="Style 82 2 3" xfId="4091" xr:uid="{00000000-0005-0000-0000-00006EC30000}"/>
    <cellStyle name="Style 82 2 3 2" xfId="4092" xr:uid="{00000000-0005-0000-0000-00006FC30000}"/>
    <cellStyle name="Style 82 2 3 2 2" xfId="51336" xr:uid="{00000000-0005-0000-0000-000070C30000}"/>
    <cellStyle name="Style 82 2 3 2 3" xfId="52028" xr:uid="{00000000-0005-0000-0000-000071C30000}"/>
    <cellStyle name="Style 82 2 3 2 4" xfId="52721" xr:uid="{00000000-0005-0000-0000-000072C30000}"/>
    <cellStyle name="Style 82 2 3 2 5" xfId="53412" xr:uid="{00000000-0005-0000-0000-000073C30000}"/>
    <cellStyle name="Style 82 2 3 2 6" xfId="50634" xr:uid="{00000000-0005-0000-0000-000074C30000}"/>
    <cellStyle name="Style 82 2 3 3" xfId="51335" xr:uid="{00000000-0005-0000-0000-000075C30000}"/>
    <cellStyle name="Style 82 2 3 4" xfId="52027" xr:uid="{00000000-0005-0000-0000-000076C30000}"/>
    <cellStyle name="Style 82 2 3 5" xfId="52720" xr:uid="{00000000-0005-0000-0000-000077C30000}"/>
    <cellStyle name="Style 82 2 3 6" xfId="53411" xr:uid="{00000000-0005-0000-0000-000078C30000}"/>
    <cellStyle name="Style 82 2 3 7" xfId="50633" xr:uid="{00000000-0005-0000-0000-000079C30000}"/>
    <cellStyle name="Style 82 2 4" xfId="50629" xr:uid="{00000000-0005-0000-0000-00007AC30000}"/>
    <cellStyle name="Style 82 2 5" xfId="51331" xr:uid="{00000000-0005-0000-0000-00007BC30000}"/>
    <cellStyle name="Style 82 2 6" xfId="52023" xr:uid="{00000000-0005-0000-0000-00007CC30000}"/>
    <cellStyle name="Style 82 2 7" xfId="52716" xr:uid="{00000000-0005-0000-0000-00007DC30000}"/>
    <cellStyle name="Style 82 2 8" xfId="53407" xr:uid="{00000000-0005-0000-0000-00007EC30000}"/>
    <cellStyle name="Style 82 2 9" xfId="9025" xr:uid="{00000000-0005-0000-0000-00007FC30000}"/>
    <cellStyle name="Style 82 3" xfId="4093" xr:uid="{00000000-0005-0000-0000-000080C30000}"/>
    <cellStyle name="Style 82 3 10" xfId="9026" xr:uid="{00000000-0005-0000-0000-000081C30000}"/>
    <cellStyle name="Style 82 3 2" xfId="4094" xr:uid="{00000000-0005-0000-0000-000082C30000}"/>
    <cellStyle name="Style 82 3 2 2" xfId="50636" xr:uid="{00000000-0005-0000-0000-000083C30000}"/>
    <cellStyle name="Style 82 3 2 3" xfId="51338" xr:uid="{00000000-0005-0000-0000-000084C30000}"/>
    <cellStyle name="Style 82 3 2 4" xfId="52030" xr:uid="{00000000-0005-0000-0000-000085C30000}"/>
    <cellStyle name="Style 82 3 2 5" xfId="52723" xr:uid="{00000000-0005-0000-0000-000086C30000}"/>
    <cellStyle name="Style 82 3 2 6" xfId="53414" xr:uid="{00000000-0005-0000-0000-000087C30000}"/>
    <cellStyle name="Style 82 3 2 7" xfId="9027" xr:uid="{00000000-0005-0000-0000-000088C30000}"/>
    <cellStyle name="Style 82 3 3" xfId="4095" xr:uid="{00000000-0005-0000-0000-000089C30000}"/>
    <cellStyle name="Style 82 3 3 2" xfId="4096" xr:uid="{00000000-0005-0000-0000-00008AC30000}"/>
    <cellStyle name="Style 82 3 3 2 2" xfId="50638" xr:uid="{00000000-0005-0000-0000-00008BC30000}"/>
    <cellStyle name="Style 82 3 3 2 3" xfId="51340" xr:uid="{00000000-0005-0000-0000-00008CC30000}"/>
    <cellStyle name="Style 82 3 3 2 4" xfId="52032" xr:uid="{00000000-0005-0000-0000-00008DC30000}"/>
    <cellStyle name="Style 82 3 3 2 5" xfId="52725" xr:uid="{00000000-0005-0000-0000-00008EC30000}"/>
    <cellStyle name="Style 82 3 3 2 6" xfId="53416" xr:uid="{00000000-0005-0000-0000-00008FC30000}"/>
    <cellStyle name="Style 82 3 3 2 7" xfId="9029" xr:uid="{00000000-0005-0000-0000-000090C30000}"/>
    <cellStyle name="Style 82 3 3 3" xfId="4097" xr:uid="{00000000-0005-0000-0000-000091C30000}"/>
    <cellStyle name="Style 82 3 3 3 2" xfId="51341" xr:uid="{00000000-0005-0000-0000-000092C30000}"/>
    <cellStyle name="Style 82 3 3 3 3" xfId="52033" xr:uid="{00000000-0005-0000-0000-000093C30000}"/>
    <cellStyle name="Style 82 3 3 3 4" xfId="52726" xr:uid="{00000000-0005-0000-0000-000094C30000}"/>
    <cellStyle name="Style 82 3 3 3 5" xfId="53417" xr:uid="{00000000-0005-0000-0000-000095C30000}"/>
    <cellStyle name="Style 82 3 3 3 6" xfId="50639" xr:uid="{00000000-0005-0000-0000-000096C30000}"/>
    <cellStyle name="Style 82 3 3 4" xfId="50637" xr:uid="{00000000-0005-0000-0000-000097C30000}"/>
    <cellStyle name="Style 82 3 3 5" xfId="51339" xr:uid="{00000000-0005-0000-0000-000098C30000}"/>
    <cellStyle name="Style 82 3 3 6" xfId="52031" xr:uid="{00000000-0005-0000-0000-000099C30000}"/>
    <cellStyle name="Style 82 3 3 7" xfId="52724" xr:uid="{00000000-0005-0000-0000-00009AC30000}"/>
    <cellStyle name="Style 82 3 3 8" xfId="53415" xr:uid="{00000000-0005-0000-0000-00009BC30000}"/>
    <cellStyle name="Style 82 3 3 9" xfId="9028" xr:uid="{00000000-0005-0000-0000-00009CC30000}"/>
    <cellStyle name="Style 82 3 4" xfId="4098" xr:uid="{00000000-0005-0000-0000-00009DC30000}"/>
    <cellStyle name="Style 82 3 4 2" xfId="4099" xr:uid="{00000000-0005-0000-0000-00009EC30000}"/>
    <cellStyle name="Style 82 3 4 2 2" xfId="51343" xr:uid="{00000000-0005-0000-0000-00009FC30000}"/>
    <cellStyle name="Style 82 3 4 2 3" xfId="52035" xr:uid="{00000000-0005-0000-0000-0000A0C30000}"/>
    <cellStyle name="Style 82 3 4 2 4" xfId="52728" xr:uid="{00000000-0005-0000-0000-0000A1C30000}"/>
    <cellStyle name="Style 82 3 4 2 5" xfId="53419" xr:uid="{00000000-0005-0000-0000-0000A2C30000}"/>
    <cellStyle name="Style 82 3 4 2 6" xfId="50641" xr:uid="{00000000-0005-0000-0000-0000A3C30000}"/>
    <cellStyle name="Style 82 3 4 3" xfId="50640" xr:uid="{00000000-0005-0000-0000-0000A4C30000}"/>
    <cellStyle name="Style 82 3 4 4" xfId="51342" xr:uid="{00000000-0005-0000-0000-0000A5C30000}"/>
    <cellStyle name="Style 82 3 4 5" xfId="52034" xr:uid="{00000000-0005-0000-0000-0000A6C30000}"/>
    <cellStyle name="Style 82 3 4 6" xfId="52727" xr:uid="{00000000-0005-0000-0000-0000A7C30000}"/>
    <cellStyle name="Style 82 3 4 7" xfId="53418" xr:uid="{00000000-0005-0000-0000-0000A8C30000}"/>
    <cellStyle name="Style 82 3 4 8" xfId="9030" xr:uid="{00000000-0005-0000-0000-0000A9C30000}"/>
    <cellStyle name="Style 82 3 5" xfId="50635" xr:uid="{00000000-0005-0000-0000-0000AAC30000}"/>
    <cellStyle name="Style 82 3 6" xfId="51337" xr:uid="{00000000-0005-0000-0000-0000ABC30000}"/>
    <cellStyle name="Style 82 3 7" xfId="52029" xr:uid="{00000000-0005-0000-0000-0000ACC30000}"/>
    <cellStyle name="Style 82 3 8" xfId="52722" xr:uid="{00000000-0005-0000-0000-0000ADC30000}"/>
    <cellStyle name="Style 82 3 9" xfId="53413" xr:uid="{00000000-0005-0000-0000-0000AEC30000}"/>
    <cellStyle name="Style 82 4" xfId="4100" xr:uid="{00000000-0005-0000-0000-0000AFC30000}"/>
    <cellStyle name="Style 82 4 2" xfId="4101" xr:uid="{00000000-0005-0000-0000-0000B0C30000}"/>
    <cellStyle name="Style 82 4 2 2" xfId="50643" xr:uid="{00000000-0005-0000-0000-0000B1C30000}"/>
    <cellStyle name="Style 82 4 2 3" xfId="51345" xr:uid="{00000000-0005-0000-0000-0000B2C30000}"/>
    <cellStyle name="Style 82 4 2 4" xfId="52037" xr:uid="{00000000-0005-0000-0000-0000B3C30000}"/>
    <cellStyle name="Style 82 4 2 5" xfId="52730" xr:uid="{00000000-0005-0000-0000-0000B4C30000}"/>
    <cellStyle name="Style 82 4 2 6" xfId="53421" xr:uid="{00000000-0005-0000-0000-0000B5C30000}"/>
    <cellStyle name="Style 82 4 2 7" xfId="9032" xr:uid="{00000000-0005-0000-0000-0000B6C30000}"/>
    <cellStyle name="Style 82 4 3" xfId="4102" xr:uid="{00000000-0005-0000-0000-0000B7C30000}"/>
    <cellStyle name="Style 82 4 3 2" xfId="51346" xr:uid="{00000000-0005-0000-0000-0000B8C30000}"/>
    <cellStyle name="Style 82 4 3 3" xfId="52038" xr:uid="{00000000-0005-0000-0000-0000B9C30000}"/>
    <cellStyle name="Style 82 4 3 4" xfId="52731" xr:uid="{00000000-0005-0000-0000-0000BAC30000}"/>
    <cellStyle name="Style 82 4 3 5" xfId="53422" xr:uid="{00000000-0005-0000-0000-0000BBC30000}"/>
    <cellStyle name="Style 82 4 3 6" xfId="50644" xr:uid="{00000000-0005-0000-0000-0000BCC30000}"/>
    <cellStyle name="Style 82 4 4" xfId="50642" xr:uid="{00000000-0005-0000-0000-0000BDC30000}"/>
    <cellStyle name="Style 82 4 5" xfId="51344" xr:uid="{00000000-0005-0000-0000-0000BEC30000}"/>
    <cellStyle name="Style 82 4 6" xfId="52036" xr:uid="{00000000-0005-0000-0000-0000BFC30000}"/>
    <cellStyle name="Style 82 4 7" xfId="52729" xr:uid="{00000000-0005-0000-0000-0000C0C30000}"/>
    <cellStyle name="Style 82 4 8" xfId="53420" xr:uid="{00000000-0005-0000-0000-0000C1C30000}"/>
    <cellStyle name="Style 82 4 9" xfId="9031" xr:uid="{00000000-0005-0000-0000-0000C2C30000}"/>
    <cellStyle name="Style 82 5" xfId="4103" xr:uid="{00000000-0005-0000-0000-0000C3C30000}"/>
    <cellStyle name="Style 82 5 2" xfId="4104" xr:uid="{00000000-0005-0000-0000-0000C4C30000}"/>
    <cellStyle name="Style 82 5 2 2" xfId="51348" xr:uid="{00000000-0005-0000-0000-0000C5C30000}"/>
    <cellStyle name="Style 82 5 2 3" xfId="52040" xr:uid="{00000000-0005-0000-0000-0000C6C30000}"/>
    <cellStyle name="Style 82 5 2 4" xfId="52733" xr:uid="{00000000-0005-0000-0000-0000C7C30000}"/>
    <cellStyle name="Style 82 5 2 5" xfId="53424" xr:uid="{00000000-0005-0000-0000-0000C8C30000}"/>
    <cellStyle name="Style 82 5 2 6" xfId="50646" xr:uid="{00000000-0005-0000-0000-0000C9C30000}"/>
    <cellStyle name="Style 82 5 3" xfId="50645" xr:uid="{00000000-0005-0000-0000-0000CAC30000}"/>
    <cellStyle name="Style 82 5 4" xfId="51347" xr:uid="{00000000-0005-0000-0000-0000CBC30000}"/>
    <cellStyle name="Style 82 5 5" xfId="52039" xr:uid="{00000000-0005-0000-0000-0000CCC30000}"/>
    <cellStyle name="Style 82 5 6" xfId="52732" xr:uid="{00000000-0005-0000-0000-0000CDC30000}"/>
    <cellStyle name="Style 82 5 7" xfId="53423" xr:uid="{00000000-0005-0000-0000-0000CEC30000}"/>
    <cellStyle name="Style 82 5 8" xfId="9033" xr:uid="{00000000-0005-0000-0000-0000CFC30000}"/>
    <cellStyle name="Style 82 6" xfId="4105" xr:uid="{00000000-0005-0000-0000-0000D0C30000}"/>
    <cellStyle name="Style 82 6 2" xfId="50647" xr:uid="{00000000-0005-0000-0000-0000D1C30000}"/>
    <cellStyle name="Style 82 6 3" xfId="51349" xr:uid="{00000000-0005-0000-0000-0000D2C30000}"/>
    <cellStyle name="Style 82 6 4" xfId="52041" xr:uid="{00000000-0005-0000-0000-0000D3C30000}"/>
    <cellStyle name="Style 82 6 5" xfId="52734" xr:uid="{00000000-0005-0000-0000-0000D4C30000}"/>
    <cellStyle name="Style 82 6 6" xfId="53425" xr:uid="{00000000-0005-0000-0000-0000D5C30000}"/>
    <cellStyle name="Style 82 6 7" xfId="9034" xr:uid="{00000000-0005-0000-0000-0000D6C30000}"/>
    <cellStyle name="Style 82 7" xfId="4106" xr:uid="{00000000-0005-0000-0000-0000D7C30000}"/>
    <cellStyle name="Style 82 7 2" xfId="50648" xr:uid="{00000000-0005-0000-0000-0000D8C30000}"/>
    <cellStyle name="Style 82 7 3" xfId="51350" xr:uid="{00000000-0005-0000-0000-0000D9C30000}"/>
    <cellStyle name="Style 82 7 4" xfId="52042" xr:uid="{00000000-0005-0000-0000-0000DAC30000}"/>
    <cellStyle name="Style 82 7 5" xfId="52735" xr:uid="{00000000-0005-0000-0000-0000DBC30000}"/>
    <cellStyle name="Style 82 7 6" xfId="53426" xr:uid="{00000000-0005-0000-0000-0000DCC30000}"/>
    <cellStyle name="Style 82 7 7" xfId="9035" xr:uid="{00000000-0005-0000-0000-0000DDC30000}"/>
    <cellStyle name="Style 82 8" xfId="50628" xr:uid="{00000000-0005-0000-0000-0000DEC30000}"/>
    <cellStyle name="Style 82 9" xfId="51330" xr:uid="{00000000-0005-0000-0000-0000DFC30000}"/>
    <cellStyle name="Style 82_ADDON" xfId="4107" xr:uid="{00000000-0005-0000-0000-0000E0C30000}"/>
    <cellStyle name="Style 83" xfId="4108" xr:uid="{00000000-0005-0000-0000-0000E1C30000}"/>
    <cellStyle name="Style 83 10" xfId="52043" xr:uid="{00000000-0005-0000-0000-0000E2C30000}"/>
    <cellStyle name="Style 83 11" xfId="52736" xr:uid="{00000000-0005-0000-0000-0000E3C30000}"/>
    <cellStyle name="Style 83 12" xfId="53427" xr:uid="{00000000-0005-0000-0000-0000E4C30000}"/>
    <cellStyle name="Style 83 13" xfId="8592" xr:uid="{00000000-0005-0000-0000-0000E5C30000}"/>
    <cellStyle name="Style 83 2" xfId="4109" xr:uid="{00000000-0005-0000-0000-0000E6C30000}"/>
    <cellStyle name="Style 83 2 10" xfId="52737" xr:uid="{00000000-0005-0000-0000-0000E7C30000}"/>
    <cellStyle name="Style 83 2 11" xfId="53428" xr:uid="{00000000-0005-0000-0000-0000E8C30000}"/>
    <cellStyle name="Style 83 2 12" xfId="9036" xr:uid="{00000000-0005-0000-0000-0000E9C30000}"/>
    <cellStyle name="Style 83 2 2" xfId="4110" xr:uid="{00000000-0005-0000-0000-0000EAC30000}"/>
    <cellStyle name="Style 83 2 2 2" xfId="4111" xr:uid="{00000000-0005-0000-0000-0000EBC30000}"/>
    <cellStyle name="Style 83 2 2 2 2" xfId="4112" xr:uid="{00000000-0005-0000-0000-0000ECC30000}"/>
    <cellStyle name="Style 83 2 2 2 2 2" xfId="51355" xr:uid="{00000000-0005-0000-0000-0000EDC30000}"/>
    <cellStyle name="Style 83 2 2 2 2 3" xfId="52047" xr:uid="{00000000-0005-0000-0000-0000EEC30000}"/>
    <cellStyle name="Style 83 2 2 2 2 4" xfId="52740" xr:uid="{00000000-0005-0000-0000-0000EFC30000}"/>
    <cellStyle name="Style 83 2 2 2 2 5" xfId="53431" xr:uid="{00000000-0005-0000-0000-0000F0C30000}"/>
    <cellStyle name="Style 83 2 2 2 2 6" xfId="50653" xr:uid="{00000000-0005-0000-0000-0000F1C30000}"/>
    <cellStyle name="Style 83 2 2 2 3" xfId="50652" xr:uid="{00000000-0005-0000-0000-0000F2C30000}"/>
    <cellStyle name="Style 83 2 2 2 4" xfId="51354" xr:uid="{00000000-0005-0000-0000-0000F3C30000}"/>
    <cellStyle name="Style 83 2 2 2 5" xfId="52046" xr:uid="{00000000-0005-0000-0000-0000F4C30000}"/>
    <cellStyle name="Style 83 2 2 2 6" xfId="52739" xr:uid="{00000000-0005-0000-0000-0000F5C30000}"/>
    <cellStyle name="Style 83 2 2 2 7" xfId="53430" xr:uid="{00000000-0005-0000-0000-0000F6C30000}"/>
    <cellStyle name="Style 83 2 2 2 8" xfId="9038" xr:uid="{00000000-0005-0000-0000-0000F7C30000}"/>
    <cellStyle name="Style 83 2 2 3" xfId="4113" xr:uid="{00000000-0005-0000-0000-0000F8C30000}"/>
    <cellStyle name="Style 83 2 2 3 2" xfId="50654" xr:uid="{00000000-0005-0000-0000-0000F9C30000}"/>
    <cellStyle name="Style 83 2 2 3 3" xfId="51356" xr:uid="{00000000-0005-0000-0000-0000FAC30000}"/>
    <cellStyle name="Style 83 2 2 3 4" xfId="52048" xr:uid="{00000000-0005-0000-0000-0000FBC30000}"/>
    <cellStyle name="Style 83 2 2 3 5" xfId="52741" xr:uid="{00000000-0005-0000-0000-0000FCC30000}"/>
    <cellStyle name="Style 83 2 2 3 6" xfId="53432" xr:uid="{00000000-0005-0000-0000-0000FDC30000}"/>
    <cellStyle name="Style 83 2 2 3 7" xfId="9039" xr:uid="{00000000-0005-0000-0000-0000FEC30000}"/>
    <cellStyle name="Style 83 2 2 4" xfId="50651" xr:uid="{00000000-0005-0000-0000-0000FFC30000}"/>
    <cellStyle name="Style 83 2 2 5" xfId="51353" xr:uid="{00000000-0005-0000-0000-000000C40000}"/>
    <cellStyle name="Style 83 2 2 6" xfId="52045" xr:uid="{00000000-0005-0000-0000-000001C40000}"/>
    <cellStyle name="Style 83 2 2 7" xfId="52738" xr:uid="{00000000-0005-0000-0000-000002C40000}"/>
    <cellStyle name="Style 83 2 2 8" xfId="53429" xr:uid="{00000000-0005-0000-0000-000003C40000}"/>
    <cellStyle name="Style 83 2 2 9" xfId="9037" xr:uid="{00000000-0005-0000-0000-000004C40000}"/>
    <cellStyle name="Style 83 2 3" xfId="4114" xr:uid="{00000000-0005-0000-0000-000005C40000}"/>
    <cellStyle name="Style 83 2 3 2" xfId="4115" xr:uid="{00000000-0005-0000-0000-000006C40000}"/>
    <cellStyle name="Style 83 2 3 2 2" xfId="51358" xr:uid="{00000000-0005-0000-0000-000007C40000}"/>
    <cellStyle name="Style 83 2 3 2 3" xfId="52050" xr:uid="{00000000-0005-0000-0000-000008C40000}"/>
    <cellStyle name="Style 83 2 3 2 4" xfId="52743" xr:uid="{00000000-0005-0000-0000-000009C40000}"/>
    <cellStyle name="Style 83 2 3 2 5" xfId="53434" xr:uid="{00000000-0005-0000-0000-00000AC40000}"/>
    <cellStyle name="Style 83 2 3 2 6" xfId="50656" xr:uid="{00000000-0005-0000-0000-00000BC40000}"/>
    <cellStyle name="Style 83 2 3 3" xfId="50655" xr:uid="{00000000-0005-0000-0000-00000CC40000}"/>
    <cellStyle name="Style 83 2 3 4" xfId="51357" xr:uid="{00000000-0005-0000-0000-00000DC40000}"/>
    <cellStyle name="Style 83 2 3 5" xfId="52049" xr:uid="{00000000-0005-0000-0000-00000EC40000}"/>
    <cellStyle name="Style 83 2 3 6" xfId="52742" xr:uid="{00000000-0005-0000-0000-00000FC40000}"/>
    <cellStyle name="Style 83 2 3 7" xfId="53433" xr:uid="{00000000-0005-0000-0000-000010C40000}"/>
    <cellStyle name="Style 83 2 3 8" xfId="9040" xr:uid="{00000000-0005-0000-0000-000011C40000}"/>
    <cellStyle name="Style 83 2 4" xfId="4116" xr:uid="{00000000-0005-0000-0000-000012C40000}"/>
    <cellStyle name="Style 83 2 4 2" xfId="50657" xr:uid="{00000000-0005-0000-0000-000013C40000}"/>
    <cellStyle name="Style 83 2 4 3" xfId="51359" xr:uid="{00000000-0005-0000-0000-000014C40000}"/>
    <cellStyle name="Style 83 2 4 4" xfId="52051" xr:uid="{00000000-0005-0000-0000-000015C40000}"/>
    <cellStyle name="Style 83 2 4 5" xfId="52744" xr:uid="{00000000-0005-0000-0000-000016C40000}"/>
    <cellStyle name="Style 83 2 4 6" xfId="53435" xr:uid="{00000000-0005-0000-0000-000017C40000}"/>
    <cellStyle name="Style 83 2 4 7" xfId="9041" xr:uid="{00000000-0005-0000-0000-000018C40000}"/>
    <cellStyle name="Style 83 2 5" xfId="4117" xr:uid="{00000000-0005-0000-0000-000019C40000}"/>
    <cellStyle name="Style 83 2 5 2" xfId="50658" xr:uid="{00000000-0005-0000-0000-00001AC40000}"/>
    <cellStyle name="Style 83 2 5 3" xfId="51360" xr:uid="{00000000-0005-0000-0000-00001BC40000}"/>
    <cellStyle name="Style 83 2 5 4" xfId="52052" xr:uid="{00000000-0005-0000-0000-00001CC40000}"/>
    <cellStyle name="Style 83 2 5 5" xfId="52745" xr:uid="{00000000-0005-0000-0000-00001DC40000}"/>
    <cellStyle name="Style 83 2 5 6" xfId="53436" xr:uid="{00000000-0005-0000-0000-00001EC40000}"/>
    <cellStyle name="Style 83 2 5 7" xfId="9042" xr:uid="{00000000-0005-0000-0000-00001FC40000}"/>
    <cellStyle name="Style 83 2 6" xfId="4118" xr:uid="{00000000-0005-0000-0000-000020C40000}"/>
    <cellStyle name="Style 83 2 6 2" xfId="51361" xr:uid="{00000000-0005-0000-0000-000021C40000}"/>
    <cellStyle name="Style 83 2 6 3" xfId="52053" xr:uid="{00000000-0005-0000-0000-000022C40000}"/>
    <cellStyle name="Style 83 2 6 4" xfId="52746" xr:uid="{00000000-0005-0000-0000-000023C40000}"/>
    <cellStyle name="Style 83 2 6 5" xfId="53437" xr:uid="{00000000-0005-0000-0000-000024C40000}"/>
    <cellStyle name="Style 83 2 6 6" xfId="50659" xr:uid="{00000000-0005-0000-0000-000025C40000}"/>
    <cellStyle name="Style 83 2 7" xfId="50650" xr:uid="{00000000-0005-0000-0000-000026C40000}"/>
    <cellStyle name="Style 83 2 8" xfId="51352" xr:uid="{00000000-0005-0000-0000-000027C40000}"/>
    <cellStyle name="Style 83 2 9" xfId="52044" xr:uid="{00000000-0005-0000-0000-000028C40000}"/>
    <cellStyle name="Style 83 3" xfId="4119" xr:uid="{00000000-0005-0000-0000-000029C40000}"/>
    <cellStyle name="Style 83 3 10" xfId="53438" xr:uid="{00000000-0005-0000-0000-00002AC40000}"/>
    <cellStyle name="Style 83 3 11" xfId="9043" xr:uid="{00000000-0005-0000-0000-00002BC40000}"/>
    <cellStyle name="Style 83 3 2" xfId="4120" xr:uid="{00000000-0005-0000-0000-00002CC40000}"/>
    <cellStyle name="Style 83 3 2 2" xfId="4121" xr:uid="{00000000-0005-0000-0000-00002DC40000}"/>
    <cellStyle name="Style 83 3 2 2 2" xfId="4122" xr:uid="{00000000-0005-0000-0000-00002EC40000}"/>
    <cellStyle name="Style 83 3 2 2 2 2" xfId="51365" xr:uid="{00000000-0005-0000-0000-00002FC40000}"/>
    <cellStyle name="Style 83 3 2 2 2 3" xfId="52057" xr:uid="{00000000-0005-0000-0000-000030C40000}"/>
    <cellStyle name="Style 83 3 2 2 2 4" xfId="52750" xr:uid="{00000000-0005-0000-0000-000031C40000}"/>
    <cellStyle name="Style 83 3 2 2 2 5" xfId="53441" xr:uid="{00000000-0005-0000-0000-000032C40000}"/>
    <cellStyle name="Style 83 3 2 2 2 6" xfId="50663" xr:uid="{00000000-0005-0000-0000-000033C40000}"/>
    <cellStyle name="Style 83 3 2 2 3" xfId="50662" xr:uid="{00000000-0005-0000-0000-000034C40000}"/>
    <cellStyle name="Style 83 3 2 2 4" xfId="51364" xr:uid="{00000000-0005-0000-0000-000035C40000}"/>
    <cellStyle name="Style 83 3 2 2 5" xfId="52056" xr:uid="{00000000-0005-0000-0000-000036C40000}"/>
    <cellStyle name="Style 83 3 2 2 6" xfId="52749" xr:uid="{00000000-0005-0000-0000-000037C40000}"/>
    <cellStyle name="Style 83 3 2 2 7" xfId="53440" xr:uid="{00000000-0005-0000-0000-000038C40000}"/>
    <cellStyle name="Style 83 3 2 2 8" xfId="9045" xr:uid="{00000000-0005-0000-0000-000039C40000}"/>
    <cellStyle name="Style 83 3 2 3" xfId="4123" xr:uid="{00000000-0005-0000-0000-00003AC40000}"/>
    <cellStyle name="Style 83 3 2 3 2" xfId="50664" xr:uid="{00000000-0005-0000-0000-00003BC40000}"/>
    <cellStyle name="Style 83 3 2 3 3" xfId="51366" xr:uid="{00000000-0005-0000-0000-00003CC40000}"/>
    <cellStyle name="Style 83 3 2 3 4" xfId="52058" xr:uid="{00000000-0005-0000-0000-00003DC40000}"/>
    <cellStyle name="Style 83 3 2 3 5" xfId="52751" xr:uid="{00000000-0005-0000-0000-00003EC40000}"/>
    <cellStyle name="Style 83 3 2 3 6" xfId="53442" xr:uid="{00000000-0005-0000-0000-00003FC40000}"/>
    <cellStyle name="Style 83 3 2 3 7" xfId="9046" xr:uid="{00000000-0005-0000-0000-000040C40000}"/>
    <cellStyle name="Style 83 3 2 4" xfId="50661" xr:uid="{00000000-0005-0000-0000-000041C40000}"/>
    <cellStyle name="Style 83 3 2 5" xfId="51363" xr:uid="{00000000-0005-0000-0000-000042C40000}"/>
    <cellStyle name="Style 83 3 2 6" xfId="52055" xr:uid="{00000000-0005-0000-0000-000043C40000}"/>
    <cellStyle name="Style 83 3 2 7" xfId="52748" xr:uid="{00000000-0005-0000-0000-000044C40000}"/>
    <cellStyle name="Style 83 3 2 8" xfId="53439" xr:uid="{00000000-0005-0000-0000-000045C40000}"/>
    <cellStyle name="Style 83 3 2 9" xfId="9044" xr:uid="{00000000-0005-0000-0000-000046C40000}"/>
    <cellStyle name="Style 83 3 3" xfId="4124" xr:uid="{00000000-0005-0000-0000-000047C40000}"/>
    <cellStyle name="Style 83 3 3 2" xfId="4125" xr:uid="{00000000-0005-0000-0000-000048C40000}"/>
    <cellStyle name="Style 83 3 3 2 2" xfId="4126" xr:uid="{00000000-0005-0000-0000-000049C40000}"/>
    <cellStyle name="Style 83 3 3 2 2 2" xfId="51369" xr:uid="{00000000-0005-0000-0000-00004AC40000}"/>
    <cellStyle name="Style 83 3 3 2 2 3" xfId="52061" xr:uid="{00000000-0005-0000-0000-00004BC40000}"/>
    <cellStyle name="Style 83 3 3 2 2 4" xfId="52754" xr:uid="{00000000-0005-0000-0000-00004CC40000}"/>
    <cellStyle name="Style 83 3 3 2 2 5" xfId="53445" xr:uid="{00000000-0005-0000-0000-00004DC40000}"/>
    <cellStyle name="Style 83 3 3 2 2 6" xfId="50667" xr:uid="{00000000-0005-0000-0000-00004EC40000}"/>
    <cellStyle name="Style 83 3 3 2 3" xfId="50666" xr:uid="{00000000-0005-0000-0000-00004FC40000}"/>
    <cellStyle name="Style 83 3 3 2 4" xfId="51368" xr:uid="{00000000-0005-0000-0000-000050C40000}"/>
    <cellStyle name="Style 83 3 3 2 5" xfId="52060" xr:uid="{00000000-0005-0000-0000-000051C40000}"/>
    <cellStyle name="Style 83 3 3 2 6" xfId="52753" xr:uid="{00000000-0005-0000-0000-000052C40000}"/>
    <cellStyle name="Style 83 3 3 2 7" xfId="53444" xr:uid="{00000000-0005-0000-0000-000053C40000}"/>
    <cellStyle name="Style 83 3 3 2 8" xfId="9048" xr:uid="{00000000-0005-0000-0000-000054C40000}"/>
    <cellStyle name="Style 83 3 3 3" xfId="4127" xr:uid="{00000000-0005-0000-0000-000055C40000}"/>
    <cellStyle name="Style 83 3 3 3 2" xfId="50668" xr:uid="{00000000-0005-0000-0000-000056C40000}"/>
    <cellStyle name="Style 83 3 3 3 3" xfId="51370" xr:uid="{00000000-0005-0000-0000-000057C40000}"/>
    <cellStyle name="Style 83 3 3 3 4" xfId="52062" xr:uid="{00000000-0005-0000-0000-000058C40000}"/>
    <cellStyle name="Style 83 3 3 3 5" xfId="52755" xr:uid="{00000000-0005-0000-0000-000059C40000}"/>
    <cellStyle name="Style 83 3 3 3 6" xfId="53446" xr:uid="{00000000-0005-0000-0000-00005AC40000}"/>
    <cellStyle name="Style 83 3 3 3 7" xfId="9049" xr:uid="{00000000-0005-0000-0000-00005BC40000}"/>
    <cellStyle name="Style 83 3 3 4" xfId="50665" xr:uid="{00000000-0005-0000-0000-00005CC40000}"/>
    <cellStyle name="Style 83 3 3 5" xfId="51367" xr:uid="{00000000-0005-0000-0000-00005DC40000}"/>
    <cellStyle name="Style 83 3 3 6" xfId="52059" xr:uid="{00000000-0005-0000-0000-00005EC40000}"/>
    <cellStyle name="Style 83 3 3 7" xfId="52752" xr:uid="{00000000-0005-0000-0000-00005FC40000}"/>
    <cellStyle name="Style 83 3 3 8" xfId="53443" xr:uid="{00000000-0005-0000-0000-000060C40000}"/>
    <cellStyle name="Style 83 3 3 9" xfId="9047" xr:uid="{00000000-0005-0000-0000-000061C40000}"/>
    <cellStyle name="Style 83 3 4" xfId="4128" xr:uid="{00000000-0005-0000-0000-000062C40000}"/>
    <cellStyle name="Style 83 3 4 2" xfId="9051" xr:uid="{00000000-0005-0000-0000-000063C40000}"/>
    <cellStyle name="Style 83 3 4 3" xfId="50669" xr:uid="{00000000-0005-0000-0000-000064C40000}"/>
    <cellStyle name="Style 83 3 4 4" xfId="51371" xr:uid="{00000000-0005-0000-0000-000065C40000}"/>
    <cellStyle name="Style 83 3 4 5" xfId="52063" xr:uid="{00000000-0005-0000-0000-000066C40000}"/>
    <cellStyle name="Style 83 3 4 6" xfId="52756" xr:uid="{00000000-0005-0000-0000-000067C40000}"/>
    <cellStyle name="Style 83 3 4 7" xfId="53447" xr:uid="{00000000-0005-0000-0000-000068C40000}"/>
    <cellStyle name="Style 83 3 4 8" xfId="9050" xr:uid="{00000000-0005-0000-0000-000069C40000}"/>
    <cellStyle name="Style 83 3 5" xfId="4129" xr:uid="{00000000-0005-0000-0000-00006AC40000}"/>
    <cellStyle name="Style 83 3 5 2" xfId="50670" xr:uid="{00000000-0005-0000-0000-00006BC40000}"/>
    <cellStyle name="Style 83 3 5 3" xfId="51372" xr:uid="{00000000-0005-0000-0000-00006CC40000}"/>
    <cellStyle name="Style 83 3 5 4" xfId="52064" xr:uid="{00000000-0005-0000-0000-00006DC40000}"/>
    <cellStyle name="Style 83 3 5 5" xfId="52757" xr:uid="{00000000-0005-0000-0000-00006EC40000}"/>
    <cellStyle name="Style 83 3 5 6" xfId="53448" xr:uid="{00000000-0005-0000-0000-00006FC40000}"/>
    <cellStyle name="Style 83 3 5 7" xfId="9052" xr:uid="{00000000-0005-0000-0000-000070C40000}"/>
    <cellStyle name="Style 83 3 6" xfId="50660" xr:uid="{00000000-0005-0000-0000-000071C40000}"/>
    <cellStyle name="Style 83 3 7" xfId="51362" xr:uid="{00000000-0005-0000-0000-000072C40000}"/>
    <cellStyle name="Style 83 3 8" xfId="52054" xr:uid="{00000000-0005-0000-0000-000073C40000}"/>
    <cellStyle name="Style 83 3 9" xfId="52747" xr:uid="{00000000-0005-0000-0000-000074C40000}"/>
    <cellStyle name="Style 83 4" xfId="4130" xr:uid="{00000000-0005-0000-0000-000075C40000}"/>
    <cellStyle name="Style 83 4 2" xfId="4131" xr:uid="{00000000-0005-0000-0000-000076C40000}"/>
    <cellStyle name="Style 83 4 2 2" xfId="4132" xr:uid="{00000000-0005-0000-0000-000077C40000}"/>
    <cellStyle name="Style 83 4 2 2 2" xfId="51375" xr:uid="{00000000-0005-0000-0000-000078C40000}"/>
    <cellStyle name="Style 83 4 2 2 3" xfId="52067" xr:uid="{00000000-0005-0000-0000-000079C40000}"/>
    <cellStyle name="Style 83 4 2 2 4" xfId="52760" xr:uid="{00000000-0005-0000-0000-00007AC40000}"/>
    <cellStyle name="Style 83 4 2 2 5" xfId="53451" xr:uid="{00000000-0005-0000-0000-00007BC40000}"/>
    <cellStyle name="Style 83 4 2 2 6" xfId="50673" xr:uid="{00000000-0005-0000-0000-00007CC40000}"/>
    <cellStyle name="Style 83 4 2 3" xfId="50672" xr:uid="{00000000-0005-0000-0000-00007DC40000}"/>
    <cellStyle name="Style 83 4 2 4" xfId="51374" xr:uid="{00000000-0005-0000-0000-00007EC40000}"/>
    <cellStyle name="Style 83 4 2 5" xfId="52066" xr:uid="{00000000-0005-0000-0000-00007FC40000}"/>
    <cellStyle name="Style 83 4 2 6" xfId="52759" xr:uid="{00000000-0005-0000-0000-000080C40000}"/>
    <cellStyle name="Style 83 4 2 7" xfId="53450" xr:uid="{00000000-0005-0000-0000-000081C40000}"/>
    <cellStyle name="Style 83 4 2 8" xfId="9054" xr:uid="{00000000-0005-0000-0000-000082C40000}"/>
    <cellStyle name="Style 83 4 3" xfId="4133" xr:uid="{00000000-0005-0000-0000-000083C40000}"/>
    <cellStyle name="Style 83 4 3 2" xfId="50674" xr:uid="{00000000-0005-0000-0000-000084C40000}"/>
    <cellStyle name="Style 83 4 3 3" xfId="51376" xr:uid="{00000000-0005-0000-0000-000085C40000}"/>
    <cellStyle name="Style 83 4 3 4" xfId="52068" xr:uid="{00000000-0005-0000-0000-000086C40000}"/>
    <cellStyle name="Style 83 4 3 5" xfId="52761" xr:uid="{00000000-0005-0000-0000-000087C40000}"/>
    <cellStyle name="Style 83 4 3 6" xfId="53452" xr:uid="{00000000-0005-0000-0000-000088C40000}"/>
    <cellStyle name="Style 83 4 3 7" xfId="9055" xr:uid="{00000000-0005-0000-0000-000089C40000}"/>
    <cellStyle name="Style 83 4 4" xfId="50671" xr:uid="{00000000-0005-0000-0000-00008AC40000}"/>
    <cellStyle name="Style 83 4 5" xfId="51373" xr:uid="{00000000-0005-0000-0000-00008BC40000}"/>
    <cellStyle name="Style 83 4 6" xfId="52065" xr:uid="{00000000-0005-0000-0000-00008CC40000}"/>
    <cellStyle name="Style 83 4 7" xfId="52758" xr:uid="{00000000-0005-0000-0000-00008DC40000}"/>
    <cellStyle name="Style 83 4 8" xfId="53449" xr:uid="{00000000-0005-0000-0000-00008EC40000}"/>
    <cellStyle name="Style 83 4 9" xfId="9053" xr:uid="{00000000-0005-0000-0000-00008FC40000}"/>
    <cellStyle name="Style 83 5" xfId="4134" xr:uid="{00000000-0005-0000-0000-000090C40000}"/>
    <cellStyle name="Style 83 5 2" xfId="50675" xr:uid="{00000000-0005-0000-0000-000091C40000}"/>
    <cellStyle name="Style 83 5 3" xfId="51377" xr:uid="{00000000-0005-0000-0000-000092C40000}"/>
    <cellStyle name="Style 83 5 4" xfId="52069" xr:uid="{00000000-0005-0000-0000-000093C40000}"/>
    <cellStyle name="Style 83 5 5" xfId="52762" xr:uid="{00000000-0005-0000-0000-000094C40000}"/>
    <cellStyle name="Style 83 5 6" xfId="53453" xr:uid="{00000000-0005-0000-0000-000095C40000}"/>
    <cellStyle name="Style 83 5 7" xfId="9056" xr:uid="{00000000-0005-0000-0000-000096C40000}"/>
    <cellStyle name="Style 83 6" xfId="4135" xr:uid="{00000000-0005-0000-0000-000097C40000}"/>
    <cellStyle name="Style 83 6 2" xfId="50676" xr:uid="{00000000-0005-0000-0000-000098C40000}"/>
    <cellStyle name="Style 83 6 3" xfId="51378" xr:uid="{00000000-0005-0000-0000-000099C40000}"/>
    <cellStyle name="Style 83 6 4" xfId="52070" xr:uid="{00000000-0005-0000-0000-00009AC40000}"/>
    <cellStyle name="Style 83 6 5" xfId="52763" xr:uid="{00000000-0005-0000-0000-00009BC40000}"/>
    <cellStyle name="Style 83 6 6" xfId="53454" xr:uid="{00000000-0005-0000-0000-00009CC40000}"/>
    <cellStyle name="Style 83 6 7" xfId="9057" xr:uid="{00000000-0005-0000-0000-00009DC40000}"/>
    <cellStyle name="Style 83 7" xfId="4136" xr:uid="{00000000-0005-0000-0000-00009EC40000}"/>
    <cellStyle name="Style 83 7 2" xfId="51379" xr:uid="{00000000-0005-0000-0000-00009FC40000}"/>
    <cellStyle name="Style 83 7 3" xfId="52071" xr:uid="{00000000-0005-0000-0000-0000A0C40000}"/>
    <cellStyle name="Style 83 7 4" xfId="52764" xr:uid="{00000000-0005-0000-0000-0000A1C40000}"/>
    <cellStyle name="Style 83 7 5" xfId="53455" xr:uid="{00000000-0005-0000-0000-0000A2C40000}"/>
    <cellStyle name="Style 83 7 6" xfId="50677" xr:uid="{00000000-0005-0000-0000-0000A3C40000}"/>
    <cellStyle name="Style 83 8" xfId="50649" xr:uid="{00000000-0005-0000-0000-0000A4C40000}"/>
    <cellStyle name="Style 83 9" xfId="51351" xr:uid="{00000000-0005-0000-0000-0000A5C40000}"/>
    <cellStyle name="Style 83_ADDON" xfId="4137" xr:uid="{00000000-0005-0000-0000-0000A6C40000}"/>
    <cellStyle name="Style 84" xfId="4138" xr:uid="{00000000-0005-0000-0000-0000A7C40000}"/>
    <cellStyle name="Style 84 10" xfId="52072" xr:uid="{00000000-0005-0000-0000-0000A8C40000}"/>
    <cellStyle name="Style 84 11" xfId="52765" xr:uid="{00000000-0005-0000-0000-0000A9C40000}"/>
    <cellStyle name="Style 84 12" xfId="53456" xr:uid="{00000000-0005-0000-0000-0000AAC40000}"/>
    <cellStyle name="Style 84 13" xfId="8593" xr:uid="{00000000-0005-0000-0000-0000ABC40000}"/>
    <cellStyle name="Style 84 2" xfId="4139" xr:uid="{00000000-0005-0000-0000-0000ACC40000}"/>
    <cellStyle name="Style 84 2 2" xfId="4140" xr:uid="{00000000-0005-0000-0000-0000ADC40000}"/>
    <cellStyle name="Style 84 2 2 2" xfId="4141" xr:uid="{00000000-0005-0000-0000-0000AEC40000}"/>
    <cellStyle name="Style 84 2 2 2 2" xfId="4142" xr:uid="{00000000-0005-0000-0000-0000AFC40000}"/>
    <cellStyle name="Style 84 2 2 2 2 2" xfId="51384" xr:uid="{00000000-0005-0000-0000-0000B0C40000}"/>
    <cellStyle name="Style 84 2 2 2 2 3" xfId="52076" xr:uid="{00000000-0005-0000-0000-0000B1C40000}"/>
    <cellStyle name="Style 84 2 2 2 2 4" xfId="52769" xr:uid="{00000000-0005-0000-0000-0000B2C40000}"/>
    <cellStyle name="Style 84 2 2 2 2 5" xfId="53460" xr:uid="{00000000-0005-0000-0000-0000B3C40000}"/>
    <cellStyle name="Style 84 2 2 2 2 6" xfId="50682" xr:uid="{00000000-0005-0000-0000-0000B4C40000}"/>
    <cellStyle name="Style 84 2 2 2 3" xfId="51383" xr:uid="{00000000-0005-0000-0000-0000B5C40000}"/>
    <cellStyle name="Style 84 2 2 2 4" xfId="52075" xr:uid="{00000000-0005-0000-0000-0000B6C40000}"/>
    <cellStyle name="Style 84 2 2 2 5" xfId="52768" xr:uid="{00000000-0005-0000-0000-0000B7C40000}"/>
    <cellStyle name="Style 84 2 2 2 6" xfId="53459" xr:uid="{00000000-0005-0000-0000-0000B8C40000}"/>
    <cellStyle name="Style 84 2 2 2 7" xfId="50681" xr:uid="{00000000-0005-0000-0000-0000B9C40000}"/>
    <cellStyle name="Style 84 2 2 3" xfId="51382" xr:uid="{00000000-0005-0000-0000-0000BAC40000}"/>
    <cellStyle name="Style 84 2 2 4" xfId="52074" xr:uid="{00000000-0005-0000-0000-0000BBC40000}"/>
    <cellStyle name="Style 84 2 2 5" xfId="52767" xr:uid="{00000000-0005-0000-0000-0000BCC40000}"/>
    <cellStyle name="Style 84 2 2 6" xfId="53458" xr:uid="{00000000-0005-0000-0000-0000BDC40000}"/>
    <cellStyle name="Style 84 2 2 7" xfId="50680" xr:uid="{00000000-0005-0000-0000-0000BEC40000}"/>
    <cellStyle name="Style 84 2 3" xfId="4143" xr:uid="{00000000-0005-0000-0000-0000BFC40000}"/>
    <cellStyle name="Style 84 2 3 2" xfId="4144" xr:uid="{00000000-0005-0000-0000-0000C0C40000}"/>
    <cellStyle name="Style 84 2 3 2 2" xfId="51386" xr:uid="{00000000-0005-0000-0000-0000C1C40000}"/>
    <cellStyle name="Style 84 2 3 2 3" xfId="52078" xr:uid="{00000000-0005-0000-0000-0000C2C40000}"/>
    <cellStyle name="Style 84 2 3 2 4" xfId="52771" xr:uid="{00000000-0005-0000-0000-0000C3C40000}"/>
    <cellStyle name="Style 84 2 3 2 5" xfId="53462" xr:uid="{00000000-0005-0000-0000-0000C4C40000}"/>
    <cellStyle name="Style 84 2 3 2 6" xfId="50684" xr:uid="{00000000-0005-0000-0000-0000C5C40000}"/>
    <cellStyle name="Style 84 2 3 3" xfId="51385" xr:uid="{00000000-0005-0000-0000-0000C6C40000}"/>
    <cellStyle name="Style 84 2 3 4" xfId="52077" xr:uid="{00000000-0005-0000-0000-0000C7C40000}"/>
    <cellStyle name="Style 84 2 3 5" xfId="52770" xr:uid="{00000000-0005-0000-0000-0000C8C40000}"/>
    <cellStyle name="Style 84 2 3 6" xfId="53461" xr:uid="{00000000-0005-0000-0000-0000C9C40000}"/>
    <cellStyle name="Style 84 2 3 7" xfId="50683" xr:uid="{00000000-0005-0000-0000-0000CAC40000}"/>
    <cellStyle name="Style 84 2 4" xfId="50679" xr:uid="{00000000-0005-0000-0000-0000CBC40000}"/>
    <cellStyle name="Style 84 2 5" xfId="51381" xr:uid="{00000000-0005-0000-0000-0000CCC40000}"/>
    <cellStyle name="Style 84 2 6" xfId="52073" xr:uid="{00000000-0005-0000-0000-0000CDC40000}"/>
    <cellStyle name="Style 84 2 7" xfId="52766" xr:uid="{00000000-0005-0000-0000-0000CEC40000}"/>
    <cellStyle name="Style 84 2 8" xfId="53457" xr:uid="{00000000-0005-0000-0000-0000CFC40000}"/>
    <cellStyle name="Style 84 2 9" xfId="9058" xr:uid="{00000000-0005-0000-0000-0000D0C40000}"/>
    <cellStyle name="Style 84 3" xfId="4145" xr:uid="{00000000-0005-0000-0000-0000D1C40000}"/>
    <cellStyle name="Style 84 3 10" xfId="9059" xr:uid="{00000000-0005-0000-0000-0000D2C40000}"/>
    <cellStyle name="Style 84 3 2" xfId="4146" xr:uid="{00000000-0005-0000-0000-0000D3C40000}"/>
    <cellStyle name="Style 84 3 2 2" xfId="50686" xr:uid="{00000000-0005-0000-0000-0000D4C40000}"/>
    <cellStyle name="Style 84 3 2 3" xfId="51388" xr:uid="{00000000-0005-0000-0000-0000D5C40000}"/>
    <cellStyle name="Style 84 3 2 4" xfId="52080" xr:uid="{00000000-0005-0000-0000-0000D6C40000}"/>
    <cellStyle name="Style 84 3 2 5" xfId="52773" xr:uid="{00000000-0005-0000-0000-0000D7C40000}"/>
    <cellStyle name="Style 84 3 2 6" xfId="53464" xr:uid="{00000000-0005-0000-0000-0000D8C40000}"/>
    <cellStyle name="Style 84 3 2 7" xfId="9060" xr:uid="{00000000-0005-0000-0000-0000D9C40000}"/>
    <cellStyle name="Style 84 3 3" xfId="4147" xr:uid="{00000000-0005-0000-0000-0000DAC40000}"/>
    <cellStyle name="Style 84 3 3 2" xfId="4148" xr:uid="{00000000-0005-0000-0000-0000DBC40000}"/>
    <cellStyle name="Style 84 3 3 2 2" xfId="50688" xr:uid="{00000000-0005-0000-0000-0000DCC40000}"/>
    <cellStyle name="Style 84 3 3 2 3" xfId="51390" xr:uid="{00000000-0005-0000-0000-0000DDC40000}"/>
    <cellStyle name="Style 84 3 3 2 4" xfId="52082" xr:uid="{00000000-0005-0000-0000-0000DEC40000}"/>
    <cellStyle name="Style 84 3 3 2 5" xfId="52775" xr:uid="{00000000-0005-0000-0000-0000DFC40000}"/>
    <cellStyle name="Style 84 3 3 2 6" xfId="53466" xr:uid="{00000000-0005-0000-0000-0000E0C40000}"/>
    <cellStyle name="Style 84 3 3 2 7" xfId="9062" xr:uid="{00000000-0005-0000-0000-0000E1C40000}"/>
    <cellStyle name="Style 84 3 3 3" xfId="4149" xr:uid="{00000000-0005-0000-0000-0000E2C40000}"/>
    <cellStyle name="Style 84 3 3 3 2" xfId="51391" xr:uid="{00000000-0005-0000-0000-0000E3C40000}"/>
    <cellStyle name="Style 84 3 3 3 3" xfId="52083" xr:uid="{00000000-0005-0000-0000-0000E4C40000}"/>
    <cellStyle name="Style 84 3 3 3 4" xfId="52776" xr:uid="{00000000-0005-0000-0000-0000E5C40000}"/>
    <cellStyle name="Style 84 3 3 3 5" xfId="53467" xr:uid="{00000000-0005-0000-0000-0000E6C40000}"/>
    <cellStyle name="Style 84 3 3 3 6" xfId="50689" xr:uid="{00000000-0005-0000-0000-0000E7C40000}"/>
    <cellStyle name="Style 84 3 3 4" xfId="50687" xr:uid="{00000000-0005-0000-0000-0000E8C40000}"/>
    <cellStyle name="Style 84 3 3 5" xfId="51389" xr:uid="{00000000-0005-0000-0000-0000E9C40000}"/>
    <cellStyle name="Style 84 3 3 6" xfId="52081" xr:uid="{00000000-0005-0000-0000-0000EAC40000}"/>
    <cellStyle name="Style 84 3 3 7" xfId="52774" xr:uid="{00000000-0005-0000-0000-0000EBC40000}"/>
    <cellStyle name="Style 84 3 3 8" xfId="53465" xr:uid="{00000000-0005-0000-0000-0000ECC40000}"/>
    <cellStyle name="Style 84 3 3 9" xfId="9061" xr:uid="{00000000-0005-0000-0000-0000EDC40000}"/>
    <cellStyle name="Style 84 3 4" xfId="4150" xr:uid="{00000000-0005-0000-0000-0000EEC40000}"/>
    <cellStyle name="Style 84 3 4 2" xfId="4151" xr:uid="{00000000-0005-0000-0000-0000EFC40000}"/>
    <cellStyle name="Style 84 3 4 2 2" xfId="51393" xr:uid="{00000000-0005-0000-0000-0000F0C40000}"/>
    <cellStyle name="Style 84 3 4 2 3" xfId="52085" xr:uid="{00000000-0005-0000-0000-0000F1C40000}"/>
    <cellStyle name="Style 84 3 4 2 4" xfId="52778" xr:uid="{00000000-0005-0000-0000-0000F2C40000}"/>
    <cellStyle name="Style 84 3 4 2 5" xfId="53469" xr:uid="{00000000-0005-0000-0000-0000F3C40000}"/>
    <cellStyle name="Style 84 3 4 2 6" xfId="50691" xr:uid="{00000000-0005-0000-0000-0000F4C40000}"/>
    <cellStyle name="Style 84 3 4 3" xfId="50690" xr:uid="{00000000-0005-0000-0000-0000F5C40000}"/>
    <cellStyle name="Style 84 3 4 4" xfId="51392" xr:uid="{00000000-0005-0000-0000-0000F6C40000}"/>
    <cellStyle name="Style 84 3 4 5" xfId="52084" xr:uid="{00000000-0005-0000-0000-0000F7C40000}"/>
    <cellStyle name="Style 84 3 4 6" xfId="52777" xr:uid="{00000000-0005-0000-0000-0000F8C40000}"/>
    <cellStyle name="Style 84 3 4 7" xfId="53468" xr:uid="{00000000-0005-0000-0000-0000F9C40000}"/>
    <cellStyle name="Style 84 3 4 8" xfId="9063" xr:uid="{00000000-0005-0000-0000-0000FAC40000}"/>
    <cellStyle name="Style 84 3 5" xfId="50685" xr:uid="{00000000-0005-0000-0000-0000FBC40000}"/>
    <cellStyle name="Style 84 3 6" xfId="51387" xr:uid="{00000000-0005-0000-0000-0000FCC40000}"/>
    <cellStyle name="Style 84 3 7" xfId="52079" xr:uid="{00000000-0005-0000-0000-0000FDC40000}"/>
    <cellStyle name="Style 84 3 8" xfId="52772" xr:uid="{00000000-0005-0000-0000-0000FEC40000}"/>
    <cellStyle name="Style 84 3 9" xfId="53463" xr:uid="{00000000-0005-0000-0000-0000FFC40000}"/>
    <cellStyle name="Style 84 4" xfId="4152" xr:uid="{00000000-0005-0000-0000-000000C50000}"/>
    <cellStyle name="Style 84 4 2" xfId="4153" xr:uid="{00000000-0005-0000-0000-000001C50000}"/>
    <cellStyle name="Style 84 4 2 2" xfId="50693" xr:uid="{00000000-0005-0000-0000-000002C50000}"/>
    <cellStyle name="Style 84 4 2 3" xfId="51395" xr:uid="{00000000-0005-0000-0000-000003C50000}"/>
    <cellStyle name="Style 84 4 2 4" xfId="52087" xr:uid="{00000000-0005-0000-0000-000004C50000}"/>
    <cellStyle name="Style 84 4 2 5" xfId="52780" xr:uid="{00000000-0005-0000-0000-000005C50000}"/>
    <cellStyle name="Style 84 4 2 6" xfId="53471" xr:uid="{00000000-0005-0000-0000-000006C50000}"/>
    <cellStyle name="Style 84 4 2 7" xfId="9065" xr:uid="{00000000-0005-0000-0000-000007C50000}"/>
    <cellStyle name="Style 84 4 3" xfId="4154" xr:uid="{00000000-0005-0000-0000-000008C50000}"/>
    <cellStyle name="Style 84 4 3 2" xfId="51396" xr:uid="{00000000-0005-0000-0000-000009C50000}"/>
    <cellStyle name="Style 84 4 3 3" xfId="52088" xr:uid="{00000000-0005-0000-0000-00000AC50000}"/>
    <cellStyle name="Style 84 4 3 4" xfId="52781" xr:uid="{00000000-0005-0000-0000-00000BC50000}"/>
    <cellStyle name="Style 84 4 3 5" xfId="53472" xr:uid="{00000000-0005-0000-0000-00000CC50000}"/>
    <cellStyle name="Style 84 4 3 6" xfId="50694" xr:uid="{00000000-0005-0000-0000-00000DC50000}"/>
    <cellStyle name="Style 84 4 4" xfId="50692" xr:uid="{00000000-0005-0000-0000-00000EC50000}"/>
    <cellStyle name="Style 84 4 5" xfId="51394" xr:uid="{00000000-0005-0000-0000-00000FC50000}"/>
    <cellStyle name="Style 84 4 6" xfId="52086" xr:uid="{00000000-0005-0000-0000-000010C50000}"/>
    <cellStyle name="Style 84 4 7" xfId="52779" xr:uid="{00000000-0005-0000-0000-000011C50000}"/>
    <cellStyle name="Style 84 4 8" xfId="53470" xr:uid="{00000000-0005-0000-0000-000012C50000}"/>
    <cellStyle name="Style 84 4 9" xfId="9064" xr:uid="{00000000-0005-0000-0000-000013C50000}"/>
    <cellStyle name="Style 84 5" xfId="4155" xr:uid="{00000000-0005-0000-0000-000014C50000}"/>
    <cellStyle name="Style 84 5 2" xfId="4156" xr:uid="{00000000-0005-0000-0000-000015C50000}"/>
    <cellStyle name="Style 84 5 2 2" xfId="51398" xr:uid="{00000000-0005-0000-0000-000016C50000}"/>
    <cellStyle name="Style 84 5 2 3" xfId="52090" xr:uid="{00000000-0005-0000-0000-000017C50000}"/>
    <cellStyle name="Style 84 5 2 4" xfId="52783" xr:uid="{00000000-0005-0000-0000-000018C50000}"/>
    <cellStyle name="Style 84 5 2 5" xfId="53474" xr:uid="{00000000-0005-0000-0000-000019C50000}"/>
    <cellStyle name="Style 84 5 2 6" xfId="50696" xr:uid="{00000000-0005-0000-0000-00001AC50000}"/>
    <cellStyle name="Style 84 5 3" xfId="50695" xr:uid="{00000000-0005-0000-0000-00001BC50000}"/>
    <cellStyle name="Style 84 5 4" xfId="51397" xr:uid="{00000000-0005-0000-0000-00001CC50000}"/>
    <cellStyle name="Style 84 5 5" xfId="52089" xr:uid="{00000000-0005-0000-0000-00001DC50000}"/>
    <cellStyle name="Style 84 5 6" xfId="52782" xr:uid="{00000000-0005-0000-0000-00001EC50000}"/>
    <cellStyle name="Style 84 5 7" xfId="53473" xr:uid="{00000000-0005-0000-0000-00001FC50000}"/>
    <cellStyle name="Style 84 5 8" xfId="9066" xr:uid="{00000000-0005-0000-0000-000020C50000}"/>
    <cellStyle name="Style 84 6" xfId="4157" xr:uid="{00000000-0005-0000-0000-000021C50000}"/>
    <cellStyle name="Style 84 6 2" xfId="50697" xr:uid="{00000000-0005-0000-0000-000022C50000}"/>
    <cellStyle name="Style 84 6 3" xfId="51399" xr:uid="{00000000-0005-0000-0000-000023C50000}"/>
    <cellStyle name="Style 84 6 4" xfId="52091" xr:uid="{00000000-0005-0000-0000-000024C50000}"/>
    <cellStyle name="Style 84 6 5" xfId="52784" xr:uid="{00000000-0005-0000-0000-000025C50000}"/>
    <cellStyle name="Style 84 6 6" xfId="53475" xr:uid="{00000000-0005-0000-0000-000026C50000}"/>
    <cellStyle name="Style 84 6 7" xfId="9067" xr:uid="{00000000-0005-0000-0000-000027C50000}"/>
    <cellStyle name="Style 84 7" xfId="4158" xr:uid="{00000000-0005-0000-0000-000028C50000}"/>
    <cellStyle name="Style 84 7 2" xfId="50698" xr:uid="{00000000-0005-0000-0000-000029C50000}"/>
    <cellStyle name="Style 84 7 3" xfId="51400" xr:uid="{00000000-0005-0000-0000-00002AC50000}"/>
    <cellStyle name="Style 84 7 4" xfId="52092" xr:uid="{00000000-0005-0000-0000-00002BC50000}"/>
    <cellStyle name="Style 84 7 5" xfId="52785" xr:uid="{00000000-0005-0000-0000-00002CC50000}"/>
    <cellStyle name="Style 84 7 6" xfId="53476" xr:uid="{00000000-0005-0000-0000-00002DC50000}"/>
    <cellStyle name="Style 84 7 7" xfId="9068" xr:uid="{00000000-0005-0000-0000-00002EC50000}"/>
    <cellStyle name="Style 84 8" xfId="50678" xr:uid="{00000000-0005-0000-0000-00002FC50000}"/>
    <cellStyle name="Style 84 9" xfId="51380" xr:uid="{00000000-0005-0000-0000-000030C50000}"/>
    <cellStyle name="Style 84_ADDON" xfId="4159" xr:uid="{00000000-0005-0000-0000-000031C50000}"/>
    <cellStyle name="Style 85" xfId="4160" xr:uid="{00000000-0005-0000-0000-000032C50000}"/>
    <cellStyle name="Style 85 10" xfId="4161" xr:uid="{00000000-0005-0000-0000-000033C50000}"/>
    <cellStyle name="Style 85 10 2" xfId="50700" xr:uid="{00000000-0005-0000-0000-000034C50000}"/>
    <cellStyle name="Style 85 10 3" xfId="51402" xr:uid="{00000000-0005-0000-0000-000035C50000}"/>
    <cellStyle name="Style 85 10 4" xfId="52094" xr:uid="{00000000-0005-0000-0000-000036C50000}"/>
    <cellStyle name="Style 85 10 5" xfId="52787" xr:uid="{00000000-0005-0000-0000-000037C50000}"/>
    <cellStyle name="Style 85 10 6" xfId="53478" xr:uid="{00000000-0005-0000-0000-000038C50000}"/>
    <cellStyle name="Style 85 10 7" xfId="9069" xr:uid="{00000000-0005-0000-0000-000039C50000}"/>
    <cellStyle name="Style 85 11" xfId="4162" xr:uid="{00000000-0005-0000-0000-00003AC50000}"/>
    <cellStyle name="Style 85 11 2" xfId="50701" xr:uid="{00000000-0005-0000-0000-00003BC50000}"/>
    <cellStyle name="Style 85 11 3" xfId="51403" xr:uid="{00000000-0005-0000-0000-00003CC50000}"/>
    <cellStyle name="Style 85 11 4" xfId="52095" xr:uid="{00000000-0005-0000-0000-00003DC50000}"/>
    <cellStyle name="Style 85 11 5" xfId="52788" xr:uid="{00000000-0005-0000-0000-00003EC50000}"/>
    <cellStyle name="Style 85 11 6" xfId="53479" xr:uid="{00000000-0005-0000-0000-00003FC50000}"/>
    <cellStyle name="Style 85 11 7" xfId="9070" xr:uid="{00000000-0005-0000-0000-000040C50000}"/>
    <cellStyle name="Style 85 12" xfId="4163" xr:uid="{00000000-0005-0000-0000-000041C50000}"/>
    <cellStyle name="Style 85 12 2" xfId="50702" xr:uid="{00000000-0005-0000-0000-000042C50000}"/>
    <cellStyle name="Style 85 12 3" xfId="51404" xr:uid="{00000000-0005-0000-0000-000043C50000}"/>
    <cellStyle name="Style 85 12 4" xfId="52096" xr:uid="{00000000-0005-0000-0000-000044C50000}"/>
    <cellStyle name="Style 85 12 5" xfId="52789" xr:uid="{00000000-0005-0000-0000-000045C50000}"/>
    <cellStyle name="Style 85 12 6" xfId="53480" xr:uid="{00000000-0005-0000-0000-000046C50000}"/>
    <cellStyle name="Style 85 12 7" xfId="9071" xr:uid="{00000000-0005-0000-0000-000047C50000}"/>
    <cellStyle name="Style 85 13" xfId="50699" xr:uid="{00000000-0005-0000-0000-000048C50000}"/>
    <cellStyle name="Style 85 14" xfId="51401" xr:uid="{00000000-0005-0000-0000-000049C50000}"/>
    <cellStyle name="Style 85 15" xfId="52093" xr:uid="{00000000-0005-0000-0000-00004AC50000}"/>
    <cellStyle name="Style 85 16" xfId="52786" xr:uid="{00000000-0005-0000-0000-00004BC50000}"/>
    <cellStyle name="Style 85 17" xfId="53477" xr:uid="{00000000-0005-0000-0000-00004CC50000}"/>
    <cellStyle name="Style 85 18" xfId="8594" xr:uid="{00000000-0005-0000-0000-00004DC50000}"/>
    <cellStyle name="Style 85 2" xfId="4164" xr:uid="{00000000-0005-0000-0000-00004EC50000}"/>
    <cellStyle name="Style 85 2 2" xfId="4165" xr:uid="{00000000-0005-0000-0000-00004FC50000}"/>
    <cellStyle name="Style 85 2 2 2" xfId="4166" xr:uid="{00000000-0005-0000-0000-000050C50000}"/>
    <cellStyle name="Style 85 2 2 2 2" xfId="4167" xr:uid="{00000000-0005-0000-0000-000051C50000}"/>
    <cellStyle name="Style 85 2 2 2 2 2" xfId="51408" xr:uid="{00000000-0005-0000-0000-000052C50000}"/>
    <cellStyle name="Style 85 2 2 2 2 3" xfId="52100" xr:uid="{00000000-0005-0000-0000-000053C50000}"/>
    <cellStyle name="Style 85 2 2 2 2 4" xfId="52793" xr:uid="{00000000-0005-0000-0000-000054C50000}"/>
    <cellStyle name="Style 85 2 2 2 2 5" xfId="53484" xr:uid="{00000000-0005-0000-0000-000055C50000}"/>
    <cellStyle name="Style 85 2 2 2 2 6" xfId="50706" xr:uid="{00000000-0005-0000-0000-000056C50000}"/>
    <cellStyle name="Style 85 2 2 2 3" xfId="51407" xr:uid="{00000000-0005-0000-0000-000057C50000}"/>
    <cellStyle name="Style 85 2 2 2 4" xfId="52099" xr:uid="{00000000-0005-0000-0000-000058C50000}"/>
    <cellStyle name="Style 85 2 2 2 5" xfId="52792" xr:uid="{00000000-0005-0000-0000-000059C50000}"/>
    <cellStyle name="Style 85 2 2 2 6" xfId="53483" xr:uid="{00000000-0005-0000-0000-00005AC50000}"/>
    <cellStyle name="Style 85 2 2 2 7" xfId="50705" xr:uid="{00000000-0005-0000-0000-00005BC50000}"/>
    <cellStyle name="Style 85 2 2 3" xfId="50704" xr:uid="{00000000-0005-0000-0000-00005CC50000}"/>
    <cellStyle name="Style 85 2 2 4" xfId="51406" xr:uid="{00000000-0005-0000-0000-00005DC50000}"/>
    <cellStyle name="Style 85 2 2 5" xfId="52098" xr:uid="{00000000-0005-0000-0000-00005EC50000}"/>
    <cellStyle name="Style 85 2 2 6" xfId="52791" xr:uid="{00000000-0005-0000-0000-00005FC50000}"/>
    <cellStyle name="Style 85 2 2 7" xfId="53482" xr:uid="{00000000-0005-0000-0000-000060C50000}"/>
    <cellStyle name="Style 85 2 2 8" xfId="9073" xr:uid="{00000000-0005-0000-0000-000061C50000}"/>
    <cellStyle name="Style 85 2 3" xfId="4168" xr:uid="{00000000-0005-0000-0000-000062C50000}"/>
    <cellStyle name="Style 85 2 3 2" xfId="4169" xr:uid="{00000000-0005-0000-0000-000063C50000}"/>
    <cellStyle name="Style 85 2 3 2 2" xfId="51410" xr:uid="{00000000-0005-0000-0000-000064C50000}"/>
    <cellStyle name="Style 85 2 3 2 3" xfId="52102" xr:uid="{00000000-0005-0000-0000-000065C50000}"/>
    <cellStyle name="Style 85 2 3 2 4" xfId="52795" xr:uid="{00000000-0005-0000-0000-000066C50000}"/>
    <cellStyle name="Style 85 2 3 2 5" xfId="53486" xr:uid="{00000000-0005-0000-0000-000067C50000}"/>
    <cellStyle name="Style 85 2 3 2 6" xfId="50708" xr:uid="{00000000-0005-0000-0000-000068C50000}"/>
    <cellStyle name="Style 85 2 3 3" xfId="51409" xr:uid="{00000000-0005-0000-0000-000069C50000}"/>
    <cellStyle name="Style 85 2 3 4" xfId="52101" xr:uid="{00000000-0005-0000-0000-00006AC50000}"/>
    <cellStyle name="Style 85 2 3 5" xfId="52794" xr:uid="{00000000-0005-0000-0000-00006BC50000}"/>
    <cellStyle name="Style 85 2 3 6" xfId="53485" xr:uid="{00000000-0005-0000-0000-00006CC50000}"/>
    <cellStyle name="Style 85 2 3 7" xfId="50707" xr:uid="{00000000-0005-0000-0000-00006DC50000}"/>
    <cellStyle name="Style 85 2 4" xfId="50703" xr:uid="{00000000-0005-0000-0000-00006EC50000}"/>
    <cellStyle name="Style 85 2 5" xfId="51405" xr:uid="{00000000-0005-0000-0000-00006FC50000}"/>
    <cellStyle name="Style 85 2 6" xfId="52097" xr:uid="{00000000-0005-0000-0000-000070C50000}"/>
    <cellStyle name="Style 85 2 7" xfId="52790" xr:uid="{00000000-0005-0000-0000-000071C50000}"/>
    <cellStyle name="Style 85 2 8" xfId="53481" xr:uid="{00000000-0005-0000-0000-000072C50000}"/>
    <cellStyle name="Style 85 2 9" xfId="9072" xr:uid="{00000000-0005-0000-0000-000073C50000}"/>
    <cellStyle name="Style 85 3" xfId="4170" xr:uid="{00000000-0005-0000-0000-000074C50000}"/>
    <cellStyle name="Style 85 3 10" xfId="53487" xr:uid="{00000000-0005-0000-0000-000075C50000}"/>
    <cellStyle name="Style 85 3 11" xfId="9074" xr:uid="{00000000-0005-0000-0000-000076C50000}"/>
    <cellStyle name="Style 85 3 2" xfId="4171" xr:uid="{00000000-0005-0000-0000-000077C50000}"/>
    <cellStyle name="Style 85 3 2 2" xfId="4172" xr:uid="{00000000-0005-0000-0000-000078C50000}"/>
    <cellStyle name="Style 85 3 2 2 2" xfId="4173" xr:uid="{00000000-0005-0000-0000-000079C50000}"/>
    <cellStyle name="Style 85 3 2 2 2 2" xfId="51414" xr:uid="{00000000-0005-0000-0000-00007AC50000}"/>
    <cellStyle name="Style 85 3 2 2 2 3" xfId="52106" xr:uid="{00000000-0005-0000-0000-00007BC50000}"/>
    <cellStyle name="Style 85 3 2 2 2 4" xfId="52799" xr:uid="{00000000-0005-0000-0000-00007CC50000}"/>
    <cellStyle name="Style 85 3 2 2 2 5" xfId="53490" xr:uid="{00000000-0005-0000-0000-00007DC50000}"/>
    <cellStyle name="Style 85 3 2 2 2 6" xfId="50712" xr:uid="{00000000-0005-0000-0000-00007EC50000}"/>
    <cellStyle name="Style 85 3 2 2 3" xfId="50711" xr:uid="{00000000-0005-0000-0000-00007FC50000}"/>
    <cellStyle name="Style 85 3 2 2 4" xfId="51413" xr:uid="{00000000-0005-0000-0000-000080C50000}"/>
    <cellStyle name="Style 85 3 2 2 5" xfId="52105" xr:uid="{00000000-0005-0000-0000-000081C50000}"/>
    <cellStyle name="Style 85 3 2 2 6" xfId="52798" xr:uid="{00000000-0005-0000-0000-000082C50000}"/>
    <cellStyle name="Style 85 3 2 2 7" xfId="53489" xr:uid="{00000000-0005-0000-0000-000083C50000}"/>
    <cellStyle name="Style 85 3 2 2 8" xfId="9076" xr:uid="{00000000-0005-0000-0000-000084C50000}"/>
    <cellStyle name="Style 85 3 2 3" xfId="9077" xr:uid="{00000000-0005-0000-0000-000085C50000}"/>
    <cellStyle name="Style 85 3 2 4" xfId="50710" xr:uid="{00000000-0005-0000-0000-000086C50000}"/>
    <cellStyle name="Style 85 3 2 5" xfId="51412" xr:uid="{00000000-0005-0000-0000-000087C50000}"/>
    <cellStyle name="Style 85 3 2 6" xfId="52104" xr:uid="{00000000-0005-0000-0000-000088C50000}"/>
    <cellStyle name="Style 85 3 2 7" xfId="52797" xr:uid="{00000000-0005-0000-0000-000089C50000}"/>
    <cellStyle name="Style 85 3 2 8" xfId="53488" xr:uid="{00000000-0005-0000-0000-00008AC50000}"/>
    <cellStyle name="Style 85 3 2 9" xfId="9075" xr:uid="{00000000-0005-0000-0000-00008BC50000}"/>
    <cellStyle name="Style 85 3 3" xfId="4174" xr:uid="{00000000-0005-0000-0000-00008CC50000}"/>
    <cellStyle name="Style 85 3 3 10" xfId="53491" xr:uid="{00000000-0005-0000-0000-00008DC50000}"/>
    <cellStyle name="Style 85 3 3 11" xfId="9078" xr:uid="{00000000-0005-0000-0000-00008EC50000}"/>
    <cellStyle name="Style 85 3 3 2" xfId="4175" xr:uid="{00000000-0005-0000-0000-00008FC50000}"/>
    <cellStyle name="Style 85 3 3 2 2" xfId="4176" xr:uid="{00000000-0005-0000-0000-000090C50000}"/>
    <cellStyle name="Style 85 3 3 2 2 2" xfId="50715" xr:uid="{00000000-0005-0000-0000-000091C50000}"/>
    <cellStyle name="Style 85 3 3 2 2 3" xfId="51417" xr:uid="{00000000-0005-0000-0000-000092C50000}"/>
    <cellStyle name="Style 85 3 3 2 2 4" xfId="52109" xr:uid="{00000000-0005-0000-0000-000093C50000}"/>
    <cellStyle name="Style 85 3 3 2 2 5" xfId="52802" xr:uid="{00000000-0005-0000-0000-000094C50000}"/>
    <cellStyle name="Style 85 3 3 2 2 6" xfId="53493" xr:uid="{00000000-0005-0000-0000-000095C50000}"/>
    <cellStyle name="Style 85 3 3 2 2 7" xfId="9080" xr:uid="{00000000-0005-0000-0000-000096C50000}"/>
    <cellStyle name="Style 85 3 3 2 3" xfId="50714" xr:uid="{00000000-0005-0000-0000-000097C50000}"/>
    <cellStyle name="Style 85 3 3 2 4" xfId="51416" xr:uid="{00000000-0005-0000-0000-000098C50000}"/>
    <cellStyle name="Style 85 3 3 2 5" xfId="52108" xr:uid="{00000000-0005-0000-0000-000099C50000}"/>
    <cellStyle name="Style 85 3 3 2 6" xfId="52801" xr:uid="{00000000-0005-0000-0000-00009AC50000}"/>
    <cellStyle name="Style 85 3 3 2 7" xfId="53492" xr:uid="{00000000-0005-0000-0000-00009BC50000}"/>
    <cellStyle name="Style 85 3 3 2 8" xfId="9079" xr:uid="{00000000-0005-0000-0000-00009CC50000}"/>
    <cellStyle name="Style 85 3 3 3" xfId="4177" xr:uid="{00000000-0005-0000-0000-00009DC50000}"/>
    <cellStyle name="Style 85 3 3 3 2" xfId="4178" xr:uid="{00000000-0005-0000-0000-00009EC50000}"/>
    <cellStyle name="Style 85 3 3 3 2 2" xfId="50717" xr:uid="{00000000-0005-0000-0000-00009FC50000}"/>
    <cellStyle name="Style 85 3 3 3 2 3" xfId="51419" xr:uid="{00000000-0005-0000-0000-0000A0C50000}"/>
    <cellStyle name="Style 85 3 3 3 2 4" xfId="52111" xr:uid="{00000000-0005-0000-0000-0000A1C50000}"/>
    <cellStyle name="Style 85 3 3 3 2 5" xfId="52804" xr:uid="{00000000-0005-0000-0000-0000A2C50000}"/>
    <cellStyle name="Style 85 3 3 3 2 6" xfId="53495" xr:uid="{00000000-0005-0000-0000-0000A3C50000}"/>
    <cellStyle name="Style 85 3 3 3 2 7" xfId="9082" xr:uid="{00000000-0005-0000-0000-0000A4C50000}"/>
    <cellStyle name="Style 85 3 3 3 3" xfId="4179" xr:uid="{00000000-0005-0000-0000-0000A5C50000}"/>
    <cellStyle name="Style 85 3 3 3 3 2" xfId="50718" xr:uid="{00000000-0005-0000-0000-0000A6C50000}"/>
    <cellStyle name="Style 85 3 3 3 3 3" xfId="51420" xr:uid="{00000000-0005-0000-0000-0000A7C50000}"/>
    <cellStyle name="Style 85 3 3 3 3 4" xfId="52112" xr:uid="{00000000-0005-0000-0000-0000A8C50000}"/>
    <cellStyle name="Style 85 3 3 3 3 5" xfId="52805" xr:uid="{00000000-0005-0000-0000-0000A9C50000}"/>
    <cellStyle name="Style 85 3 3 3 3 6" xfId="53496" xr:uid="{00000000-0005-0000-0000-0000AAC50000}"/>
    <cellStyle name="Style 85 3 3 3 3 7" xfId="9083" xr:uid="{00000000-0005-0000-0000-0000ABC50000}"/>
    <cellStyle name="Style 85 3 3 3 4" xfId="50716" xr:uid="{00000000-0005-0000-0000-0000ACC50000}"/>
    <cellStyle name="Style 85 3 3 3 5" xfId="51418" xr:uid="{00000000-0005-0000-0000-0000ADC50000}"/>
    <cellStyle name="Style 85 3 3 3 6" xfId="52110" xr:uid="{00000000-0005-0000-0000-0000AEC50000}"/>
    <cellStyle name="Style 85 3 3 3 7" xfId="52803" xr:uid="{00000000-0005-0000-0000-0000AFC50000}"/>
    <cellStyle name="Style 85 3 3 3 8" xfId="53494" xr:uid="{00000000-0005-0000-0000-0000B0C50000}"/>
    <cellStyle name="Style 85 3 3 3 9" xfId="9081" xr:uid="{00000000-0005-0000-0000-0000B1C50000}"/>
    <cellStyle name="Style 85 3 3 4" xfId="4180" xr:uid="{00000000-0005-0000-0000-0000B2C50000}"/>
    <cellStyle name="Style 85 3 3 4 2" xfId="4181" xr:uid="{00000000-0005-0000-0000-0000B3C50000}"/>
    <cellStyle name="Style 85 3 3 4 2 2" xfId="50720" xr:uid="{00000000-0005-0000-0000-0000B4C50000}"/>
    <cellStyle name="Style 85 3 3 4 2 3" xfId="51422" xr:uid="{00000000-0005-0000-0000-0000B5C50000}"/>
    <cellStyle name="Style 85 3 3 4 2 4" xfId="52114" xr:uid="{00000000-0005-0000-0000-0000B6C50000}"/>
    <cellStyle name="Style 85 3 3 4 2 5" xfId="52807" xr:uid="{00000000-0005-0000-0000-0000B7C50000}"/>
    <cellStyle name="Style 85 3 3 4 2 6" xfId="53498" xr:uid="{00000000-0005-0000-0000-0000B8C50000}"/>
    <cellStyle name="Style 85 3 3 4 2 7" xfId="9085" xr:uid="{00000000-0005-0000-0000-0000B9C50000}"/>
    <cellStyle name="Style 85 3 3 4 3" xfId="50719" xr:uid="{00000000-0005-0000-0000-0000BAC50000}"/>
    <cellStyle name="Style 85 3 3 4 4" xfId="51421" xr:uid="{00000000-0005-0000-0000-0000BBC50000}"/>
    <cellStyle name="Style 85 3 3 4 5" xfId="52113" xr:uid="{00000000-0005-0000-0000-0000BCC50000}"/>
    <cellStyle name="Style 85 3 3 4 6" xfId="52806" xr:uid="{00000000-0005-0000-0000-0000BDC50000}"/>
    <cellStyle name="Style 85 3 3 4 7" xfId="53497" xr:uid="{00000000-0005-0000-0000-0000BEC50000}"/>
    <cellStyle name="Style 85 3 3 4 8" xfId="9084" xr:uid="{00000000-0005-0000-0000-0000BFC50000}"/>
    <cellStyle name="Style 85 3 3 5" xfId="9086" xr:uid="{00000000-0005-0000-0000-0000C0C50000}"/>
    <cellStyle name="Style 85 3 3 6" xfId="50713" xr:uid="{00000000-0005-0000-0000-0000C1C50000}"/>
    <cellStyle name="Style 85 3 3 7" xfId="51415" xr:uid="{00000000-0005-0000-0000-0000C2C50000}"/>
    <cellStyle name="Style 85 3 3 8" xfId="52107" xr:uid="{00000000-0005-0000-0000-0000C3C50000}"/>
    <cellStyle name="Style 85 3 3 9" xfId="52800" xr:uid="{00000000-0005-0000-0000-0000C4C50000}"/>
    <cellStyle name="Style 85 3 4" xfId="4182" xr:uid="{00000000-0005-0000-0000-0000C5C50000}"/>
    <cellStyle name="Style 85 3 4 2" xfId="4183" xr:uid="{00000000-0005-0000-0000-0000C6C50000}"/>
    <cellStyle name="Style 85 3 4 2 2" xfId="51424" xr:uid="{00000000-0005-0000-0000-0000C7C50000}"/>
    <cellStyle name="Style 85 3 4 2 3" xfId="52116" xr:uid="{00000000-0005-0000-0000-0000C8C50000}"/>
    <cellStyle name="Style 85 3 4 2 4" xfId="52809" xr:uid="{00000000-0005-0000-0000-0000C9C50000}"/>
    <cellStyle name="Style 85 3 4 2 5" xfId="53500" xr:uid="{00000000-0005-0000-0000-0000CAC50000}"/>
    <cellStyle name="Style 85 3 4 2 6" xfId="50722" xr:uid="{00000000-0005-0000-0000-0000CBC50000}"/>
    <cellStyle name="Style 85 3 4 3" xfId="4184" xr:uid="{00000000-0005-0000-0000-0000CCC50000}"/>
    <cellStyle name="Style 85 3 4 3 2" xfId="51425" xr:uid="{00000000-0005-0000-0000-0000CDC50000}"/>
    <cellStyle name="Style 85 3 4 3 3" xfId="52117" xr:uid="{00000000-0005-0000-0000-0000CEC50000}"/>
    <cellStyle name="Style 85 3 4 3 4" xfId="52810" xr:uid="{00000000-0005-0000-0000-0000CFC50000}"/>
    <cellStyle name="Style 85 3 4 3 5" xfId="53501" xr:uid="{00000000-0005-0000-0000-0000D0C50000}"/>
    <cellStyle name="Style 85 3 4 3 6" xfId="50723" xr:uid="{00000000-0005-0000-0000-0000D1C50000}"/>
    <cellStyle name="Style 85 3 4 4" xfId="50721" xr:uid="{00000000-0005-0000-0000-0000D2C50000}"/>
    <cellStyle name="Style 85 3 4 5" xfId="51423" xr:uid="{00000000-0005-0000-0000-0000D3C50000}"/>
    <cellStyle name="Style 85 3 4 6" xfId="52115" xr:uid="{00000000-0005-0000-0000-0000D4C50000}"/>
    <cellStyle name="Style 85 3 4 7" xfId="52808" xr:uid="{00000000-0005-0000-0000-0000D5C50000}"/>
    <cellStyle name="Style 85 3 4 8" xfId="53499" xr:uid="{00000000-0005-0000-0000-0000D6C50000}"/>
    <cellStyle name="Style 85 3 4 9" xfId="9087" xr:uid="{00000000-0005-0000-0000-0000D7C50000}"/>
    <cellStyle name="Style 85 3 5" xfId="9088" xr:uid="{00000000-0005-0000-0000-0000D8C50000}"/>
    <cellStyle name="Style 85 3 6" xfId="50709" xr:uid="{00000000-0005-0000-0000-0000D9C50000}"/>
    <cellStyle name="Style 85 3 7" xfId="51411" xr:uid="{00000000-0005-0000-0000-0000DAC50000}"/>
    <cellStyle name="Style 85 3 8" xfId="52103" xr:uid="{00000000-0005-0000-0000-0000DBC50000}"/>
    <cellStyle name="Style 85 3 9" xfId="52796" xr:uid="{00000000-0005-0000-0000-0000DCC50000}"/>
    <cellStyle name="Style 85 4" xfId="4185" xr:uid="{00000000-0005-0000-0000-0000DDC50000}"/>
    <cellStyle name="Style 85 4 10" xfId="53502" xr:uid="{00000000-0005-0000-0000-0000DEC50000}"/>
    <cellStyle name="Style 85 4 11" xfId="9089" xr:uid="{00000000-0005-0000-0000-0000DFC50000}"/>
    <cellStyle name="Style 85 4 2" xfId="4186" xr:uid="{00000000-0005-0000-0000-0000E0C50000}"/>
    <cellStyle name="Style 85 4 2 10" xfId="53503" xr:uid="{00000000-0005-0000-0000-0000E1C50000}"/>
    <cellStyle name="Style 85 4 2 11" xfId="9090" xr:uid="{00000000-0005-0000-0000-0000E2C50000}"/>
    <cellStyle name="Style 85 4 2 2" xfId="4187" xr:uid="{00000000-0005-0000-0000-0000E3C50000}"/>
    <cellStyle name="Style 85 4 2 2 2" xfId="4188" xr:uid="{00000000-0005-0000-0000-0000E4C50000}"/>
    <cellStyle name="Style 85 4 2 2 2 2" xfId="50727" xr:uid="{00000000-0005-0000-0000-0000E5C50000}"/>
    <cellStyle name="Style 85 4 2 2 2 3" xfId="51429" xr:uid="{00000000-0005-0000-0000-0000E6C50000}"/>
    <cellStyle name="Style 85 4 2 2 2 4" xfId="52121" xr:uid="{00000000-0005-0000-0000-0000E7C50000}"/>
    <cellStyle name="Style 85 4 2 2 2 5" xfId="52814" xr:uid="{00000000-0005-0000-0000-0000E8C50000}"/>
    <cellStyle name="Style 85 4 2 2 2 6" xfId="53505" xr:uid="{00000000-0005-0000-0000-0000E9C50000}"/>
    <cellStyle name="Style 85 4 2 2 2 7" xfId="9092" xr:uid="{00000000-0005-0000-0000-0000EAC50000}"/>
    <cellStyle name="Style 85 4 2 2 3" xfId="50726" xr:uid="{00000000-0005-0000-0000-0000EBC50000}"/>
    <cellStyle name="Style 85 4 2 2 4" xfId="51428" xr:uid="{00000000-0005-0000-0000-0000ECC50000}"/>
    <cellStyle name="Style 85 4 2 2 5" xfId="52120" xr:uid="{00000000-0005-0000-0000-0000EDC50000}"/>
    <cellStyle name="Style 85 4 2 2 6" xfId="52813" xr:uid="{00000000-0005-0000-0000-0000EEC50000}"/>
    <cellStyle name="Style 85 4 2 2 7" xfId="53504" xr:uid="{00000000-0005-0000-0000-0000EFC50000}"/>
    <cellStyle name="Style 85 4 2 2 8" xfId="9091" xr:uid="{00000000-0005-0000-0000-0000F0C50000}"/>
    <cellStyle name="Style 85 4 2 3" xfId="4189" xr:uid="{00000000-0005-0000-0000-0000F1C50000}"/>
    <cellStyle name="Style 85 4 2 3 2" xfId="4190" xr:uid="{00000000-0005-0000-0000-0000F2C50000}"/>
    <cellStyle name="Style 85 4 2 3 2 2" xfId="50729" xr:uid="{00000000-0005-0000-0000-0000F3C50000}"/>
    <cellStyle name="Style 85 4 2 3 2 3" xfId="51431" xr:uid="{00000000-0005-0000-0000-0000F4C50000}"/>
    <cellStyle name="Style 85 4 2 3 2 4" xfId="52123" xr:uid="{00000000-0005-0000-0000-0000F5C50000}"/>
    <cellStyle name="Style 85 4 2 3 2 5" xfId="52816" xr:uid="{00000000-0005-0000-0000-0000F6C50000}"/>
    <cellStyle name="Style 85 4 2 3 2 6" xfId="53507" xr:uid="{00000000-0005-0000-0000-0000F7C50000}"/>
    <cellStyle name="Style 85 4 2 3 2 7" xfId="9094" xr:uid="{00000000-0005-0000-0000-0000F8C50000}"/>
    <cellStyle name="Style 85 4 2 3 3" xfId="4191" xr:uid="{00000000-0005-0000-0000-0000F9C50000}"/>
    <cellStyle name="Style 85 4 2 3 3 2" xfId="50730" xr:uid="{00000000-0005-0000-0000-0000FAC50000}"/>
    <cellStyle name="Style 85 4 2 3 3 3" xfId="51432" xr:uid="{00000000-0005-0000-0000-0000FBC50000}"/>
    <cellStyle name="Style 85 4 2 3 3 4" xfId="52124" xr:uid="{00000000-0005-0000-0000-0000FCC50000}"/>
    <cellStyle name="Style 85 4 2 3 3 5" xfId="52817" xr:uid="{00000000-0005-0000-0000-0000FDC50000}"/>
    <cellStyle name="Style 85 4 2 3 3 6" xfId="53508" xr:uid="{00000000-0005-0000-0000-0000FEC50000}"/>
    <cellStyle name="Style 85 4 2 3 3 7" xfId="9095" xr:uid="{00000000-0005-0000-0000-0000FFC50000}"/>
    <cellStyle name="Style 85 4 2 3 4" xfId="50728" xr:uid="{00000000-0005-0000-0000-000000C60000}"/>
    <cellStyle name="Style 85 4 2 3 5" xfId="51430" xr:uid="{00000000-0005-0000-0000-000001C60000}"/>
    <cellStyle name="Style 85 4 2 3 6" xfId="52122" xr:uid="{00000000-0005-0000-0000-000002C60000}"/>
    <cellStyle name="Style 85 4 2 3 7" xfId="52815" xr:uid="{00000000-0005-0000-0000-000003C60000}"/>
    <cellStyle name="Style 85 4 2 3 8" xfId="53506" xr:uid="{00000000-0005-0000-0000-000004C60000}"/>
    <cellStyle name="Style 85 4 2 3 9" xfId="9093" xr:uid="{00000000-0005-0000-0000-000005C60000}"/>
    <cellStyle name="Style 85 4 2 4" xfId="4192" xr:uid="{00000000-0005-0000-0000-000006C60000}"/>
    <cellStyle name="Style 85 4 2 4 2" xfId="4193" xr:uid="{00000000-0005-0000-0000-000007C60000}"/>
    <cellStyle name="Style 85 4 2 4 2 2" xfId="50732" xr:uid="{00000000-0005-0000-0000-000008C60000}"/>
    <cellStyle name="Style 85 4 2 4 2 3" xfId="51434" xr:uid="{00000000-0005-0000-0000-000009C60000}"/>
    <cellStyle name="Style 85 4 2 4 2 4" xfId="52126" xr:uid="{00000000-0005-0000-0000-00000AC60000}"/>
    <cellStyle name="Style 85 4 2 4 2 5" xfId="52819" xr:uid="{00000000-0005-0000-0000-00000BC60000}"/>
    <cellStyle name="Style 85 4 2 4 2 6" xfId="53510" xr:uid="{00000000-0005-0000-0000-00000CC60000}"/>
    <cellStyle name="Style 85 4 2 4 2 7" xfId="9097" xr:uid="{00000000-0005-0000-0000-00000DC60000}"/>
    <cellStyle name="Style 85 4 2 4 3" xfId="50731" xr:uid="{00000000-0005-0000-0000-00000EC60000}"/>
    <cellStyle name="Style 85 4 2 4 4" xfId="51433" xr:uid="{00000000-0005-0000-0000-00000FC60000}"/>
    <cellStyle name="Style 85 4 2 4 5" xfId="52125" xr:uid="{00000000-0005-0000-0000-000010C60000}"/>
    <cellStyle name="Style 85 4 2 4 6" xfId="52818" xr:uid="{00000000-0005-0000-0000-000011C60000}"/>
    <cellStyle name="Style 85 4 2 4 7" xfId="53509" xr:uid="{00000000-0005-0000-0000-000012C60000}"/>
    <cellStyle name="Style 85 4 2 4 8" xfId="9096" xr:uid="{00000000-0005-0000-0000-000013C60000}"/>
    <cellStyle name="Style 85 4 2 5" xfId="9098" xr:uid="{00000000-0005-0000-0000-000014C60000}"/>
    <cellStyle name="Style 85 4 2 6" xfId="50725" xr:uid="{00000000-0005-0000-0000-000015C60000}"/>
    <cellStyle name="Style 85 4 2 7" xfId="51427" xr:uid="{00000000-0005-0000-0000-000016C60000}"/>
    <cellStyle name="Style 85 4 2 8" xfId="52119" xr:uid="{00000000-0005-0000-0000-000017C60000}"/>
    <cellStyle name="Style 85 4 2 9" xfId="52812" xr:uid="{00000000-0005-0000-0000-000018C60000}"/>
    <cellStyle name="Style 85 4 3" xfId="4194" xr:uid="{00000000-0005-0000-0000-000019C60000}"/>
    <cellStyle name="Style 85 4 3 2" xfId="4195" xr:uid="{00000000-0005-0000-0000-00001AC60000}"/>
    <cellStyle name="Style 85 4 3 2 2" xfId="4196" xr:uid="{00000000-0005-0000-0000-00001BC60000}"/>
    <cellStyle name="Style 85 4 3 2 2 2" xfId="51437" xr:uid="{00000000-0005-0000-0000-00001CC60000}"/>
    <cellStyle name="Style 85 4 3 2 2 3" xfId="52129" xr:uid="{00000000-0005-0000-0000-00001DC60000}"/>
    <cellStyle name="Style 85 4 3 2 2 4" xfId="52822" xr:uid="{00000000-0005-0000-0000-00001EC60000}"/>
    <cellStyle name="Style 85 4 3 2 2 5" xfId="53513" xr:uid="{00000000-0005-0000-0000-00001FC60000}"/>
    <cellStyle name="Style 85 4 3 2 2 6" xfId="50735" xr:uid="{00000000-0005-0000-0000-000020C60000}"/>
    <cellStyle name="Style 85 4 3 2 3" xfId="50734" xr:uid="{00000000-0005-0000-0000-000021C60000}"/>
    <cellStyle name="Style 85 4 3 2 4" xfId="51436" xr:uid="{00000000-0005-0000-0000-000022C60000}"/>
    <cellStyle name="Style 85 4 3 2 5" xfId="52128" xr:uid="{00000000-0005-0000-0000-000023C60000}"/>
    <cellStyle name="Style 85 4 3 2 6" xfId="52821" xr:uid="{00000000-0005-0000-0000-000024C60000}"/>
    <cellStyle name="Style 85 4 3 2 7" xfId="53512" xr:uid="{00000000-0005-0000-0000-000025C60000}"/>
    <cellStyle name="Style 85 4 3 2 8" xfId="9100" xr:uid="{00000000-0005-0000-0000-000026C60000}"/>
    <cellStyle name="Style 85 4 3 3" xfId="50733" xr:uid="{00000000-0005-0000-0000-000027C60000}"/>
    <cellStyle name="Style 85 4 3 4" xfId="51435" xr:uid="{00000000-0005-0000-0000-000028C60000}"/>
    <cellStyle name="Style 85 4 3 5" xfId="52127" xr:uid="{00000000-0005-0000-0000-000029C60000}"/>
    <cellStyle name="Style 85 4 3 6" xfId="52820" xr:uid="{00000000-0005-0000-0000-00002AC60000}"/>
    <cellStyle name="Style 85 4 3 7" xfId="53511" xr:uid="{00000000-0005-0000-0000-00002BC60000}"/>
    <cellStyle name="Style 85 4 3 8" xfId="9099" xr:uid="{00000000-0005-0000-0000-00002CC60000}"/>
    <cellStyle name="Style 85 4 4" xfId="4197" xr:uid="{00000000-0005-0000-0000-00002DC60000}"/>
    <cellStyle name="Style 85 4 4 2" xfId="4198" xr:uid="{00000000-0005-0000-0000-00002EC60000}"/>
    <cellStyle name="Style 85 4 4 2 2" xfId="51439" xr:uid="{00000000-0005-0000-0000-00002FC60000}"/>
    <cellStyle name="Style 85 4 4 2 3" xfId="52131" xr:uid="{00000000-0005-0000-0000-000030C60000}"/>
    <cellStyle name="Style 85 4 4 2 4" xfId="52824" xr:uid="{00000000-0005-0000-0000-000031C60000}"/>
    <cellStyle name="Style 85 4 4 2 5" xfId="53515" xr:uid="{00000000-0005-0000-0000-000032C60000}"/>
    <cellStyle name="Style 85 4 4 2 6" xfId="50737" xr:uid="{00000000-0005-0000-0000-000033C60000}"/>
    <cellStyle name="Style 85 4 4 3" xfId="50736" xr:uid="{00000000-0005-0000-0000-000034C60000}"/>
    <cellStyle name="Style 85 4 4 4" xfId="51438" xr:uid="{00000000-0005-0000-0000-000035C60000}"/>
    <cellStyle name="Style 85 4 4 5" xfId="52130" xr:uid="{00000000-0005-0000-0000-000036C60000}"/>
    <cellStyle name="Style 85 4 4 6" xfId="52823" xr:uid="{00000000-0005-0000-0000-000037C60000}"/>
    <cellStyle name="Style 85 4 4 7" xfId="53514" xr:uid="{00000000-0005-0000-0000-000038C60000}"/>
    <cellStyle name="Style 85 4 4 8" xfId="9101" xr:uid="{00000000-0005-0000-0000-000039C60000}"/>
    <cellStyle name="Style 85 4 5" xfId="9102" xr:uid="{00000000-0005-0000-0000-00003AC60000}"/>
    <cellStyle name="Style 85 4 6" xfId="50724" xr:uid="{00000000-0005-0000-0000-00003BC60000}"/>
    <cellStyle name="Style 85 4 7" xfId="51426" xr:uid="{00000000-0005-0000-0000-00003CC60000}"/>
    <cellStyle name="Style 85 4 8" xfId="52118" xr:uid="{00000000-0005-0000-0000-00003DC60000}"/>
    <cellStyle name="Style 85 4 9" xfId="52811" xr:uid="{00000000-0005-0000-0000-00003EC60000}"/>
    <cellStyle name="Style 85 5" xfId="4199" xr:uid="{00000000-0005-0000-0000-00003FC60000}"/>
    <cellStyle name="Style 85 5 10" xfId="53516" xr:uid="{00000000-0005-0000-0000-000040C60000}"/>
    <cellStyle name="Style 85 5 11" xfId="9103" xr:uid="{00000000-0005-0000-0000-000041C60000}"/>
    <cellStyle name="Style 85 5 2" xfId="4200" xr:uid="{00000000-0005-0000-0000-000042C60000}"/>
    <cellStyle name="Style 85 5 2 10" xfId="53517" xr:uid="{00000000-0005-0000-0000-000043C60000}"/>
    <cellStyle name="Style 85 5 2 11" xfId="9104" xr:uid="{00000000-0005-0000-0000-000044C60000}"/>
    <cellStyle name="Style 85 5 2 2" xfId="4201" xr:uid="{00000000-0005-0000-0000-000045C60000}"/>
    <cellStyle name="Style 85 5 2 2 2" xfId="4202" xr:uid="{00000000-0005-0000-0000-000046C60000}"/>
    <cellStyle name="Style 85 5 2 2 2 2" xfId="50741" xr:uid="{00000000-0005-0000-0000-000047C60000}"/>
    <cellStyle name="Style 85 5 2 2 2 3" xfId="51443" xr:uid="{00000000-0005-0000-0000-000048C60000}"/>
    <cellStyle name="Style 85 5 2 2 2 4" xfId="52135" xr:uid="{00000000-0005-0000-0000-000049C60000}"/>
    <cellStyle name="Style 85 5 2 2 2 5" xfId="52828" xr:uid="{00000000-0005-0000-0000-00004AC60000}"/>
    <cellStyle name="Style 85 5 2 2 2 6" xfId="53519" xr:uid="{00000000-0005-0000-0000-00004BC60000}"/>
    <cellStyle name="Style 85 5 2 2 2 7" xfId="9106" xr:uid="{00000000-0005-0000-0000-00004CC60000}"/>
    <cellStyle name="Style 85 5 2 2 3" xfId="50740" xr:uid="{00000000-0005-0000-0000-00004DC60000}"/>
    <cellStyle name="Style 85 5 2 2 4" xfId="51442" xr:uid="{00000000-0005-0000-0000-00004EC60000}"/>
    <cellStyle name="Style 85 5 2 2 5" xfId="52134" xr:uid="{00000000-0005-0000-0000-00004FC60000}"/>
    <cellStyle name="Style 85 5 2 2 6" xfId="52827" xr:uid="{00000000-0005-0000-0000-000050C60000}"/>
    <cellStyle name="Style 85 5 2 2 7" xfId="53518" xr:uid="{00000000-0005-0000-0000-000051C60000}"/>
    <cellStyle name="Style 85 5 2 2 8" xfId="9105" xr:uid="{00000000-0005-0000-0000-000052C60000}"/>
    <cellStyle name="Style 85 5 2 3" xfId="4203" xr:uid="{00000000-0005-0000-0000-000053C60000}"/>
    <cellStyle name="Style 85 5 2 3 2" xfId="4204" xr:uid="{00000000-0005-0000-0000-000054C60000}"/>
    <cellStyle name="Style 85 5 2 3 2 2" xfId="50743" xr:uid="{00000000-0005-0000-0000-000055C60000}"/>
    <cellStyle name="Style 85 5 2 3 2 3" xfId="51445" xr:uid="{00000000-0005-0000-0000-000056C60000}"/>
    <cellStyle name="Style 85 5 2 3 2 4" xfId="52137" xr:uid="{00000000-0005-0000-0000-000057C60000}"/>
    <cellStyle name="Style 85 5 2 3 2 5" xfId="52830" xr:uid="{00000000-0005-0000-0000-000058C60000}"/>
    <cellStyle name="Style 85 5 2 3 2 6" xfId="53521" xr:uid="{00000000-0005-0000-0000-000059C60000}"/>
    <cellStyle name="Style 85 5 2 3 2 7" xfId="9108" xr:uid="{00000000-0005-0000-0000-00005AC60000}"/>
    <cellStyle name="Style 85 5 2 3 3" xfId="4205" xr:uid="{00000000-0005-0000-0000-00005BC60000}"/>
    <cellStyle name="Style 85 5 2 3 3 2" xfId="50744" xr:uid="{00000000-0005-0000-0000-00005CC60000}"/>
    <cellStyle name="Style 85 5 2 3 3 3" xfId="51446" xr:uid="{00000000-0005-0000-0000-00005DC60000}"/>
    <cellStyle name="Style 85 5 2 3 3 4" xfId="52138" xr:uid="{00000000-0005-0000-0000-00005EC60000}"/>
    <cellStyle name="Style 85 5 2 3 3 5" xfId="52831" xr:uid="{00000000-0005-0000-0000-00005FC60000}"/>
    <cellStyle name="Style 85 5 2 3 3 6" xfId="53522" xr:uid="{00000000-0005-0000-0000-000060C60000}"/>
    <cellStyle name="Style 85 5 2 3 3 7" xfId="9109" xr:uid="{00000000-0005-0000-0000-000061C60000}"/>
    <cellStyle name="Style 85 5 2 3 4" xfId="50742" xr:uid="{00000000-0005-0000-0000-000062C60000}"/>
    <cellStyle name="Style 85 5 2 3 5" xfId="51444" xr:uid="{00000000-0005-0000-0000-000063C60000}"/>
    <cellStyle name="Style 85 5 2 3 6" xfId="52136" xr:uid="{00000000-0005-0000-0000-000064C60000}"/>
    <cellStyle name="Style 85 5 2 3 7" xfId="52829" xr:uid="{00000000-0005-0000-0000-000065C60000}"/>
    <cellStyle name="Style 85 5 2 3 8" xfId="53520" xr:uid="{00000000-0005-0000-0000-000066C60000}"/>
    <cellStyle name="Style 85 5 2 3 9" xfId="9107" xr:uid="{00000000-0005-0000-0000-000067C60000}"/>
    <cellStyle name="Style 85 5 2 4" xfId="4206" xr:uid="{00000000-0005-0000-0000-000068C60000}"/>
    <cellStyle name="Style 85 5 2 4 2" xfId="4207" xr:uid="{00000000-0005-0000-0000-000069C60000}"/>
    <cellStyle name="Style 85 5 2 4 2 2" xfId="51448" xr:uid="{00000000-0005-0000-0000-00006AC60000}"/>
    <cellStyle name="Style 85 5 2 4 2 3" xfId="52140" xr:uid="{00000000-0005-0000-0000-00006BC60000}"/>
    <cellStyle name="Style 85 5 2 4 2 4" xfId="52833" xr:uid="{00000000-0005-0000-0000-00006CC60000}"/>
    <cellStyle name="Style 85 5 2 4 2 5" xfId="53524" xr:uid="{00000000-0005-0000-0000-00006DC60000}"/>
    <cellStyle name="Style 85 5 2 4 2 6" xfId="50746" xr:uid="{00000000-0005-0000-0000-00006EC60000}"/>
    <cellStyle name="Style 85 5 2 4 3" xfId="50745" xr:uid="{00000000-0005-0000-0000-00006FC60000}"/>
    <cellStyle name="Style 85 5 2 4 4" xfId="51447" xr:uid="{00000000-0005-0000-0000-000070C60000}"/>
    <cellStyle name="Style 85 5 2 4 5" xfId="52139" xr:uid="{00000000-0005-0000-0000-000071C60000}"/>
    <cellStyle name="Style 85 5 2 4 6" xfId="52832" xr:uid="{00000000-0005-0000-0000-000072C60000}"/>
    <cellStyle name="Style 85 5 2 4 7" xfId="53523" xr:uid="{00000000-0005-0000-0000-000073C60000}"/>
    <cellStyle name="Style 85 5 2 4 8" xfId="9110" xr:uid="{00000000-0005-0000-0000-000074C60000}"/>
    <cellStyle name="Style 85 5 2 5" xfId="9111" xr:uid="{00000000-0005-0000-0000-000075C60000}"/>
    <cellStyle name="Style 85 5 2 6" xfId="50739" xr:uid="{00000000-0005-0000-0000-000076C60000}"/>
    <cellStyle name="Style 85 5 2 7" xfId="51441" xr:uid="{00000000-0005-0000-0000-000077C60000}"/>
    <cellStyle name="Style 85 5 2 8" xfId="52133" xr:uid="{00000000-0005-0000-0000-000078C60000}"/>
    <cellStyle name="Style 85 5 2 9" xfId="52826" xr:uid="{00000000-0005-0000-0000-000079C60000}"/>
    <cellStyle name="Style 85 5 3" xfId="4208" xr:uid="{00000000-0005-0000-0000-00007AC60000}"/>
    <cellStyle name="Style 85 5 3 2" xfId="4209" xr:uid="{00000000-0005-0000-0000-00007BC60000}"/>
    <cellStyle name="Style 85 5 3 2 2" xfId="50748" xr:uid="{00000000-0005-0000-0000-00007CC60000}"/>
    <cellStyle name="Style 85 5 3 2 3" xfId="51450" xr:uid="{00000000-0005-0000-0000-00007DC60000}"/>
    <cellStyle name="Style 85 5 3 2 4" xfId="52142" xr:uid="{00000000-0005-0000-0000-00007EC60000}"/>
    <cellStyle name="Style 85 5 3 2 5" xfId="52835" xr:uid="{00000000-0005-0000-0000-00007FC60000}"/>
    <cellStyle name="Style 85 5 3 2 6" xfId="53526" xr:uid="{00000000-0005-0000-0000-000080C60000}"/>
    <cellStyle name="Style 85 5 3 2 7" xfId="9113" xr:uid="{00000000-0005-0000-0000-000081C60000}"/>
    <cellStyle name="Style 85 5 3 3" xfId="50747" xr:uid="{00000000-0005-0000-0000-000082C60000}"/>
    <cellStyle name="Style 85 5 3 4" xfId="51449" xr:uid="{00000000-0005-0000-0000-000083C60000}"/>
    <cellStyle name="Style 85 5 3 5" xfId="52141" xr:uid="{00000000-0005-0000-0000-000084C60000}"/>
    <cellStyle name="Style 85 5 3 6" xfId="52834" xr:uid="{00000000-0005-0000-0000-000085C60000}"/>
    <cellStyle name="Style 85 5 3 7" xfId="53525" xr:uid="{00000000-0005-0000-0000-000086C60000}"/>
    <cellStyle name="Style 85 5 3 8" xfId="9112" xr:uid="{00000000-0005-0000-0000-000087C60000}"/>
    <cellStyle name="Style 85 5 4" xfId="4210" xr:uid="{00000000-0005-0000-0000-000088C60000}"/>
    <cellStyle name="Style 85 5 4 2" xfId="50749" xr:uid="{00000000-0005-0000-0000-000089C60000}"/>
    <cellStyle name="Style 85 5 4 3" xfId="51451" xr:uid="{00000000-0005-0000-0000-00008AC60000}"/>
    <cellStyle name="Style 85 5 4 4" xfId="52143" xr:uid="{00000000-0005-0000-0000-00008BC60000}"/>
    <cellStyle name="Style 85 5 4 5" xfId="52836" xr:uid="{00000000-0005-0000-0000-00008CC60000}"/>
    <cellStyle name="Style 85 5 4 6" xfId="53527" xr:uid="{00000000-0005-0000-0000-00008DC60000}"/>
    <cellStyle name="Style 85 5 4 7" xfId="9114" xr:uid="{00000000-0005-0000-0000-00008EC60000}"/>
    <cellStyle name="Style 85 5 5" xfId="9115" xr:uid="{00000000-0005-0000-0000-00008FC60000}"/>
    <cellStyle name="Style 85 5 6" xfId="50738" xr:uid="{00000000-0005-0000-0000-000090C60000}"/>
    <cellStyle name="Style 85 5 7" xfId="51440" xr:uid="{00000000-0005-0000-0000-000091C60000}"/>
    <cellStyle name="Style 85 5 8" xfId="52132" xr:uid="{00000000-0005-0000-0000-000092C60000}"/>
    <cellStyle name="Style 85 5 9" xfId="52825" xr:uid="{00000000-0005-0000-0000-000093C60000}"/>
    <cellStyle name="Style 85 6" xfId="4211" xr:uid="{00000000-0005-0000-0000-000094C60000}"/>
    <cellStyle name="Style 85 6 10" xfId="52837" xr:uid="{00000000-0005-0000-0000-000095C60000}"/>
    <cellStyle name="Style 85 6 11" xfId="53528" xr:uid="{00000000-0005-0000-0000-000096C60000}"/>
    <cellStyle name="Style 85 6 12" xfId="9116" xr:uid="{00000000-0005-0000-0000-000097C60000}"/>
    <cellStyle name="Style 85 6 2" xfId="4212" xr:uid="{00000000-0005-0000-0000-000098C60000}"/>
    <cellStyle name="Style 85 6 2 2" xfId="9118" xr:uid="{00000000-0005-0000-0000-000099C60000}"/>
    <cellStyle name="Style 85 6 2 3" xfId="50751" xr:uid="{00000000-0005-0000-0000-00009AC60000}"/>
    <cellStyle name="Style 85 6 2 4" xfId="51453" xr:uid="{00000000-0005-0000-0000-00009BC60000}"/>
    <cellStyle name="Style 85 6 2 5" xfId="52145" xr:uid="{00000000-0005-0000-0000-00009CC60000}"/>
    <cellStyle name="Style 85 6 2 6" xfId="52838" xr:uid="{00000000-0005-0000-0000-00009DC60000}"/>
    <cellStyle name="Style 85 6 2 7" xfId="53529" xr:uid="{00000000-0005-0000-0000-00009EC60000}"/>
    <cellStyle name="Style 85 6 2 8" xfId="9117" xr:uid="{00000000-0005-0000-0000-00009FC60000}"/>
    <cellStyle name="Style 85 6 3" xfId="4213" xr:uid="{00000000-0005-0000-0000-0000A0C60000}"/>
    <cellStyle name="Style 85 6 3 2" xfId="4214" xr:uid="{00000000-0005-0000-0000-0000A1C60000}"/>
    <cellStyle name="Style 85 6 3 2 2" xfId="50753" xr:uid="{00000000-0005-0000-0000-0000A2C60000}"/>
    <cellStyle name="Style 85 6 3 2 3" xfId="51455" xr:uid="{00000000-0005-0000-0000-0000A3C60000}"/>
    <cellStyle name="Style 85 6 3 2 4" xfId="52147" xr:uid="{00000000-0005-0000-0000-0000A4C60000}"/>
    <cellStyle name="Style 85 6 3 2 5" xfId="52840" xr:uid="{00000000-0005-0000-0000-0000A5C60000}"/>
    <cellStyle name="Style 85 6 3 2 6" xfId="53531" xr:uid="{00000000-0005-0000-0000-0000A6C60000}"/>
    <cellStyle name="Style 85 6 3 2 7" xfId="9120" xr:uid="{00000000-0005-0000-0000-0000A7C60000}"/>
    <cellStyle name="Style 85 6 3 3" xfId="4215" xr:uid="{00000000-0005-0000-0000-0000A8C60000}"/>
    <cellStyle name="Style 85 6 3 3 2" xfId="50754" xr:uid="{00000000-0005-0000-0000-0000A9C60000}"/>
    <cellStyle name="Style 85 6 3 3 3" xfId="51456" xr:uid="{00000000-0005-0000-0000-0000AAC60000}"/>
    <cellStyle name="Style 85 6 3 3 4" xfId="52148" xr:uid="{00000000-0005-0000-0000-0000ABC60000}"/>
    <cellStyle name="Style 85 6 3 3 5" xfId="52841" xr:uid="{00000000-0005-0000-0000-0000ACC60000}"/>
    <cellStyle name="Style 85 6 3 3 6" xfId="53532" xr:uid="{00000000-0005-0000-0000-0000ADC60000}"/>
    <cellStyle name="Style 85 6 3 3 7" xfId="9121" xr:uid="{00000000-0005-0000-0000-0000AEC60000}"/>
    <cellStyle name="Style 85 6 3 4" xfId="50752" xr:uid="{00000000-0005-0000-0000-0000AFC60000}"/>
    <cellStyle name="Style 85 6 3 5" xfId="51454" xr:uid="{00000000-0005-0000-0000-0000B0C60000}"/>
    <cellStyle name="Style 85 6 3 6" xfId="52146" xr:uid="{00000000-0005-0000-0000-0000B1C60000}"/>
    <cellStyle name="Style 85 6 3 7" xfId="52839" xr:uid="{00000000-0005-0000-0000-0000B2C60000}"/>
    <cellStyle name="Style 85 6 3 8" xfId="53530" xr:uid="{00000000-0005-0000-0000-0000B3C60000}"/>
    <cellStyle name="Style 85 6 3 9" xfId="9119" xr:uid="{00000000-0005-0000-0000-0000B4C60000}"/>
    <cellStyle name="Style 85 6 4" xfId="4216" xr:uid="{00000000-0005-0000-0000-0000B5C60000}"/>
    <cellStyle name="Style 85 6 4 2" xfId="4217" xr:uid="{00000000-0005-0000-0000-0000B6C60000}"/>
    <cellStyle name="Style 85 6 4 2 2" xfId="50756" xr:uid="{00000000-0005-0000-0000-0000B7C60000}"/>
    <cellStyle name="Style 85 6 4 2 3" xfId="51458" xr:uid="{00000000-0005-0000-0000-0000B8C60000}"/>
    <cellStyle name="Style 85 6 4 2 4" xfId="52150" xr:uid="{00000000-0005-0000-0000-0000B9C60000}"/>
    <cellStyle name="Style 85 6 4 2 5" xfId="52843" xr:uid="{00000000-0005-0000-0000-0000BAC60000}"/>
    <cellStyle name="Style 85 6 4 2 6" xfId="53534" xr:uid="{00000000-0005-0000-0000-0000BBC60000}"/>
    <cellStyle name="Style 85 6 4 2 7" xfId="9123" xr:uid="{00000000-0005-0000-0000-0000BCC60000}"/>
    <cellStyle name="Style 85 6 4 3" xfId="50755" xr:uid="{00000000-0005-0000-0000-0000BDC60000}"/>
    <cellStyle name="Style 85 6 4 4" xfId="51457" xr:uid="{00000000-0005-0000-0000-0000BEC60000}"/>
    <cellStyle name="Style 85 6 4 5" xfId="52149" xr:uid="{00000000-0005-0000-0000-0000BFC60000}"/>
    <cellStyle name="Style 85 6 4 6" xfId="52842" xr:uid="{00000000-0005-0000-0000-0000C0C60000}"/>
    <cellStyle name="Style 85 6 4 7" xfId="53533" xr:uid="{00000000-0005-0000-0000-0000C1C60000}"/>
    <cellStyle name="Style 85 6 4 8" xfId="9122" xr:uid="{00000000-0005-0000-0000-0000C2C60000}"/>
    <cellStyle name="Style 85 6 5" xfId="4218" xr:uid="{00000000-0005-0000-0000-0000C3C60000}"/>
    <cellStyle name="Style 85 6 5 2" xfId="50757" xr:uid="{00000000-0005-0000-0000-0000C4C60000}"/>
    <cellStyle name="Style 85 6 5 3" xfId="51459" xr:uid="{00000000-0005-0000-0000-0000C5C60000}"/>
    <cellStyle name="Style 85 6 5 4" xfId="52151" xr:uid="{00000000-0005-0000-0000-0000C6C60000}"/>
    <cellStyle name="Style 85 6 5 5" xfId="52844" xr:uid="{00000000-0005-0000-0000-0000C7C60000}"/>
    <cellStyle name="Style 85 6 5 6" xfId="53535" xr:uid="{00000000-0005-0000-0000-0000C8C60000}"/>
    <cellStyle name="Style 85 6 5 7" xfId="9124" xr:uid="{00000000-0005-0000-0000-0000C9C60000}"/>
    <cellStyle name="Style 85 6 6" xfId="4219" xr:uid="{00000000-0005-0000-0000-0000CAC60000}"/>
    <cellStyle name="Style 85 6 6 2" xfId="51460" xr:uid="{00000000-0005-0000-0000-0000CBC60000}"/>
    <cellStyle name="Style 85 6 6 3" xfId="52152" xr:uid="{00000000-0005-0000-0000-0000CCC60000}"/>
    <cellStyle name="Style 85 6 6 4" xfId="52845" xr:uid="{00000000-0005-0000-0000-0000CDC60000}"/>
    <cellStyle name="Style 85 6 6 5" xfId="53536" xr:uid="{00000000-0005-0000-0000-0000CEC60000}"/>
    <cellStyle name="Style 85 6 6 6" xfId="50758" xr:uid="{00000000-0005-0000-0000-0000CFC60000}"/>
    <cellStyle name="Style 85 6 7" xfId="50750" xr:uid="{00000000-0005-0000-0000-0000D0C60000}"/>
    <cellStyle name="Style 85 6 8" xfId="51452" xr:uid="{00000000-0005-0000-0000-0000D1C60000}"/>
    <cellStyle name="Style 85 6 9" xfId="52144" xr:uid="{00000000-0005-0000-0000-0000D2C60000}"/>
    <cellStyle name="Style 85 7" xfId="4220" xr:uid="{00000000-0005-0000-0000-0000D3C60000}"/>
    <cellStyle name="Style 85 7 10" xfId="53537" xr:uid="{00000000-0005-0000-0000-0000D4C60000}"/>
    <cellStyle name="Style 85 7 11" xfId="9125" xr:uid="{00000000-0005-0000-0000-0000D5C60000}"/>
    <cellStyle name="Style 85 7 2" xfId="4221" xr:uid="{00000000-0005-0000-0000-0000D6C60000}"/>
    <cellStyle name="Style 85 7 2 2" xfId="50760" xr:uid="{00000000-0005-0000-0000-0000D7C60000}"/>
    <cellStyle name="Style 85 7 2 3" xfId="51462" xr:uid="{00000000-0005-0000-0000-0000D8C60000}"/>
    <cellStyle name="Style 85 7 2 4" xfId="52154" xr:uid="{00000000-0005-0000-0000-0000D9C60000}"/>
    <cellStyle name="Style 85 7 2 5" xfId="52847" xr:uid="{00000000-0005-0000-0000-0000DAC60000}"/>
    <cellStyle name="Style 85 7 2 6" xfId="53538" xr:uid="{00000000-0005-0000-0000-0000DBC60000}"/>
    <cellStyle name="Style 85 7 2 7" xfId="9126" xr:uid="{00000000-0005-0000-0000-0000DCC60000}"/>
    <cellStyle name="Style 85 7 3" xfId="4222" xr:uid="{00000000-0005-0000-0000-0000DDC60000}"/>
    <cellStyle name="Style 85 7 3 2" xfId="50761" xr:uid="{00000000-0005-0000-0000-0000DEC60000}"/>
    <cellStyle name="Style 85 7 3 3" xfId="51463" xr:uid="{00000000-0005-0000-0000-0000DFC60000}"/>
    <cellStyle name="Style 85 7 3 4" xfId="52155" xr:uid="{00000000-0005-0000-0000-0000E0C60000}"/>
    <cellStyle name="Style 85 7 3 5" xfId="52848" xr:uid="{00000000-0005-0000-0000-0000E1C60000}"/>
    <cellStyle name="Style 85 7 3 6" xfId="53539" xr:uid="{00000000-0005-0000-0000-0000E2C60000}"/>
    <cellStyle name="Style 85 7 3 7" xfId="9127" xr:uid="{00000000-0005-0000-0000-0000E3C60000}"/>
    <cellStyle name="Style 85 7 4" xfId="4223" xr:uid="{00000000-0005-0000-0000-0000E4C60000}"/>
    <cellStyle name="Style 85 7 4 2" xfId="51464" xr:uid="{00000000-0005-0000-0000-0000E5C60000}"/>
    <cellStyle name="Style 85 7 4 3" xfId="52156" xr:uid="{00000000-0005-0000-0000-0000E6C60000}"/>
    <cellStyle name="Style 85 7 4 4" xfId="52849" xr:uid="{00000000-0005-0000-0000-0000E7C60000}"/>
    <cellStyle name="Style 85 7 4 5" xfId="53540" xr:uid="{00000000-0005-0000-0000-0000E8C60000}"/>
    <cellStyle name="Style 85 7 4 6" xfId="50762" xr:uid="{00000000-0005-0000-0000-0000E9C60000}"/>
    <cellStyle name="Style 85 7 5" xfId="4224" xr:uid="{00000000-0005-0000-0000-0000EAC60000}"/>
    <cellStyle name="Style 85 7 5 2" xfId="51465" xr:uid="{00000000-0005-0000-0000-0000EBC60000}"/>
    <cellStyle name="Style 85 7 5 3" xfId="52157" xr:uid="{00000000-0005-0000-0000-0000ECC60000}"/>
    <cellStyle name="Style 85 7 5 4" xfId="52850" xr:uid="{00000000-0005-0000-0000-0000EDC60000}"/>
    <cellStyle name="Style 85 7 5 5" xfId="53541" xr:uid="{00000000-0005-0000-0000-0000EEC60000}"/>
    <cellStyle name="Style 85 7 5 6" xfId="50763" xr:uid="{00000000-0005-0000-0000-0000EFC60000}"/>
    <cellStyle name="Style 85 7 6" xfId="50759" xr:uid="{00000000-0005-0000-0000-0000F0C60000}"/>
    <cellStyle name="Style 85 7 7" xfId="51461" xr:uid="{00000000-0005-0000-0000-0000F1C60000}"/>
    <cellStyle name="Style 85 7 8" xfId="52153" xr:uid="{00000000-0005-0000-0000-0000F2C60000}"/>
    <cellStyle name="Style 85 7 9" xfId="52846" xr:uid="{00000000-0005-0000-0000-0000F3C60000}"/>
    <cellStyle name="Style 85 8" xfId="4225" xr:uid="{00000000-0005-0000-0000-0000F4C60000}"/>
    <cellStyle name="Style 85 8 2" xfId="4226" xr:uid="{00000000-0005-0000-0000-0000F5C60000}"/>
    <cellStyle name="Style 85 8 2 2" xfId="51467" xr:uid="{00000000-0005-0000-0000-0000F6C60000}"/>
    <cellStyle name="Style 85 8 2 3" xfId="52159" xr:uid="{00000000-0005-0000-0000-0000F7C60000}"/>
    <cellStyle name="Style 85 8 2 4" xfId="52852" xr:uid="{00000000-0005-0000-0000-0000F8C60000}"/>
    <cellStyle name="Style 85 8 2 5" xfId="53543" xr:uid="{00000000-0005-0000-0000-0000F9C60000}"/>
    <cellStyle name="Style 85 8 2 6" xfId="50765" xr:uid="{00000000-0005-0000-0000-0000FAC60000}"/>
    <cellStyle name="Style 85 8 3" xfId="4227" xr:uid="{00000000-0005-0000-0000-0000FBC60000}"/>
    <cellStyle name="Style 85 8 3 2" xfId="51468" xr:uid="{00000000-0005-0000-0000-0000FCC60000}"/>
    <cellStyle name="Style 85 8 3 3" xfId="52160" xr:uid="{00000000-0005-0000-0000-0000FDC60000}"/>
    <cellStyle name="Style 85 8 3 4" xfId="52853" xr:uid="{00000000-0005-0000-0000-0000FEC60000}"/>
    <cellStyle name="Style 85 8 3 5" xfId="53544" xr:uid="{00000000-0005-0000-0000-0000FFC60000}"/>
    <cellStyle name="Style 85 8 3 6" xfId="50766" xr:uid="{00000000-0005-0000-0000-000000C70000}"/>
    <cellStyle name="Style 85 8 4" xfId="50764" xr:uid="{00000000-0005-0000-0000-000001C70000}"/>
    <cellStyle name="Style 85 8 5" xfId="51466" xr:uid="{00000000-0005-0000-0000-000002C70000}"/>
    <cellStyle name="Style 85 8 6" xfId="52158" xr:uid="{00000000-0005-0000-0000-000003C70000}"/>
    <cellStyle name="Style 85 8 7" xfId="52851" xr:uid="{00000000-0005-0000-0000-000004C70000}"/>
    <cellStyle name="Style 85 8 8" xfId="53542" xr:uid="{00000000-0005-0000-0000-000005C70000}"/>
    <cellStyle name="Style 85 8 9" xfId="9128" xr:uid="{00000000-0005-0000-0000-000006C70000}"/>
    <cellStyle name="Style 85 9" xfId="4228" xr:uid="{00000000-0005-0000-0000-000007C70000}"/>
    <cellStyle name="Style 85 9 2" xfId="50767" xr:uid="{00000000-0005-0000-0000-000008C70000}"/>
    <cellStyle name="Style 85 9 3" xfId="51469" xr:uid="{00000000-0005-0000-0000-000009C70000}"/>
    <cellStyle name="Style 85 9 4" xfId="52161" xr:uid="{00000000-0005-0000-0000-00000AC70000}"/>
    <cellStyle name="Style 85 9 5" xfId="52854" xr:uid="{00000000-0005-0000-0000-00000BC70000}"/>
    <cellStyle name="Style 85 9 6" xfId="53545" xr:uid="{00000000-0005-0000-0000-00000CC70000}"/>
    <cellStyle name="Style 85 9 7" xfId="9129" xr:uid="{00000000-0005-0000-0000-00000DC70000}"/>
    <cellStyle name="Style 85_ADDON" xfId="4229" xr:uid="{00000000-0005-0000-0000-00000EC70000}"/>
    <cellStyle name="Style 86" xfId="4230" xr:uid="{00000000-0005-0000-0000-00000FC70000}"/>
    <cellStyle name="Style 86 10" xfId="51470" xr:uid="{00000000-0005-0000-0000-000010C70000}"/>
    <cellStyle name="Style 86 11" xfId="52162" xr:uid="{00000000-0005-0000-0000-000011C70000}"/>
    <cellStyle name="Style 86 12" xfId="52855" xr:uid="{00000000-0005-0000-0000-000012C70000}"/>
    <cellStyle name="Style 86 13" xfId="53546" xr:uid="{00000000-0005-0000-0000-000013C70000}"/>
    <cellStyle name="Style 86 14" xfId="8595" xr:uid="{00000000-0005-0000-0000-000014C70000}"/>
    <cellStyle name="Style 86 2" xfId="4231" xr:uid="{00000000-0005-0000-0000-000015C70000}"/>
    <cellStyle name="Style 86 2 10" xfId="52856" xr:uid="{00000000-0005-0000-0000-000016C70000}"/>
    <cellStyle name="Style 86 2 11" xfId="53547" xr:uid="{00000000-0005-0000-0000-000017C70000}"/>
    <cellStyle name="Style 86 2 12" xfId="9130" xr:uid="{00000000-0005-0000-0000-000018C70000}"/>
    <cellStyle name="Style 86 2 2" xfId="4232" xr:uid="{00000000-0005-0000-0000-000019C70000}"/>
    <cellStyle name="Style 86 2 2 10" xfId="9131" xr:uid="{00000000-0005-0000-0000-00001AC70000}"/>
    <cellStyle name="Style 86 2 2 2" xfId="4233" xr:uid="{00000000-0005-0000-0000-00001BC70000}"/>
    <cellStyle name="Style 86 2 2 2 2" xfId="4234" xr:uid="{00000000-0005-0000-0000-00001CC70000}"/>
    <cellStyle name="Style 86 2 2 2 2 2" xfId="51474" xr:uid="{00000000-0005-0000-0000-00001DC70000}"/>
    <cellStyle name="Style 86 2 2 2 2 3" xfId="52166" xr:uid="{00000000-0005-0000-0000-00001EC70000}"/>
    <cellStyle name="Style 86 2 2 2 2 4" xfId="52859" xr:uid="{00000000-0005-0000-0000-00001FC70000}"/>
    <cellStyle name="Style 86 2 2 2 2 5" xfId="53550" xr:uid="{00000000-0005-0000-0000-000020C70000}"/>
    <cellStyle name="Style 86 2 2 2 2 6" xfId="50772" xr:uid="{00000000-0005-0000-0000-000021C70000}"/>
    <cellStyle name="Style 86 2 2 2 3" xfId="4235" xr:uid="{00000000-0005-0000-0000-000022C70000}"/>
    <cellStyle name="Style 86 2 2 2 3 2" xfId="51475" xr:uid="{00000000-0005-0000-0000-000023C70000}"/>
    <cellStyle name="Style 86 2 2 2 3 3" xfId="52167" xr:uid="{00000000-0005-0000-0000-000024C70000}"/>
    <cellStyle name="Style 86 2 2 2 3 4" xfId="52860" xr:uid="{00000000-0005-0000-0000-000025C70000}"/>
    <cellStyle name="Style 86 2 2 2 3 5" xfId="53551" xr:uid="{00000000-0005-0000-0000-000026C70000}"/>
    <cellStyle name="Style 86 2 2 2 3 6" xfId="50773" xr:uid="{00000000-0005-0000-0000-000027C70000}"/>
    <cellStyle name="Style 86 2 2 2 4" xfId="50771" xr:uid="{00000000-0005-0000-0000-000028C70000}"/>
    <cellStyle name="Style 86 2 2 2 5" xfId="51473" xr:uid="{00000000-0005-0000-0000-000029C70000}"/>
    <cellStyle name="Style 86 2 2 2 6" xfId="52165" xr:uid="{00000000-0005-0000-0000-00002AC70000}"/>
    <cellStyle name="Style 86 2 2 2 7" xfId="52858" xr:uid="{00000000-0005-0000-0000-00002BC70000}"/>
    <cellStyle name="Style 86 2 2 2 8" xfId="53549" xr:uid="{00000000-0005-0000-0000-00002CC70000}"/>
    <cellStyle name="Style 86 2 2 2 9" xfId="9132" xr:uid="{00000000-0005-0000-0000-00002DC70000}"/>
    <cellStyle name="Style 86 2 2 3" xfId="4236" xr:uid="{00000000-0005-0000-0000-00002EC70000}"/>
    <cellStyle name="Style 86 2 2 3 2" xfId="50774" xr:uid="{00000000-0005-0000-0000-00002FC70000}"/>
    <cellStyle name="Style 86 2 2 3 3" xfId="51476" xr:uid="{00000000-0005-0000-0000-000030C70000}"/>
    <cellStyle name="Style 86 2 2 3 4" xfId="52168" xr:uid="{00000000-0005-0000-0000-000031C70000}"/>
    <cellStyle name="Style 86 2 2 3 5" xfId="52861" xr:uid="{00000000-0005-0000-0000-000032C70000}"/>
    <cellStyle name="Style 86 2 2 3 6" xfId="53552" xr:uid="{00000000-0005-0000-0000-000033C70000}"/>
    <cellStyle name="Style 86 2 2 3 7" xfId="9133" xr:uid="{00000000-0005-0000-0000-000034C70000}"/>
    <cellStyle name="Style 86 2 2 4" xfId="4237" xr:uid="{00000000-0005-0000-0000-000035C70000}"/>
    <cellStyle name="Style 86 2 2 4 2" xfId="51477" xr:uid="{00000000-0005-0000-0000-000036C70000}"/>
    <cellStyle name="Style 86 2 2 4 3" xfId="52169" xr:uid="{00000000-0005-0000-0000-000037C70000}"/>
    <cellStyle name="Style 86 2 2 4 4" xfId="52862" xr:uid="{00000000-0005-0000-0000-000038C70000}"/>
    <cellStyle name="Style 86 2 2 4 5" xfId="53553" xr:uid="{00000000-0005-0000-0000-000039C70000}"/>
    <cellStyle name="Style 86 2 2 4 6" xfId="50775" xr:uid="{00000000-0005-0000-0000-00003AC70000}"/>
    <cellStyle name="Style 86 2 2 5" xfId="50770" xr:uid="{00000000-0005-0000-0000-00003BC70000}"/>
    <cellStyle name="Style 86 2 2 6" xfId="51472" xr:uid="{00000000-0005-0000-0000-00003CC70000}"/>
    <cellStyle name="Style 86 2 2 7" xfId="52164" xr:uid="{00000000-0005-0000-0000-00003DC70000}"/>
    <cellStyle name="Style 86 2 2 8" xfId="52857" xr:uid="{00000000-0005-0000-0000-00003EC70000}"/>
    <cellStyle name="Style 86 2 2 9" xfId="53548" xr:uid="{00000000-0005-0000-0000-00003FC70000}"/>
    <cellStyle name="Style 86 2 3" xfId="4238" xr:uid="{00000000-0005-0000-0000-000040C70000}"/>
    <cellStyle name="Style 86 2 3 2" xfId="4239" xr:uid="{00000000-0005-0000-0000-000041C70000}"/>
    <cellStyle name="Style 86 2 3 2 2" xfId="51479" xr:uid="{00000000-0005-0000-0000-000042C70000}"/>
    <cellStyle name="Style 86 2 3 2 3" xfId="52171" xr:uid="{00000000-0005-0000-0000-000043C70000}"/>
    <cellStyle name="Style 86 2 3 2 4" xfId="52864" xr:uid="{00000000-0005-0000-0000-000044C70000}"/>
    <cellStyle name="Style 86 2 3 2 5" xfId="53555" xr:uid="{00000000-0005-0000-0000-000045C70000}"/>
    <cellStyle name="Style 86 2 3 2 6" xfId="50777" xr:uid="{00000000-0005-0000-0000-000046C70000}"/>
    <cellStyle name="Style 86 2 3 3" xfId="4240" xr:uid="{00000000-0005-0000-0000-000047C70000}"/>
    <cellStyle name="Style 86 2 3 3 2" xfId="51480" xr:uid="{00000000-0005-0000-0000-000048C70000}"/>
    <cellStyle name="Style 86 2 3 3 3" xfId="52172" xr:uid="{00000000-0005-0000-0000-000049C70000}"/>
    <cellStyle name="Style 86 2 3 3 4" xfId="52865" xr:uid="{00000000-0005-0000-0000-00004AC70000}"/>
    <cellStyle name="Style 86 2 3 3 5" xfId="53556" xr:uid="{00000000-0005-0000-0000-00004BC70000}"/>
    <cellStyle name="Style 86 2 3 3 6" xfId="50778" xr:uid="{00000000-0005-0000-0000-00004CC70000}"/>
    <cellStyle name="Style 86 2 3 4" xfId="50776" xr:uid="{00000000-0005-0000-0000-00004DC70000}"/>
    <cellStyle name="Style 86 2 3 5" xfId="51478" xr:uid="{00000000-0005-0000-0000-00004EC70000}"/>
    <cellStyle name="Style 86 2 3 6" xfId="52170" xr:uid="{00000000-0005-0000-0000-00004FC70000}"/>
    <cellStyle name="Style 86 2 3 7" xfId="52863" xr:uid="{00000000-0005-0000-0000-000050C70000}"/>
    <cellStyle name="Style 86 2 3 8" xfId="53554" xr:uid="{00000000-0005-0000-0000-000051C70000}"/>
    <cellStyle name="Style 86 2 3 9" xfId="9134" xr:uid="{00000000-0005-0000-0000-000052C70000}"/>
    <cellStyle name="Style 86 2 4" xfId="4241" xr:uid="{00000000-0005-0000-0000-000053C70000}"/>
    <cellStyle name="Style 86 2 4 2" xfId="4242" xr:uid="{00000000-0005-0000-0000-000054C70000}"/>
    <cellStyle name="Style 86 2 4 2 2" xfId="51482" xr:uid="{00000000-0005-0000-0000-000055C70000}"/>
    <cellStyle name="Style 86 2 4 2 3" xfId="52174" xr:uid="{00000000-0005-0000-0000-000056C70000}"/>
    <cellStyle name="Style 86 2 4 2 4" xfId="52867" xr:uid="{00000000-0005-0000-0000-000057C70000}"/>
    <cellStyle name="Style 86 2 4 2 5" xfId="53558" xr:uid="{00000000-0005-0000-0000-000058C70000}"/>
    <cellStyle name="Style 86 2 4 2 6" xfId="50780" xr:uid="{00000000-0005-0000-0000-000059C70000}"/>
    <cellStyle name="Style 86 2 4 3" xfId="50779" xr:uid="{00000000-0005-0000-0000-00005AC70000}"/>
    <cellStyle name="Style 86 2 4 4" xfId="51481" xr:uid="{00000000-0005-0000-0000-00005BC70000}"/>
    <cellStyle name="Style 86 2 4 5" xfId="52173" xr:uid="{00000000-0005-0000-0000-00005CC70000}"/>
    <cellStyle name="Style 86 2 4 6" xfId="52866" xr:uid="{00000000-0005-0000-0000-00005DC70000}"/>
    <cellStyle name="Style 86 2 4 7" xfId="53557" xr:uid="{00000000-0005-0000-0000-00005EC70000}"/>
    <cellStyle name="Style 86 2 4 8" xfId="9135" xr:uid="{00000000-0005-0000-0000-00005FC70000}"/>
    <cellStyle name="Style 86 2 5" xfId="4243" xr:uid="{00000000-0005-0000-0000-000060C70000}"/>
    <cellStyle name="Style 86 2 5 2" xfId="50781" xr:uid="{00000000-0005-0000-0000-000061C70000}"/>
    <cellStyle name="Style 86 2 5 3" xfId="51483" xr:uid="{00000000-0005-0000-0000-000062C70000}"/>
    <cellStyle name="Style 86 2 5 4" xfId="52175" xr:uid="{00000000-0005-0000-0000-000063C70000}"/>
    <cellStyle name="Style 86 2 5 5" xfId="52868" xr:uid="{00000000-0005-0000-0000-000064C70000}"/>
    <cellStyle name="Style 86 2 5 6" xfId="53559" xr:uid="{00000000-0005-0000-0000-000065C70000}"/>
    <cellStyle name="Style 86 2 5 7" xfId="9136" xr:uid="{00000000-0005-0000-0000-000066C70000}"/>
    <cellStyle name="Style 86 2 6" xfId="4244" xr:uid="{00000000-0005-0000-0000-000067C70000}"/>
    <cellStyle name="Style 86 2 6 2" xfId="51484" xr:uid="{00000000-0005-0000-0000-000068C70000}"/>
    <cellStyle name="Style 86 2 6 3" xfId="52176" xr:uid="{00000000-0005-0000-0000-000069C70000}"/>
    <cellStyle name="Style 86 2 6 4" xfId="52869" xr:uid="{00000000-0005-0000-0000-00006AC70000}"/>
    <cellStyle name="Style 86 2 6 5" xfId="53560" xr:uid="{00000000-0005-0000-0000-00006BC70000}"/>
    <cellStyle name="Style 86 2 6 6" xfId="50782" xr:uid="{00000000-0005-0000-0000-00006CC70000}"/>
    <cellStyle name="Style 86 2 7" xfId="50769" xr:uid="{00000000-0005-0000-0000-00006DC70000}"/>
    <cellStyle name="Style 86 2 8" xfId="51471" xr:uid="{00000000-0005-0000-0000-00006EC70000}"/>
    <cellStyle name="Style 86 2 9" xfId="52163" xr:uid="{00000000-0005-0000-0000-00006FC70000}"/>
    <cellStyle name="Style 86 3" xfId="4245" xr:uid="{00000000-0005-0000-0000-000070C70000}"/>
    <cellStyle name="Style 86 3 10" xfId="53561" xr:uid="{00000000-0005-0000-0000-000071C70000}"/>
    <cellStyle name="Style 86 3 11" xfId="9137" xr:uid="{00000000-0005-0000-0000-000072C70000}"/>
    <cellStyle name="Style 86 3 2" xfId="4246" xr:uid="{00000000-0005-0000-0000-000073C70000}"/>
    <cellStyle name="Style 86 3 2 2" xfId="4247" xr:uid="{00000000-0005-0000-0000-000074C70000}"/>
    <cellStyle name="Style 86 3 2 2 2" xfId="4248" xr:uid="{00000000-0005-0000-0000-000075C70000}"/>
    <cellStyle name="Style 86 3 2 2 2 2" xfId="51488" xr:uid="{00000000-0005-0000-0000-000076C70000}"/>
    <cellStyle name="Style 86 3 2 2 2 3" xfId="52180" xr:uid="{00000000-0005-0000-0000-000077C70000}"/>
    <cellStyle name="Style 86 3 2 2 2 4" xfId="52873" xr:uid="{00000000-0005-0000-0000-000078C70000}"/>
    <cellStyle name="Style 86 3 2 2 2 5" xfId="53564" xr:uid="{00000000-0005-0000-0000-000079C70000}"/>
    <cellStyle name="Style 86 3 2 2 2 6" xfId="50786" xr:uid="{00000000-0005-0000-0000-00007AC70000}"/>
    <cellStyle name="Style 86 3 2 2 3" xfId="50785" xr:uid="{00000000-0005-0000-0000-00007BC70000}"/>
    <cellStyle name="Style 86 3 2 2 4" xfId="51487" xr:uid="{00000000-0005-0000-0000-00007CC70000}"/>
    <cellStyle name="Style 86 3 2 2 5" xfId="52179" xr:uid="{00000000-0005-0000-0000-00007DC70000}"/>
    <cellStyle name="Style 86 3 2 2 6" xfId="52872" xr:uid="{00000000-0005-0000-0000-00007EC70000}"/>
    <cellStyle name="Style 86 3 2 2 7" xfId="53563" xr:uid="{00000000-0005-0000-0000-00007FC70000}"/>
    <cellStyle name="Style 86 3 2 2 8" xfId="9139" xr:uid="{00000000-0005-0000-0000-000080C70000}"/>
    <cellStyle name="Style 86 3 2 3" xfId="4249" xr:uid="{00000000-0005-0000-0000-000081C70000}"/>
    <cellStyle name="Style 86 3 2 3 2" xfId="50787" xr:uid="{00000000-0005-0000-0000-000082C70000}"/>
    <cellStyle name="Style 86 3 2 3 3" xfId="51489" xr:uid="{00000000-0005-0000-0000-000083C70000}"/>
    <cellStyle name="Style 86 3 2 3 4" xfId="52181" xr:uid="{00000000-0005-0000-0000-000084C70000}"/>
    <cellStyle name="Style 86 3 2 3 5" xfId="52874" xr:uid="{00000000-0005-0000-0000-000085C70000}"/>
    <cellStyle name="Style 86 3 2 3 6" xfId="53565" xr:uid="{00000000-0005-0000-0000-000086C70000}"/>
    <cellStyle name="Style 86 3 2 3 7" xfId="9140" xr:uid="{00000000-0005-0000-0000-000087C70000}"/>
    <cellStyle name="Style 86 3 2 4" xfId="50784" xr:uid="{00000000-0005-0000-0000-000088C70000}"/>
    <cellStyle name="Style 86 3 2 5" xfId="51486" xr:uid="{00000000-0005-0000-0000-000089C70000}"/>
    <cellStyle name="Style 86 3 2 6" xfId="52178" xr:uid="{00000000-0005-0000-0000-00008AC70000}"/>
    <cellStyle name="Style 86 3 2 7" xfId="52871" xr:uid="{00000000-0005-0000-0000-00008BC70000}"/>
    <cellStyle name="Style 86 3 2 8" xfId="53562" xr:uid="{00000000-0005-0000-0000-00008CC70000}"/>
    <cellStyle name="Style 86 3 2 9" xfId="9138" xr:uid="{00000000-0005-0000-0000-00008DC70000}"/>
    <cellStyle name="Style 86 3 3" xfId="4250" xr:uid="{00000000-0005-0000-0000-00008EC70000}"/>
    <cellStyle name="Style 86 3 3 2" xfId="4251" xr:uid="{00000000-0005-0000-0000-00008FC70000}"/>
    <cellStyle name="Style 86 3 3 2 2" xfId="4252" xr:uid="{00000000-0005-0000-0000-000090C70000}"/>
    <cellStyle name="Style 86 3 3 2 2 2" xfId="51492" xr:uid="{00000000-0005-0000-0000-000091C70000}"/>
    <cellStyle name="Style 86 3 3 2 2 3" xfId="52184" xr:uid="{00000000-0005-0000-0000-000092C70000}"/>
    <cellStyle name="Style 86 3 3 2 2 4" xfId="52877" xr:uid="{00000000-0005-0000-0000-000093C70000}"/>
    <cellStyle name="Style 86 3 3 2 2 5" xfId="53568" xr:uid="{00000000-0005-0000-0000-000094C70000}"/>
    <cellStyle name="Style 86 3 3 2 2 6" xfId="50790" xr:uid="{00000000-0005-0000-0000-000095C70000}"/>
    <cellStyle name="Style 86 3 3 2 3" xfId="50789" xr:uid="{00000000-0005-0000-0000-000096C70000}"/>
    <cellStyle name="Style 86 3 3 2 4" xfId="51491" xr:uid="{00000000-0005-0000-0000-000097C70000}"/>
    <cellStyle name="Style 86 3 3 2 5" xfId="52183" xr:uid="{00000000-0005-0000-0000-000098C70000}"/>
    <cellStyle name="Style 86 3 3 2 6" xfId="52876" xr:uid="{00000000-0005-0000-0000-000099C70000}"/>
    <cellStyle name="Style 86 3 3 2 7" xfId="53567" xr:uid="{00000000-0005-0000-0000-00009AC70000}"/>
    <cellStyle name="Style 86 3 3 2 8" xfId="9142" xr:uid="{00000000-0005-0000-0000-00009BC70000}"/>
    <cellStyle name="Style 86 3 3 3" xfId="4253" xr:uid="{00000000-0005-0000-0000-00009CC70000}"/>
    <cellStyle name="Style 86 3 3 3 2" xfId="50791" xr:uid="{00000000-0005-0000-0000-00009DC70000}"/>
    <cellStyle name="Style 86 3 3 3 3" xfId="51493" xr:uid="{00000000-0005-0000-0000-00009EC70000}"/>
    <cellStyle name="Style 86 3 3 3 4" xfId="52185" xr:uid="{00000000-0005-0000-0000-00009FC70000}"/>
    <cellStyle name="Style 86 3 3 3 5" xfId="52878" xr:uid="{00000000-0005-0000-0000-0000A0C70000}"/>
    <cellStyle name="Style 86 3 3 3 6" xfId="53569" xr:uid="{00000000-0005-0000-0000-0000A1C70000}"/>
    <cellStyle name="Style 86 3 3 3 7" xfId="9143" xr:uid="{00000000-0005-0000-0000-0000A2C70000}"/>
    <cellStyle name="Style 86 3 3 4" xfId="50788" xr:uid="{00000000-0005-0000-0000-0000A3C70000}"/>
    <cellStyle name="Style 86 3 3 5" xfId="51490" xr:uid="{00000000-0005-0000-0000-0000A4C70000}"/>
    <cellStyle name="Style 86 3 3 6" xfId="52182" xr:uid="{00000000-0005-0000-0000-0000A5C70000}"/>
    <cellStyle name="Style 86 3 3 7" xfId="52875" xr:uid="{00000000-0005-0000-0000-0000A6C70000}"/>
    <cellStyle name="Style 86 3 3 8" xfId="53566" xr:uid="{00000000-0005-0000-0000-0000A7C70000}"/>
    <cellStyle name="Style 86 3 3 9" xfId="9141" xr:uid="{00000000-0005-0000-0000-0000A8C70000}"/>
    <cellStyle name="Style 86 3 4" xfId="4254" xr:uid="{00000000-0005-0000-0000-0000A9C70000}"/>
    <cellStyle name="Style 86 3 4 2" xfId="9145" xr:uid="{00000000-0005-0000-0000-0000AAC70000}"/>
    <cellStyle name="Style 86 3 4 3" xfId="50792" xr:uid="{00000000-0005-0000-0000-0000ABC70000}"/>
    <cellStyle name="Style 86 3 4 4" xfId="51494" xr:uid="{00000000-0005-0000-0000-0000ACC70000}"/>
    <cellStyle name="Style 86 3 4 5" xfId="52186" xr:uid="{00000000-0005-0000-0000-0000ADC70000}"/>
    <cellStyle name="Style 86 3 4 6" xfId="52879" xr:uid="{00000000-0005-0000-0000-0000AEC70000}"/>
    <cellStyle name="Style 86 3 4 7" xfId="53570" xr:uid="{00000000-0005-0000-0000-0000AFC70000}"/>
    <cellStyle name="Style 86 3 4 8" xfId="9144" xr:uid="{00000000-0005-0000-0000-0000B0C70000}"/>
    <cellStyle name="Style 86 3 5" xfId="9146" xr:uid="{00000000-0005-0000-0000-0000B1C70000}"/>
    <cellStyle name="Style 86 3 6" xfId="50783" xr:uid="{00000000-0005-0000-0000-0000B2C70000}"/>
    <cellStyle name="Style 86 3 7" xfId="51485" xr:uid="{00000000-0005-0000-0000-0000B3C70000}"/>
    <cellStyle name="Style 86 3 8" xfId="52177" xr:uid="{00000000-0005-0000-0000-0000B4C70000}"/>
    <cellStyle name="Style 86 3 9" xfId="52870" xr:uid="{00000000-0005-0000-0000-0000B5C70000}"/>
    <cellStyle name="Style 86 4" xfId="4255" xr:uid="{00000000-0005-0000-0000-0000B6C70000}"/>
    <cellStyle name="Style 86 4 2" xfId="4256" xr:uid="{00000000-0005-0000-0000-0000B7C70000}"/>
    <cellStyle name="Style 86 4 2 2" xfId="4257" xr:uid="{00000000-0005-0000-0000-0000B8C70000}"/>
    <cellStyle name="Style 86 4 2 2 2" xfId="51497" xr:uid="{00000000-0005-0000-0000-0000B9C70000}"/>
    <cellStyle name="Style 86 4 2 2 3" xfId="52189" xr:uid="{00000000-0005-0000-0000-0000BAC70000}"/>
    <cellStyle name="Style 86 4 2 2 4" xfId="52882" xr:uid="{00000000-0005-0000-0000-0000BBC70000}"/>
    <cellStyle name="Style 86 4 2 2 5" xfId="53573" xr:uid="{00000000-0005-0000-0000-0000BCC70000}"/>
    <cellStyle name="Style 86 4 2 2 6" xfId="50795" xr:uid="{00000000-0005-0000-0000-0000BDC70000}"/>
    <cellStyle name="Style 86 4 2 3" xfId="50794" xr:uid="{00000000-0005-0000-0000-0000BEC70000}"/>
    <cellStyle name="Style 86 4 2 4" xfId="51496" xr:uid="{00000000-0005-0000-0000-0000BFC70000}"/>
    <cellStyle name="Style 86 4 2 5" xfId="52188" xr:uid="{00000000-0005-0000-0000-0000C0C70000}"/>
    <cellStyle name="Style 86 4 2 6" xfId="52881" xr:uid="{00000000-0005-0000-0000-0000C1C70000}"/>
    <cellStyle name="Style 86 4 2 7" xfId="53572" xr:uid="{00000000-0005-0000-0000-0000C2C70000}"/>
    <cellStyle name="Style 86 4 2 8" xfId="9148" xr:uid="{00000000-0005-0000-0000-0000C3C70000}"/>
    <cellStyle name="Style 86 4 3" xfId="4258" xr:uid="{00000000-0005-0000-0000-0000C4C70000}"/>
    <cellStyle name="Style 86 4 3 2" xfId="50796" xr:uid="{00000000-0005-0000-0000-0000C5C70000}"/>
    <cellStyle name="Style 86 4 3 3" xfId="51498" xr:uid="{00000000-0005-0000-0000-0000C6C70000}"/>
    <cellStyle name="Style 86 4 3 4" xfId="52190" xr:uid="{00000000-0005-0000-0000-0000C7C70000}"/>
    <cellStyle name="Style 86 4 3 5" xfId="52883" xr:uid="{00000000-0005-0000-0000-0000C8C70000}"/>
    <cellStyle name="Style 86 4 3 6" xfId="53574" xr:uid="{00000000-0005-0000-0000-0000C9C70000}"/>
    <cellStyle name="Style 86 4 3 7" xfId="9149" xr:uid="{00000000-0005-0000-0000-0000CAC70000}"/>
    <cellStyle name="Style 86 4 4" xfId="50793" xr:uid="{00000000-0005-0000-0000-0000CBC70000}"/>
    <cellStyle name="Style 86 4 5" xfId="51495" xr:uid="{00000000-0005-0000-0000-0000CCC70000}"/>
    <cellStyle name="Style 86 4 6" xfId="52187" xr:uid="{00000000-0005-0000-0000-0000CDC70000}"/>
    <cellStyle name="Style 86 4 7" xfId="52880" xr:uid="{00000000-0005-0000-0000-0000CEC70000}"/>
    <cellStyle name="Style 86 4 8" xfId="53571" xr:uid="{00000000-0005-0000-0000-0000CFC70000}"/>
    <cellStyle name="Style 86 4 9" xfId="9147" xr:uid="{00000000-0005-0000-0000-0000D0C70000}"/>
    <cellStyle name="Style 86 5" xfId="4259" xr:uid="{00000000-0005-0000-0000-0000D1C70000}"/>
    <cellStyle name="Style 86 5 2" xfId="50797" xr:uid="{00000000-0005-0000-0000-0000D2C70000}"/>
    <cellStyle name="Style 86 5 3" xfId="51499" xr:uid="{00000000-0005-0000-0000-0000D3C70000}"/>
    <cellStyle name="Style 86 5 4" xfId="52191" xr:uid="{00000000-0005-0000-0000-0000D4C70000}"/>
    <cellStyle name="Style 86 5 5" xfId="52884" xr:uid="{00000000-0005-0000-0000-0000D5C70000}"/>
    <cellStyle name="Style 86 5 6" xfId="53575" xr:uid="{00000000-0005-0000-0000-0000D6C70000}"/>
    <cellStyle name="Style 86 5 7" xfId="9150" xr:uid="{00000000-0005-0000-0000-0000D7C70000}"/>
    <cellStyle name="Style 86 6" xfId="4260" xr:uid="{00000000-0005-0000-0000-0000D8C70000}"/>
    <cellStyle name="Style 86 6 2" xfId="50798" xr:uid="{00000000-0005-0000-0000-0000D9C70000}"/>
    <cellStyle name="Style 86 6 3" xfId="51500" xr:uid="{00000000-0005-0000-0000-0000DAC70000}"/>
    <cellStyle name="Style 86 6 4" xfId="52192" xr:uid="{00000000-0005-0000-0000-0000DBC70000}"/>
    <cellStyle name="Style 86 6 5" xfId="52885" xr:uid="{00000000-0005-0000-0000-0000DCC70000}"/>
    <cellStyle name="Style 86 6 6" xfId="53576" xr:uid="{00000000-0005-0000-0000-0000DDC70000}"/>
    <cellStyle name="Style 86 6 7" xfId="9151" xr:uid="{00000000-0005-0000-0000-0000DEC70000}"/>
    <cellStyle name="Style 86 7" xfId="4261" xr:uid="{00000000-0005-0000-0000-0000DFC70000}"/>
    <cellStyle name="Style 86 7 2" xfId="51501" xr:uid="{00000000-0005-0000-0000-0000E0C70000}"/>
    <cellStyle name="Style 86 7 3" xfId="52193" xr:uid="{00000000-0005-0000-0000-0000E1C70000}"/>
    <cellStyle name="Style 86 7 4" xfId="52886" xr:uid="{00000000-0005-0000-0000-0000E2C70000}"/>
    <cellStyle name="Style 86 7 5" xfId="53577" xr:uid="{00000000-0005-0000-0000-0000E3C70000}"/>
    <cellStyle name="Style 86 7 6" xfId="50799" xr:uid="{00000000-0005-0000-0000-0000E4C70000}"/>
    <cellStyle name="Style 86 8" xfId="4262" xr:uid="{00000000-0005-0000-0000-0000E5C70000}"/>
    <cellStyle name="Style 86 8 2" xfId="51502" xr:uid="{00000000-0005-0000-0000-0000E6C70000}"/>
    <cellStyle name="Style 86 8 3" xfId="52194" xr:uid="{00000000-0005-0000-0000-0000E7C70000}"/>
    <cellStyle name="Style 86 8 4" xfId="52887" xr:uid="{00000000-0005-0000-0000-0000E8C70000}"/>
    <cellStyle name="Style 86 8 5" xfId="53578" xr:uid="{00000000-0005-0000-0000-0000E9C70000}"/>
    <cellStyle name="Style 86 8 6" xfId="50800" xr:uid="{00000000-0005-0000-0000-0000EAC70000}"/>
    <cellStyle name="Style 86 9" xfId="50768" xr:uid="{00000000-0005-0000-0000-0000EBC70000}"/>
    <cellStyle name="Style 86_ADDON" xfId="4263" xr:uid="{00000000-0005-0000-0000-0000ECC70000}"/>
    <cellStyle name="Style 87" xfId="4264" xr:uid="{00000000-0005-0000-0000-0000EDC70000}"/>
    <cellStyle name="Style 87 10" xfId="51503" xr:uid="{00000000-0005-0000-0000-0000EEC70000}"/>
    <cellStyle name="Style 87 11" xfId="52195" xr:uid="{00000000-0005-0000-0000-0000EFC70000}"/>
    <cellStyle name="Style 87 12" xfId="52888" xr:uid="{00000000-0005-0000-0000-0000F0C70000}"/>
    <cellStyle name="Style 87 13" xfId="53579" xr:uid="{00000000-0005-0000-0000-0000F1C70000}"/>
    <cellStyle name="Style 87 14" xfId="8596" xr:uid="{00000000-0005-0000-0000-0000F2C70000}"/>
    <cellStyle name="Style 87 2" xfId="4265" xr:uid="{00000000-0005-0000-0000-0000F3C70000}"/>
    <cellStyle name="Style 87 2 10" xfId="52196" xr:uid="{00000000-0005-0000-0000-0000F4C70000}"/>
    <cellStyle name="Style 87 2 11" xfId="52889" xr:uid="{00000000-0005-0000-0000-0000F5C70000}"/>
    <cellStyle name="Style 87 2 12" xfId="53580" xr:uid="{00000000-0005-0000-0000-0000F6C70000}"/>
    <cellStyle name="Style 87 2 13" xfId="9152" xr:uid="{00000000-0005-0000-0000-0000F7C70000}"/>
    <cellStyle name="Style 87 2 2" xfId="4266" xr:uid="{00000000-0005-0000-0000-0000F8C70000}"/>
    <cellStyle name="Style 87 2 2 2" xfId="4267" xr:uid="{00000000-0005-0000-0000-0000F9C70000}"/>
    <cellStyle name="Style 87 2 2 2 2" xfId="4268" xr:uid="{00000000-0005-0000-0000-0000FAC70000}"/>
    <cellStyle name="Style 87 2 2 2 2 2" xfId="51507" xr:uid="{00000000-0005-0000-0000-0000FBC70000}"/>
    <cellStyle name="Style 87 2 2 2 2 3" xfId="52199" xr:uid="{00000000-0005-0000-0000-0000FCC70000}"/>
    <cellStyle name="Style 87 2 2 2 2 4" xfId="52892" xr:uid="{00000000-0005-0000-0000-0000FDC70000}"/>
    <cellStyle name="Style 87 2 2 2 2 5" xfId="53583" xr:uid="{00000000-0005-0000-0000-0000FEC70000}"/>
    <cellStyle name="Style 87 2 2 2 2 6" xfId="50805" xr:uid="{00000000-0005-0000-0000-0000FFC70000}"/>
    <cellStyle name="Style 87 2 2 2 3" xfId="50804" xr:uid="{00000000-0005-0000-0000-000000C80000}"/>
    <cellStyle name="Style 87 2 2 2 4" xfId="51506" xr:uid="{00000000-0005-0000-0000-000001C80000}"/>
    <cellStyle name="Style 87 2 2 2 5" xfId="52198" xr:uid="{00000000-0005-0000-0000-000002C80000}"/>
    <cellStyle name="Style 87 2 2 2 6" xfId="52891" xr:uid="{00000000-0005-0000-0000-000003C80000}"/>
    <cellStyle name="Style 87 2 2 2 7" xfId="53582" xr:uid="{00000000-0005-0000-0000-000004C80000}"/>
    <cellStyle name="Style 87 2 2 2 8" xfId="9154" xr:uid="{00000000-0005-0000-0000-000005C80000}"/>
    <cellStyle name="Style 87 2 2 3" xfId="4269" xr:uid="{00000000-0005-0000-0000-000006C80000}"/>
    <cellStyle name="Style 87 2 2 3 2" xfId="50806" xr:uid="{00000000-0005-0000-0000-000007C80000}"/>
    <cellStyle name="Style 87 2 2 3 3" xfId="51508" xr:uid="{00000000-0005-0000-0000-000008C80000}"/>
    <cellStyle name="Style 87 2 2 3 4" xfId="52200" xr:uid="{00000000-0005-0000-0000-000009C80000}"/>
    <cellStyle name="Style 87 2 2 3 5" xfId="52893" xr:uid="{00000000-0005-0000-0000-00000AC80000}"/>
    <cellStyle name="Style 87 2 2 3 6" xfId="53584" xr:uid="{00000000-0005-0000-0000-00000BC80000}"/>
    <cellStyle name="Style 87 2 2 3 7" xfId="9155" xr:uid="{00000000-0005-0000-0000-00000CC80000}"/>
    <cellStyle name="Style 87 2 2 4" xfId="50803" xr:uid="{00000000-0005-0000-0000-00000DC80000}"/>
    <cellStyle name="Style 87 2 2 5" xfId="51505" xr:uid="{00000000-0005-0000-0000-00000EC80000}"/>
    <cellStyle name="Style 87 2 2 6" xfId="52197" xr:uid="{00000000-0005-0000-0000-00000FC80000}"/>
    <cellStyle name="Style 87 2 2 7" xfId="52890" xr:uid="{00000000-0005-0000-0000-000010C80000}"/>
    <cellStyle name="Style 87 2 2 8" xfId="53581" xr:uid="{00000000-0005-0000-0000-000011C80000}"/>
    <cellStyle name="Style 87 2 2 9" xfId="9153" xr:uid="{00000000-0005-0000-0000-000012C80000}"/>
    <cellStyle name="Style 87 2 3" xfId="4270" xr:uid="{00000000-0005-0000-0000-000013C80000}"/>
    <cellStyle name="Style 87 2 3 2" xfId="4271" xr:uid="{00000000-0005-0000-0000-000014C80000}"/>
    <cellStyle name="Style 87 2 3 2 2" xfId="51510" xr:uid="{00000000-0005-0000-0000-000015C80000}"/>
    <cellStyle name="Style 87 2 3 2 3" xfId="52202" xr:uid="{00000000-0005-0000-0000-000016C80000}"/>
    <cellStyle name="Style 87 2 3 2 4" xfId="52895" xr:uid="{00000000-0005-0000-0000-000017C80000}"/>
    <cellStyle name="Style 87 2 3 2 5" xfId="53586" xr:uid="{00000000-0005-0000-0000-000018C80000}"/>
    <cellStyle name="Style 87 2 3 2 6" xfId="50808" xr:uid="{00000000-0005-0000-0000-000019C80000}"/>
    <cellStyle name="Style 87 2 3 3" xfId="50807" xr:uid="{00000000-0005-0000-0000-00001AC80000}"/>
    <cellStyle name="Style 87 2 3 4" xfId="51509" xr:uid="{00000000-0005-0000-0000-00001BC80000}"/>
    <cellStyle name="Style 87 2 3 5" xfId="52201" xr:uid="{00000000-0005-0000-0000-00001CC80000}"/>
    <cellStyle name="Style 87 2 3 6" xfId="52894" xr:uid="{00000000-0005-0000-0000-00001DC80000}"/>
    <cellStyle name="Style 87 2 3 7" xfId="53585" xr:uid="{00000000-0005-0000-0000-00001EC80000}"/>
    <cellStyle name="Style 87 2 3 8" xfId="9156" xr:uid="{00000000-0005-0000-0000-00001FC80000}"/>
    <cellStyle name="Style 87 2 4" xfId="4272" xr:uid="{00000000-0005-0000-0000-000020C80000}"/>
    <cellStyle name="Style 87 2 4 2" xfId="50809" xr:uid="{00000000-0005-0000-0000-000021C80000}"/>
    <cellStyle name="Style 87 2 4 3" xfId="51511" xr:uid="{00000000-0005-0000-0000-000022C80000}"/>
    <cellStyle name="Style 87 2 4 4" xfId="52203" xr:uid="{00000000-0005-0000-0000-000023C80000}"/>
    <cellStyle name="Style 87 2 4 5" xfId="52896" xr:uid="{00000000-0005-0000-0000-000024C80000}"/>
    <cellStyle name="Style 87 2 4 6" xfId="53587" xr:uid="{00000000-0005-0000-0000-000025C80000}"/>
    <cellStyle name="Style 87 2 4 7" xfId="9157" xr:uid="{00000000-0005-0000-0000-000026C80000}"/>
    <cellStyle name="Style 87 2 5" xfId="4273" xr:uid="{00000000-0005-0000-0000-000027C80000}"/>
    <cellStyle name="Style 87 2 5 2" xfId="50810" xr:uid="{00000000-0005-0000-0000-000028C80000}"/>
    <cellStyle name="Style 87 2 5 3" xfId="51512" xr:uid="{00000000-0005-0000-0000-000029C80000}"/>
    <cellStyle name="Style 87 2 5 4" xfId="52204" xr:uid="{00000000-0005-0000-0000-00002AC80000}"/>
    <cellStyle name="Style 87 2 5 5" xfId="52897" xr:uid="{00000000-0005-0000-0000-00002BC80000}"/>
    <cellStyle name="Style 87 2 5 6" xfId="53588" xr:uid="{00000000-0005-0000-0000-00002CC80000}"/>
    <cellStyle name="Style 87 2 5 7" xfId="9158" xr:uid="{00000000-0005-0000-0000-00002DC80000}"/>
    <cellStyle name="Style 87 2 6" xfId="4274" xr:uid="{00000000-0005-0000-0000-00002EC80000}"/>
    <cellStyle name="Style 87 2 6 2" xfId="51513" xr:uid="{00000000-0005-0000-0000-00002FC80000}"/>
    <cellStyle name="Style 87 2 6 3" xfId="52205" xr:uid="{00000000-0005-0000-0000-000030C80000}"/>
    <cellStyle name="Style 87 2 6 4" xfId="52898" xr:uid="{00000000-0005-0000-0000-000031C80000}"/>
    <cellStyle name="Style 87 2 6 5" xfId="53589" xr:uid="{00000000-0005-0000-0000-000032C80000}"/>
    <cellStyle name="Style 87 2 6 6" xfId="50811" xr:uid="{00000000-0005-0000-0000-000033C80000}"/>
    <cellStyle name="Style 87 2 7" xfId="4275" xr:uid="{00000000-0005-0000-0000-000034C80000}"/>
    <cellStyle name="Style 87 2 7 2" xfId="51514" xr:uid="{00000000-0005-0000-0000-000035C80000}"/>
    <cellStyle name="Style 87 2 7 3" xfId="52206" xr:uid="{00000000-0005-0000-0000-000036C80000}"/>
    <cellStyle name="Style 87 2 7 4" xfId="52899" xr:uid="{00000000-0005-0000-0000-000037C80000}"/>
    <cellStyle name="Style 87 2 7 5" xfId="53590" xr:uid="{00000000-0005-0000-0000-000038C80000}"/>
    <cellStyle name="Style 87 2 7 6" xfId="50812" xr:uid="{00000000-0005-0000-0000-000039C80000}"/>
    <cellStyle name="Style 87 2 8" xfId="50802" xr:uid="{00000000-0005-0000-0000-00003AC80000}"/>
    <cellStyle name="Style 87 2 9" xfId="51504" xr:uid="{00000000-0005-0000-0000-00003BC80000}"/>
    <cellStyle name="Style 87 3" xfId="4276" xr:uid="{00000000-0005-0000-0000-00003CC80000}"/>
    <cellStyle name="Style 87 3 10" xfId="52900" xr:uid="{00000000-0005-0000-0000-00003DC80000}"/>
    <cellStyle name="Style 87 3 11" xfId="53591" xr:uid="{00000000-0005-0000-0000-00003EC80000}"/>
    <cellStyle name="Style 87 3 12" xfId="9159" xr:uid="{00000000-0005-0000-0000-00003FC80000}"/>
    <cellStyle name="Style 87 3 2" xfId="4277" xr:uid="{00000000-0005-0000-0000-000040C80000}"/>
    <cellStyle name="Style 87 3 2 2" xfId="4278" xr:uid="{00000000-0005-0000-0000-000041C80000}"/>
    <cellStyle name="Style 87 3 2 2 2" xfId="4279" xr:uid="{00000000-0005-0000-0000-000042C80000}"/>
    <cellStyle name="Style 87 3 2 2 2 2" xfId="51518" xr:uid="{00000000-0005-0000-0000-000043C80000}"/>
    <cellStyle name="Style 87 3 2 2 2 3" xfId="52210" xr:uid="{00000000-0005-0000-0000-000044C80000}"/>
    <cellStyle name="Style 87 3 2 2 2 4" xfId="52903" xr:uid="{00000000-0005-0000-0000-000045C80000}"/>
    <cellStyle name="Style 87 3 2 2 2 5" xfId="53594" xr:uid="{00000000-0005-0000-0000-000046C80000}"/>
    <cellStyle name="Style 87 3 2 2 2 6" xfId="50816" xr:uid="{00000000-0005-0000-0000-000047C80000}"/>
    <cellStyle name="Style 87 3 2 2 3" xfId="50815" xr:uid="{00000000-0005-0000-0000-000048C80000}"/>
    <cellStyle name="Style 87 3 2 2 4" xfId="51517" xr:uid="{00000000-0005-0000-0000-000049C80000}"/>
    <cellStyle name="Style 87 3 2 2 5" xfId="52209" xr:uid="{00000000-0005-0000-0000-00004AC80000}"/>
    <cellStyle name="Style 87 3 2 2 6" xfId="52902" xr:uid="{00000000-0005-0000-0000-00004BC80000}"/>
    <cellStyle name="Style 87 3 2 2 7" xfId="53593" xr:uid="{00000000-0005-0000-0000-00004CC80000}"/>
    <cellStyle name="Style 87 3 2 2 8" xfId="9161" xr:uid="{00000000-0005-0000-0000-00004DC80000}"/>
    <cellStyle name="Style 87 3 2 3" xfId="4280" xr:uid="{00000000-0005-0000-0000-00004EC80000}"/>
    <cellStyle name="Style 87 3 2 3 2" xfId="50817" xr:uid="{00000000-0005-0000-0000-00004FC80000}"/>
    <cellStyle name="Style 87 3 2 3 3" xfId="51519" xr:uid="{00000000-0005-0000-0000-000050C80000}"/>
    <cellStyle name="Style 87 3 2 3 4" xfId="52211" xr:uid="{00000000-0005-0000-0000-000051C80000}"/>
    <cellStyle name="Style 87 3 2 3 5" xfId="52904" xr:uid="{00000000-0005-0000-0000-000052C80000}"/>
    <cellStyle name="Style 87 3 2 3 6" xfId="53595" xr:uid="{00000000-0005-0000-0000-000053C80000}"/>
    <cellStyle name="Style 87 3 2 3 7" xfId="9162" xr:uid="{00000000-0005-0000-0000-000054C80000}"/>
    <cellStyle name="Style 87 3 2 4" xfId="50814" xr:uid="{00000000-0005-0000-0000-000055C80000}"/>
    <cellStyle name="Style 87 3 2 5" xfId="51516" xr:uid="{00000000-0005-0000-0000-000056C80000}"/>
    <cellStyle name="Style 87 3 2 6" xfId="52208" xr:uid="{00000000-0005-0000-0000-000057C80000}"/>
    <cellStyle name="Style 87 3 2 7" xfId="52901" xr:uid="{00000000-0005-0000-0000-000058C80000}"/>
    <cellStyle name="Style 87 3 2 8" xfId="53592" xr:uid="{00000000-0005-0000-0000-000059C80000}"/>
    <cellStyle name="Style 87 3 2 9" xfId="9160" xr:uid="{00000000-0005-0000-0000-00005AC80000}"/>
    <cellStyle name="Style 87 3 3" xfId="4281" xr:uid="{00000000-0005-0000-0000-00005BC80000}"/>
    <cellStyle name="Style 87 3 3 2" xfId="4282" xr:uid="{00000000-0005-0000-0000-00005CC80000}"/>
    <cellStyle name="Style 87 3 3 2 2" xfId="4283" xr:uid="{00000000-0005-0000-0000-00005DC80000}"/>
    <cellStyle name="Style 87 3 3 2 2 2" xfId="51522" xr:uid="{00000000-0005-0000-0000-00005EC80000}"/>
    <cellStyle name="Style 87 3 3 2 2 3" xfId="52214" xr:uid="{00000000-0005-0000-0000-00005FC80000}"/>
    <cellStyle name="Style 87 3 3 2 2 4" xfId="52907" xr:uid="{00000000-0005-0000-0000-000060C80000}"/>
    <cellStyle name="Style 87 3 3 2 2 5" xfId="53598" xr:uid="{00000000-0005-0000-0000-000061C80000}"/>
    <cellStyle name="Style 87 3 3 2 2 6" xfId="50820" xr:uid="{00000000-0005-0000-0000-000062C80000}"/>
    <cellStyle name="Style 87 3 3 2 3" xfId="50819" xr:uid="{00000000-0005-0000-0000-000063C80000}"/>
    <cellStyle name="Style 87 3 3 2 4" xfId="51521" xr:uid="{00000000-0005-0000-0000-000064C80000}"/>
    <cellStyle name="Style 87 3 3 2 5" xfId="52213" xr:uid="{00000000-0005-0000-0000-000065C80000}"/>
    <cellStyle name="Style 87 3 3 2 6" xfId="52906" xr:uid="{00000000-0005-0000-0000-000066C80000}"/>
    <cellStyle name="Style 87 3 3 2 7" xfId="53597" xr:uid="{00000000-0005-0000-0000-000067C80000}"/>
    <cellStyle name="Style 87 3 3 2 8" xfId="9164" xr:uid="{00000000-0005-0000-0000-000068C80000}"/>
    <cellStyle name="Style 87 3 3 3" xfId="4284" xr:uid="{00000000-0005-0000-0000-000069C80000}"/>
    <cellStyle name="Style 87 3 3 3 2" xfId="50821" xr:uid="{00000000-0005-0000-0000-00006AC80000}"/>
    <cellStyle name="Style 87 3 3 3 3" xfId="51523" xr:uid="{00000000-0005-0000-0000-00006BC80000}"/>
    <cellStyle name="Style 87 3 3 3 4" xfId="52215" xr:uid="{00000000-0005-0000-0000-00006CC80000}"/>
    <cellStyle name="Style 87 3 3 3 5" xfId="52908" xr:uid="{00000000-0005-0000-0000-00006DC80000}"/>
    <cellStyle name="Style 87 3 3 3 6" xfId="53599" xr:uid="{00000000-0005-0000-0000-00006EC80000}"/>
    <cellStyle name="Style 87 3 3 3 7" xfId="9165" xr:uid="{00000000-0005-0000-0000-00006FC80000}"/>
    <cellStyle name="Style 87 3 3 4" xfId="50818" xr:uid="{00000000-0005-0000-0000-000070C80000}"/>
    <cellStyle name="Style 87 3 3 5" xfId="51520" xr:uid="{00000000-0005-0000-0000-000071C80000}"/>
    <cellStyle name="Style 87 3 3 6" xfId="52212" xr:uid="{00000000-0005-0000-0000-000072C80000}"/>
    <cellStyle name="Style 87 3 3 7" xfId="52905" xr:uid="{00000000-0005-0000-0000-000073C80000}"/>
    <cellStyle name="Style 87 3 3 8" xfId="53596" xr:uid="{00000000-0005-0000-0000-000074C80000}"/>
    <cellStyle name="Style 87 3 3 9" xfId="9163" xr:uid="{00000000-0005-0000-0000-000075C80000}"/>
    <cellStyle name="Style 87 3 4" xfId="4285" xr:uid="{00000000-0005-0000-0000-000076C80000}"/>
    <cellStyle name="Style 87 3 4 2" xfId="9167" xr:uid="{00000000-0005-0000-0000-000077C80000}"/>
    <cellStyle name="Style 87 3 4 3" xfId="50822" xr:uid="{00000000-0005-0000-0000-000078C80000}"/>
    <cellStyle name="Style 87 3 4 4" xfId="51524" xr:uid="{00000000-0005-0000-0000-000079C80000}"/>
    <cellStyle name="Style 87 3 4 5" xfId="52216" xr:uid="{00000000-0005-0000-0000-00007AC80000}"/>
    <cellStyle name="Style 87 3 4 6" xfId="52909" xr:uid="{00000000-0005-0000-0000-00007BC80000}"/>
    <cellStyle name="Style 87 3 4 7" xfId="53600" xr:uid="{00000000-0005-0000-0000-00007CC80000}"/>
    <cellStyle name="Style 87 3 4 8" xfId="9166" xr:uid="{00000000-0005-0000-0000-00007DC80000}"/>
    <cellStyle name="Style 87 3 5" xfId="4286" xr:uid="{00000000-0005-0000-0000-00007EC80000}"/>
    <cellStyle name="Style 87 3 5 2" xfId="50823" xr:uid="{00000000-0005-0000-0000-00007FC80000}"/>
    <cellStyle name="Style 87 3 5 3" xfId="51525" xr:uid="{00000000-0005-0000-0000-000080C80000}"/>
    <cellStyle name="Style 87 3 5 4" xfId="52217" xr:uid="{00000000-0005-0000-0000-000081C80000}"/>
    <cellStyle name="Style 87 3 5 5" xfId="52910" xr:uid="{00000000-0005-0000-0000-000082C80000}"/>
    <cellStyle name="Style 87 3 5 6" xfId="53601" xr:uid="{00000000-0005-0000-0000-000083C80000}"/>
    <cellStyle name="Style 87 3 5 7" xfId="9168" xr:uid="{00000000-0005-0000-0000-000084C80000}"/>
    <cellStyle name="Style 87 3 6" xfId="4287" xr:uid="{00000000-0005-0000-0000-000085C80000}"/>
    <cellStyle name="Style 87 3 6 2" xfId="51526" xr:uid="{00000000-0005-0000-0000-000086C80000}"/>
    <cellStyle name="Style 87 3 6 3" xfId="52218" xr:uid="{00000000-0005-0000-0000-000087C80000}"/>
    <cellStyle name="Style 87 3 6 4" xfId="52911" xr:uid="{00000000-0005-0000-0000-000088C80000}"/>
    <cellStyle name="Style 87 3 6 5" xfId="53602" xr:uid="{00000000-0005-0000-0000-000089C80000}"/>
    <cellStyle name="Style 87 3 6 6" xfId="50824" xr:uid="{00000000-0005-0000-0000-00008AC80000}"/>
    <cellStyle name="Style 87 3 7" xfId="50813" xr:uid="{00000000-0005-0000-0000-00008BC80000}"/>
    <cellStyle name="Style 87 3 8" xfId="51515" xr:uid="{00000000-0005-0000-0000-00008CC80000}"/>
    <cellStyle name="Style 87 3 9" xfId="52207" xr:uid="{00000000-0005-0000-0000-00008DC80000}"/>
    <cellStyle name="Style 87 4" xfId="4288" xr:uid="{00000000-0005-0000-0000-00008EC80000}"/>
    <cellStyle name="Style 87 4 2" xfId="4289" xr:uid="{00000000-0005-0000-0000-00008FC80000}"/>
    <cellStyle name="Style 87 4 2 2" xfId="4290" xr:uid="{00000000-0005-0000-0000-000090C80000}"/>
    <cellStyle name="Style 87 4 2 2 2" xfId="51529" xr:uid="{00000000-0005-0000-0000-000091C80000}"/>
    <cellStyle name="Style 87 4 2 2 3" xfId="52221" xr:uid="{00000000-0005-0000-0000-000092C80000}"/>
    <cellStyle name="Style 87 4 2 2 4" xfId="52914" xr:uid="{00000000-0005-0000-0000-000093C80000}"/>
    <cellStyle name="Style 87 4 2 2 5" xfId="53605" xr:uid="{00000000-0005-0000-0000-000094C80000}"/>
    <cellStyle name="Style 87 4 2 2 6" xfId="50827" xr:uid="{00000000-0005-0000-0000-000095C80000}"/>
    <cellStyle name="Style 87 4 2 3" xfId="50826" xr:uid="{00000000-0005-0000-0000-000096C80000}"/>
    <cellStyle name="Style 87 4 2 4" xfId="51528" xr:uid="{00000000-0005-0000-0000-000097C80000}"/>
    <cellStyle name="Style 87 4 2 5" xfId="52220" xr:uid="{00000000-0005-0000-0000-000098C80000}"/>
    <cellStyle name="Style 87 4 2 6" xfId="52913" xr:uid="{00000000-0005-0000-0000-000099C80000}"/>
    <cellStyle name="Style 87 4 2 7" xfId="53604" xr:uid="{00000000-0005-0000-0000-00009AC80000}"/>
    <cellStyle name="Style 87 4 2 8" xfId="9170" xr:uid="{00000000-0005-0000-0000-00009BC80000}"/>
    <cellStyle name="Style 87 4 3" xfId="4291" xr:uid="{00000000-0005-0000-0000-00009CC80000}"/>
    <cellStyle name="Style 87 4 3 2" xfId="50828" xr:uid="{00000000-0005-0000-0000-00009DC80000}"/>
    <cellStyle name="Style 87 4 3 3" xfId="51530" xr:uid="{00000000-0005-0000-0000-00009EC80000}"/>
    <cellStyle name="Style 87 4 3 4" xfId="52222" xr:uid="{00000000-0005-0000-0000-00009FC80000}"/>
    <cellStyle name="Style 87 4 3 5" xfId="52915" xr:uid="{00000000-0005-0000-0000-0000A0C80000}"/>
    <cellStyle name="Style 87 4 3 6" xfId="53606" xr:uid="{00000000-0005-0000-0000-0000A1C80000}"/>
    <cellStyle name="Style 87 4 3 7" xfId="9171" xr:uid="{00000000-0005-0000-0000-0000A2C80000}"/>
    <cellStyle name="Style 87 4 4" xfId="50825" xr:uid="{00000000-0005-0000-0000-0000A3C80000}"/>
    <cellStyle name="Style 87 4 5" xfId="51527" xr:uid="{00000000-0005-0000-0000-0000A4C80000}"/>
    <cellStyle name="Style 87 4 6" xfId="52219" xr:uid="{00000000-0005-0000-0000-0000A5C80000}"/>
    <cellStyle name="Style 87 4 7" xfId="52912" xr:uid="{00000000-0005-0000-0000-0000A6C80000}"/>
    <cellStyle name="Style 87 4 8" xfId="53603" xr:uid="{00000000-0005-0000-0000-0000A7C80000}"/>
    <cellStyle name="Style 87 4 9" xfId="9169" xr:uid="{00000000-0005-0000-0000-0000A8C80000}"/>
    <cellStyle name="Style 87 5" xfId="4292" xr:uid="{00000000-0005-0000-0000-0000A9C80000}"/>
    <cellStyle name="Style 87 5 2" xfId="50829" xr:uid="{00000000-0005-0000-0000-0000AAC80000}"/>
    <cellStyle name="Style 87 5 3" xfId="51531" xr:uid="{00000000-0005-0000-0000-0000ABC80000}"/>
    <cellStyle name="Style 87 5 4" xfId="52223" xr:uid="{00000000-0005-0000-0000-0000ACC80000}"/>
    <cellStyle name="Style 87 5 5" xfId="52916" xr:uid="{00000000-0005-0000-0000-0000ADC80000}"/>
    <cellStyle name="Style 87 5 6" xfId="53607" xr:uid="{00000000-0005-0000-0000-0000AEC80000}"/>
    <cellStyle name="Style 87 5 7" xfId="9172" xr:uid="{00000000-0005-0000-0000-0000AFC80000}"/>
    <cellStyle name="Style 87 6" xfId="4293" xr:uid="{00000000-0005-0000-0000-0000B0C80000}"/>
    <cellStyle name="Style 87 6 2" xfId="50830" xr:uid="{00000000-0005-0000-0000-0000B1C80000}"/>
    <cellStyle name="Style 87 6 3" xfId="51532" xr:uid="{00000000-0005-0000-0000-0000B2C80000}"/>
    <cellStyle name="Style 87 6 4" xfId="52224" xr:uid="{00000000-0005-0000-0000-0000B3C80000}"/>
    <cellStyle name="Style 87 6 5" xfId="52917" xr:uid="{00000000-0005-0000-0000-0000B4C80000}"/>
    <cellStyle name="Style 87 6 6" xfId="53608" xr:uid="{00000000-0005-0000-0000-0000B5C80000}"/>
    <cellStyle name="Style 87 6 7" xfId="9173" xr:uid="{00000000-0005-0000-0000-0000B6C80000}"/>
    <cellStyle name="Style 87 7" xfId="4294" xr:uid="{00000000-0005-0000-0000-0000B7C80000}"/>
    <cellStyle name="Style 87 7 2" xfId="51533" xr:uid="{00000000-0005-0000-0000-0000B8C80000}"/>
    <cellStyle name="Style 87 7 3" xfId="52225" xr:uid="{00000000-0005-0000-0000-0000B9C80000}"/>
    <cellStyle name="Style 87 7 4" xfId="52918" xr:uid="{00000000-0005-0000-0000-0000BAC80000}"/>
    <cellStyle name="Style 87 7 5" xfId="53609" xr:uid="{00000000-0005-0000-0000-0000BBC80000}"/>
    <cellStyle name="Style 87 7 6" xfId="50831" xr:uid="{00000000-0005-0000-0000-0000BCC80000}"/>
    <cellStyle name="Style 87 8" xfId="4295" xr:uid="{00000000-0005-0000-0000-0000BDC80000}"/>
    <cellStyle name="Style 87 8 2" xfId="51534" xr:uid="{00000000-0005-0000-0000-0000BEC80000}"/>
    <cellStyle name="Style 87 8 3" xfId="52226" xr:uid="{00000000-0005-0000-0000-0000BFC80000}"/>
    <cellStyle name="Style 87 8 4" xfId="52919" xr:uid="{00000000-0005-0000-0000-0000C0C80000}"/>
    <cellStyle name="Style 87 8 5" xfId="53610" xr:uid="{00000000-0005-0000-0000-0000C1C80000}"/>
    <cellStyle name="Style 87 8 6" xfId="50832" xr:uid="{00000000-0005-0000-0000-0000C2C80000}"/>
    <cellStyle name="Style 87 9" xfId="50801" xr:uid="{00000000-0005-0000-0000-0000C3C80000}"/>
    <cellStyle name="Style 87_ADDON" xfId="4296" xr:uid="{00000000-0005-0000-0000-0000C4C80000}"/>
    <cellStyle name="Style 93" xfId="4297" xr:uid="{00000000-0005-0000-0000-0000C5C80000}"/>
    <cellStyle name="Style 93 10" xfId="4298" xr:uid="{00000000-0005-0000-0000-0000C6C80000}"/>
    <cellStyle name="Style 93 10 2" xfId="50834" xr:uid="{00000000-0005-0000-0000-0000C7C80000}"/>
    <cellStyle name="Style 93 10 3" xfId="51536" xr:uid="{00000000-0005-0000-0000-0000C8C80000}"/>
    <cellStyle name="Style 93 10 4" xfId="52228" xr:uid="{00000000-0005-0000-0000-0000C9C80000}"/>
    <cellStyle name="Style 93 10 5" xfId="52921" xr:uid="{00000000-0005-0000-0000-0000CAC80000}"/>
    <cellStyle name="Style 93 10 6" xfId="53612" xr:uid="{00000000-0005-0000-0000-0000CBC80000}"/>
    <cellStyle name="Style 93 10 7" xfId="9174" xr:uid="{00000000-0005-0000-0000-0000CCC80000}"/>
    <cellStyle name="Style 93 11" xfId="4299" xr:uid="{00000000-0005-0000-0000-0000CDC80000}"/>
    <cellStyle name="Style 93 11 2" xfId="50835" xr:uid="{00000000-0005-0000-0000-0000CEC80000}"/>
    <cellStyle name="Style 93 11 3" xfId="51537" xr:uid="{00000000-0005-0000-0000-0000CFC80000}"/>
    <cellStyle name="Style 93 11 4" xfId="52229" xr:uid="{00000000-0005-0000-0000-0000D0C80000}"/>
    <cellStyle name="Style 93 11 5" xfId="52922" xr:uid="{00000000-0005-0000-0000-0000D1C80000}"/>
    <cellStyle name="Style 93 11 6" xfId="53613" xr:uid="{00000000-0005-0000-0000-0000D2C80000}"/>
    <cellStyle name="Style 93 11 7" xfId="9175" xr:uid="{00000000-0005-0000-0000-0000D3C80000}"/>
    <cellStyle name="Style 93 12" xfId="4300" xr:uid="{00000000-0005-0000-0000-0000D4C80000}"/>
    <cellStyle name="Style 93 12 2" xfId="50836" xr:uid="{00000000-0005-0000-0000-0000D5C80000}"/>
    <cellStyle name="Style 93 12 3" xfId="51538" xr:uid="{00000000-0005-0000-0000-0000D6C80000}"/>
    <cellStyle name="Style 93 12 4" xfId="52230" xr:uid="{00000000-0005-0000-0000-0000D7C80000}"/>
    <cellStyle name="Style 93 12 5" xfId="52923" xr:uid="{00000000-0005-0000-0000-0000D8C80000}"/>
    <cellStyle name="Style 93 12 6" xfId="53614" xr:uid="{00000000-0005-0000-0000-0000D9C80000}"/>
    <cellStyle name="Style 93 12 7" xfId="9176" xr:uid="{00000000-0005-0000-0000-0000DAC80000}"/>
    <cellStyle name="Style 93 13" xfId="4301" xr:uid="{00000000-0005-0000-0000-0000DBC80000}"/>
    <cellStyle name="Style 93 13 2" xfId="51539" xr:uid="{00000000-0005-0000-0000-0000DCC80000}"/>
    <cellStyle name="Style 93 13 3" xfId="52231" xr:uid="{00000000-0005-0000-0000-0000DDC80000}"/>
    <cellStyle name="Style 93 13 4" xfId="52924" xr:uid="{00000000-0005-0000-0000-0000DEC80000}"/>
    <cellStyle name="Style 93 13 5" xfId="53615" xr:uid="{00000000-0005-0000-0000-0000DFC80000}"/>
    <cellStyle name="Style 93 13 6" xfId="50837" xr:uid="{00000000-0005-0000-0000-0000E0C80000}"/>
    <cellStyle name="Style 93 14" xfId="50833" xr:uid="{00000000-0005-0000-0000-0000E1C80000}"/>
    <cellStyle name="Style 93 15" xfId="51535" xr:uid="{00000000-0005-0000-0000-0000E2C80000}"/>
    <cellStyle name="Style 93 16" xfId="52227" xr:uid="{00000000-0005-0000-0000-0000E3C80000}"/>
    <cellStyle name="Style 93 17" xfId="52920" xr:uid="{00000000-0005-0000-0000-0000E4C80000}"/>
    <cellStyle name="Style 93 18" xfId="53611" xr:uid="{00000000-0005-0000-0000-0000E5C80000}"/>
    <cellStyle name="Style 93 19" xfId="8597" xr:uid="{00000000-0005-0000-0000-0000E6C80000}"/>
    <cellStyle name="Style 93 2" xfId="4302" xr:uid="{00000000-0005-0000-0000-0000E7C80000}"/>
    <cellStyle name="Style 93 2 10" xfId="9177" xr:uid="{00000000-0005-0000-0000-0000E8C80000}"/>
    <cellStyle name="Style 93 2 2" xfId="4303" xr:uid="{00000000-0005-0000-0000-0000E9C80000}"/>
    <cellStyle name="Style 93 2 2 2" xfId="4304" xr:uid="{00000000-0005-0000-0000-0000EAC80000}"/>
    <cellStyle name="Style 93 2 2 2 2" xfId="4305" xr:uid="{00000000-0005-0000-0000-0000EBC80000}"/>
    <cellStyle name="Style 93 2 2 2 2 2" xfId="51543" xr:uid="{00000000-0005-0000-0000-0000ECC80000}"/>
    <cellStyle name="Style 93 2 2 2 2 3" xfId="52235" xr:uid="{00000000-0005-0000-0000-0000EDC80000}"/>
    <cellStyle name="Style 93 2 2 2 2 4" xfId="52928" xr:uid="{00000000-0005-0000-0000-0000EEC80000}"/>
    <cellStyle name="Style 93 2 2 2 2 5" xfId="53619" xr:uid="{00000000-0005-0000-0000-0000EFC80000}"/>
    <cellStyle name="Style 93 2 2 2 2 6" xfId="50841" xr:uid="{00000000-0005-0000-0000-0000F0C80000}"/>
    <cellStyle name="Style 93 2 2 2 3" xfId="51542" xr:uid="{00000000-0005-0000-0000-0000F1C80000}"/>
    <cellStyle name="Style 93 2 2 2 4" xfId="52234" xr:uid="{00000000-0005-0000-0000-0000F2C80000}"/>
    <cellStyle name="Style 93 2 2 2 5" xfId="52927" xr:uid="{00000000-0005-0000-0000-0000F3C80000}"/>
    <cellStyle name="Style 93 2 2 2 6" xfId="53618" xr:uid="{00000000-0005-0000-0000-0000F4C80000}"/>
    <cellStyle name="Style 93 2 2 2 7" xfId="50840" xr:uid="{00000000-0005-0000-0000-0000F5C80000}"/>
    <cellStyle name="Style 93 2 2 3" xfId="4306" xr:uid="{00000000-0005-0000-0000-0000F6C80000}"/>
    <cellStyle name="Style 93 2 2 3 2" xfId="51544" xr:uid="{00000000-0005-0000-0000-0000F7C80000}"/>
    <cellStyle name="Style 93 2 2 3 3" xfId="52236" xr:uid="{00000000-0005-0000-0000-0000F8C80000}"/>
    <cellStyle name="Style 93 2 2 3 4" xfId="52929" xr:uid="{00000000-0005-0000-0000-0000F9C80000}"/>
    <cellStyle name="Style 93 2 2 3 5" xfId="53620" xr:uid="{00000000-0005-0000-0000-0000FAC80000}"/>
    <cellStyle name="Style 93 2 2 3 6" xfId="50842" xr:uid="{00000000-0005-0000-0000-0000FBC80000}"/>
    <cellStyle name="Style 93 2 2 4" xfId="50839" xr:uid="{00000000-0005-0000-0000-0000FCC80000}"/>
    <cellStyle name="Style 93 2 2 5" xfId="51541" xr:uid="{00000000-0005-0000-0000-0000FDC80000}"/>
    <cellStyle name="Style 93 2 2 6" xfId="52233" xr:uid="{00000000-0005-0000-0000-0000FEC80000}"/>
    <cellStyle name="Style 93 2 2 7" xfId="52926" xr:uid="{00000000-0005-0000-0000-0000FFC80000}"/>
    <cellStyle name="Style 93 2 2 8" xfId="53617" xr:uid="{00000000-0005-0000-0000-000000C90000}"/>
    <cellStyle name="Style 93 2 2 9" xfId="9178" xr:uid="{00000000-0005-0000-0000-000001C90000}"/>
    <cellStyle name="Style 93 2 3" xfId="4307" xr:uid="{00000000-0005-0000-0000-000002C90000}"/>
    <cellStyle name="Style 93 2 3 2" xfId="4308" xr:uid="{00000000-0005-0000-0000-000003C90000}"/>
    <cellStyle name="Style 93 2 3 2 2" xfId="51546" xr:uid="{00000000-0005-0000-0000-000004C90000}"/>
    <cellStyle name="Style 93 2 3 2 3" xfId="52238" xr:uid="{00000000-0005-0000-0000-000005C90000}"/>
    <cellStyle name="Style 93 2 3 2 4" xfId="52931" xr:uid="{00000000-0005-0000-0000-000006C90000}"/>
    <cellStyle name="Style 93 2 3 2 5" xfId="53622" xr:uid="{00000000-0005-0000-0000-000007C90000}"/>
    <cellStyle name="Style 93 2 3 2 6" xfId="50844" xr:uid="{00000000-0005-0000-0000-000008C90000}"/>
    <cellStyle name="Style 93 2 3 3" xfId="51545" xr:uid="{00000000-0005-0000-0000-000009C90000}"/>
    <cellStyle name="Style 93 2 3 4" xfId="52237" xr:uid="{00000000-0005-0000-0000-00000AC90000}"/>
    <cellStyle name="Style 93 2 3 5" xfId="52930" xr:uid="{00000000-0005-0000-0000-00000BC90000}"/>
    <cellStyle name="Style 93 2 3 6" xfId="53621" xr:uid="{00000000-0005-0000-0000-00000CC90000}"/>
    <cellStyle name="Style 93 2 3 7" xfId="50843" xr:uid="{00000000-0005-0000-0000-00000DC90000}"/>
    <cellStyle name="Style 93 2 4" xfId="4309" xr:uid="{00000000-0005-0000-0000-00000EC90000}"/>
    <cellStyle name="Style 93 2 4 2" xfId="51547" xr:uid="{00000000-0005-0000-0000-00000FC90000}"/>
    <cellStyle name="Style 93 2 4 3" xfId="52239" xr:uid="{00000000-0005-0000-0000-000010C90000}"/>
    <cellStyle name="Style 93 2 4 4" xfId="52932" xr:uid="{00000000-0005-0000-0000-000011C90000}"/>
    <cellStyle name="Style 93 2 4 5" xfId="53623" xr:uid="{00000000-0005-0000-0000-000012C90000}"/>
    <cellStyle name="Style 93 2 4 6" xfId="50845" xr:uid="{00000000-0005-0000-0000-000013C90000}"/>
    <cellStyle name="Style 93 2 5" xfId="50838" xr:uid="{00000000-0005-0000-0000-000014C90000}"/>
    <cellStyle name="Style 93 2 6" xfId="51540" xr:uid="{00000000-0005-0000-0000-000015C90000}"/>
    <cellStyle name="Style 93 2 7" xfId="52232" xr:uid="{00000000-0005-0000-0000-000016C90000}"/>
    <cellStyle name="Style 93 2 8" xfId="52925" xr:uid="{00000000-0005-0000-0000-000017C90000}"/>
    <cellStyle name="Style 93 2 9" xfId="53616" xr:uid="{00000000-0005-0000-0000-000018C90000}"/>
    <cellStyle name="Style 93 3" xfId="4310" xr:uid="{00000000-0005-0000-0000-000019C90000}"/>
    <cellStyle name="Style 93 3 10" xfId="53624" xr:uid="{00000000-0005-0000-0000-00001AC90000}"/>
    <cellStyle name="Style 93 3 11" xfId="9179" xr:uid="{00000000-0005-0000-0000-00001BC90000}"/>
    <cellStyle name="Style 93 3 2" xfId="4311" xr:uid="{00000000-0005-0000-0000-00001CC90000}"/>
    <cellStyle name="Style 93 3 2 2" xfId="4312" xr:uid="{00000000-0005-0000-0000-00001DC90000}"/>
    <cellStyle name="Style 93 3 2 2 2" xfId="4313" xr:uid="{00000000-0005-0000-0000-00001EC90000}"/>
    <cellStyle name="Style 93 3 2 2 2 2" xfId="51551" xr:uid="{00000000-0005-0000-0000-00001FC90000}"/>
    <cellStyle name="Style 93 3 2 2 2 3" xfId="52243" xr:uid="{00000000-0005-0000-0000-000020C90000}"/>
    <cellStyle name="Style 93 3 2 2 2 4" xfId="52936" xr:uid="{00000000-0005-0000-0000-000021C90000}"/>
    <cellStyle name="Style 93 3 2 2 2 5" xfId="53627" xr:uid="{00000000-0005-0000-0000-000022C90000}"/>
    <cellStyle name="Style 93 3 2 2 2 6" xfId="50849" xr:uid="{00000000-0005-0000-0000-000023C90000}"/>
    <cellStyle name="Style 93 3 2 2 3" xfId="4314" xr:uid="{00000000-0005-0000-0000-000024C90000}"/>
    <cellStyle name="Style 93 3 2 2 3 2" xfId="51552" xr:uid="{00000000-0005-0000-0000-000025C90000}"/>
    <cellStyle name="Style 93 3 2 2 3 3" xfId="52244" xr:uid="{00000000-0005-0000-0000-000026C90000}"/>
    <cellStyle name="Style 93 3 2 2 3 4" xfId="52937" xr:uid="{00000000-0005-0000-0000-000027C90000}"/>
    <cellStyle name="Style 93 3 2 2 3 5" xfId="53628" xr:uid="{00000000-0005-0000-0000-000028C90000}"/>
    <cellStyle name="Style 93 3 2 2 3 6" xfId="50850" xr:uid="{00000000-0005-0000-0000-000029C90000}"/>
    <cellStyle name="Style 93 3 2 2 4" xfId="50848" xr:uid="{00000000-0005-0000-0000-00002AC90000}"/>
    <cellStyle name="Style 93 3 2 2 5" xfId="51550" xr:uid="{00000000-0005-0000-0000-00002BC90000}"/>
    <cellStyle name="Style 93 3 2 2 6" xfId="52242" xr:uid="{00000000-0005-0000-0000-00002CC90000}"/>
    <cellStyle name="Style 93 3 2 2 7" xfId="52935" xr:uid="{00000000-0005-0000-0000-00002DC90000}"/>
    <cellStyle name="Style 93 3 2 2 8" xfId="53626" xr:uid="{00000000-0005-0000-0000-00002EC90000}"/>
    <cellStyle name="Style 93 3 2 2 9" xfId="9181" xr:uid="{00000000-0005-0000-0000-00002FC90000}"/>
    <cellStyle name="Style 93 3 2 3" xfId="4315" xr:uid="{00000000-0005-0000-0000-000030C90000}"/>
    <cellStyle name="Style 93 3 2 3 2" xfId="50851" xr:uid="{00000000-0005-0000-0000-000031C90000}"/>
    <cellStyle name="Style 93 3 2 3 3" xfId="51553" xr:uid="{00000000-0005-0000-0000-000032C90000}"/>
    <cellStyle name="Style 93 3 2 3 4" xfId="52245" xr:uid="{00000000-0005-0000-0000-000033C90000}"/>
    <cellStyle name="Style 93 3 2 3 5" xfId="52938" xr:uid="{00000000-0005-0000-0000-000034C90000}"/>
    <cellStyle name="Style 93 3 2 3 6" xfId="53629" xr:uid="{00000000-0005-0000-0000-000035C90000}"/>
    <cellStyle name="Style 93 3 2 3 7" xfId="9182" xr:uid="{00000000-0005-0000-0000-000036C90000}"/>
    <cellStyle name="Style 93 3 2 4" xfId="50847" xr:uid="{00000000-0005-0000-0000-000037C90000}"/>
    <cellStyle name="Style 93 3 2 5" xfId="51549" xr:uid="{00000000-0005-0000-0000-000038C90000}"/>
    <cellStyle name="Style 93 3 2 6" xfId="52241" xr:uid="{00000000-0005-0000-0000-000039C90000}"/>
    <cellStyle name="Style 93 3 2 7" xfId="52934" xr:uid="{00000000-0005-0000-0000-00003AC90000}"/>
    <cellStyle name="Style 93 3 2 8" xfId="53625" xr:uid="{00000000-0005-0000-0000-00003BC90000}"/>
    <cellStyle name="Style 93 3 2 9" xfId="9180" xr:uid="{00000000-0005-0000-0000-00003CC90000}"/>
    <cellStyle name="Style 93 3 3" xfId="4316" xr:uid="{00000000-0005-0000-0000-00003DC90000}"/>
    <cellStyle name="Style 93 3 3 10" xfId="53630" xr:uid="{00000000-0005-0000-0000-00003EC90000}"/>
    <cellStyle name="Style 93 3 3 11" xfId="9183" xr:uid="{00000000-0005-0000-0000-00003FC90000}"/>
    <cellStyle name="Style 93 3 3 2" xfId="4317" xr:uid="{00000000-0005-0000-0000-000040C90000}"/>
    <cellStyle name="Style 93 3 3 2 2" xfId="4318" xr:uid="{00000000-0005-0000-0000-000041C90000}"/>
    <cellStyle name="Style 93 3 3 2 2 2" xfId="50854" xr:uid="{00000000-0005-0000-0000-000042C90000}"/>
    <cellStyle name="Style 93 3 3 2 2 3" xfId="51556" xr:uid="{00000000-0005-0000-0000-000043C90000}"/>
    <cellStyle name="Style 93 3 3 2 2 4" xfId="52248" xr:uid="{00000000-0005-0000-0000-000044C90000}"/>
    <cellStyle name="Style 93 3 3 2 2 5" xfId="52941" xr:uid="{00000000-0005-0000-0000-000045C90000}"/>
    <cellStyle name="Style 93 3 3 2 2 6" xfId="53632" xr:uid="{00000000-0005-0000-0000-000046C90000}"/>
    <cellStyle name="Style 93 3 3 2 2 7" xfId="9185" xr:uid="{00000000-0005-0000-0000-000047C90000}"/>
    <cellStyle name="Style 93 3 3 2 3" xfId="4319" xr:uid="{00000000-0005-0000-0000-000048C90000}"/>
    <cellStyle name="Style 93 3 3 2 3 2" xfId="51557" xr:uid="{00000000-0005-0000-0000-000049C90000}"/>
    <cellStyle name="Style 93 3 3 2 3 3" xfId="52249" xr:uid="{00000000-0005-0000-0000-00004AC90000}"/>
    <cellStyle name="Style 93 3 3 2 3 4" xfId="52942" xr:uid="{00000000-0005-0000-0000-00004BC90000}"/>
    <cellStyle name="Style 93 3 3 2 3 5" xfId="53633" xr:uid="{00000000-0005-0000-0000-00004CC90000}"/>
    <cellStyle name="Style 93 3 3 2 3 6" xfId="50855" xr:uid="{00000000-0005-0000-0000-00004DC90000}"/>
    <cellStyle name="Style 93 3 3 2 4" xfId="50853" xr:uid="{00000000-0005-0000-0000-00004EC90000}"/>
    <cellStyle name="Style 93 3 3 2 5" xfId="51555" xr:uid="{00000000-0005-0000-0000-00004FC90000}"/>
    <cellStyle name="Style 93 3 3 2 6" xfId="52247" xr:uid="{00000000-0005-0000-0000-000050C90000}"/>
    <cellStyle name="Style 93 3 3 2 7" xfId="52940" xr:uid="{00000000-0005-0000-0000-000051C90000}"/>
    <cellStyle name="Style 93 3 3 2 8" xfId="53631" xr:uid="{00000000-0005-0000-0000-000052C90000}"/>
    <cellStyle name="Style 93 3 3 2 9" xfId="9184" xr:uid="{00000000-0005-0000-0000-000053C90000}"/>
    <cellStyle name="Style 93 3 3 3" xfId="4320" xr:uid="{00000000-0005-0000-0000-000054C90000}"/>
    <cellStyle name="Style 93 3 3 3 2" xfId="4321" xr:uid="{00000000-0005-0000-0000-000055C90000}"/>
    <cellStyle name="Style 93 3 3 3 2 2" xfId="50857" xr:uid="{00000000-0005-0000-0000-000056C90000}"/>
    <cellStyle name="Style 93 3 3 3 2 3" xfId="51559" xr:uid="{00000000-0005-0000-0000-000057C90000}"/>
    <cellStyle name="Style 93 3 3 3 2 4" xfId="52251" xr:uid="{00000000-0005-0000-0000-000058C90000}"/>
    <cellStyle name="Style 93 3 3 3 2 5" xfId="52944" xr:uid="{00000000-0005-0000-0000-000059C90000}"/>
    <cellStyle name="Style 93 3 3 3 2 6" xfId="53635" xr:uid="{00000000-0005-0000-0000-00005AC90000}"/>
    <cellStyle name="Style 93 3 3 3 2 7" xfId="9187" xr:uid="{00000000-0005-0000-0000-00005BC90000}"/>
    <cellStyle name="Style 93 3 3 3 3" xfId="4322" xr:uid="{00000000-0005-0000-0000-00005CC90000}"/>
    <cellStyle name="Style 93 3 3 3 3 2" xfId="50858" xr:uid="{00000000-0005-0000-0000-00005DC90000}"/>
    <cellStyle name="Style 93 3 3 3 3 3" xfId="51560" xr:uid="{00000000-0005-0000-0000-00005EC90000}"/>
    <cellStyle name="Style 93 3 3 3 3 4" xfId="52252" xr:uid="{00000000-0005-0000-0000-00005FC90000}"/>
    <cellStyle name="Style 93 3 3 3 3 5" xfId="52945" xr:uid="{00000000-0005-0000-0000-000060C90000}"/>
    <cellStyle name="Style 93 3 3 3 3 6" xfId="53636" xr:uid="{00000000-0005-0000-0000-000061C90000}"/>
    <cellStyle name="Style 93 3 3 3 3 7" xfId="9188" xr:uid="{00000000-0005-0000-0000-000062C90000}"/>
    <cellStyle name="Style 93 3 3 3 4" xfId="50856" xr:uid="{00000000-0005-0000-0000-000063C90000}"/>
    <cellStyle name="Style 93 3 3 3 5" xfId="51558" xr:uid="{00000000-0005-0000-0000-000064C90000}"/>
    <cellStyle name="Style 93 3 3 3 6" xfId="52250" xr:uid="{00000000-0005-0000-0000-000065C90000}"/>
    <cellStyle name="Style 93 3 3 3 7" xfId="52943" xr:uid="{00000000-0005-0000-0000-000066C90000}"/>
    <cellStyle name="Style 93 3 3 3 8" xfId="53634" xr:uid="{00000000-0005-0000-0000-000067C90000}"/>
    <cellStyle name="Style 93 3 3 3 9" xfId="9186" xr:uid="{00000000-0005-0000-0000-000068C90000}"/>
    <cellStyle name="Style 93 3 3 4" xfId="4323" xr:uid="{00000000-0005-0000-0000-000069C90000}"/>
    <cellStyle name="Style 93 3 3 4 2" xfId="4324" xr:uid="{00000000-0005-0000-0000-00006AC90000}"/>
    <cellStyle name="Style 93 3 3 4 2 2" xfId="50860" xr:uid="{00000000-0005-0000-0000-00006BC90000}"/>
    <cellStyle name="Style 93 3 3 4 2 3" xfId="51562" xr:uid="{00000000-0005-0000-0000-00006CC90000}"/>
    <cellStyle name="Style 93 3 3 4 2 4" xfId="52254" xr:uid="{00000000-0005-0000-0000-00006DC90000}"/>
    <cellStyle name="Style 93 3 3 4 2 5" xfId="52947" xr:uid="{00000000-0005-0000-0000-00006EC90000}"/>
    <cellStyle name="Style 93 3 3 4 2 6" xfId="53638" xr:uid="{00000000-0005-0000-0000-00006FC90000}"/>
    <cellStyle name="Style 93 3 3 4 2 7" xfId="9190" xr:uid="{00000000-0005-0000-0000-000070C90000}"/>
    <cellStyle name="Style 93 3 3 4 3" xfId="50859" xr:uid="{00000000-0005-0000-0000-000071C90000}"/>
    <cellStyle name="Style 93 3 3 4 4" xfId="51561" xr:uid="{00000000-0005-0000-0000-000072C90000}"/>
    <cellStyle name="Style 93 3 3 4 5" xfId="52253" xr:uid="{00000000-0005-0000-0000-000073C90000}"/>
    <cellStyle name="Style 93 3 3 4 6" xfId="52946" xr:uid="{00000000-0005-0000-0000-000074C90000}"/>
    <cellStyle name="Style 93 3 3 4 7" xfId="53637" xr:uid="{00000000-0005-0000-0000-000075C90000}"/>
    <cellStyle name="Style 93 3 3 4 8" xfId="9189" xr:uid="{00000000-0005-0000-0000-000076C90000}"/>
    <cellStyle name="Style 93 3 3 5" xfId="4325" xr:uid="{00000000-0005-0000-0000-000077C90000}"/>
    <cellStyle name="Style 93 3 3 5 2" xfId="50861" xr:uid="{00000000-0005-0000-0000-000078C90000}"/>
    <cellStyle name="Style 93 3 3 5 3" xfId="51563" xr:uid="{00000000-0005-0000-0000-000079C90000}"/>
    <cellStyle name="Style 93 3 3 5 4" xfId="52255" xr:uid="{00000000-0005-0000-0000-00007AC90000}"/>
    <cellStyle name="Style 93 3 3 5 5" xfId="52948" xr:uid="{00000000-0005-0000-0000-00007BC90000}"/>
    <cellStyle name="Style 93 3 3 5 6" xfId="53639" xr:uid="{00000000-0005-0000-0000-00007CC90000}"/>
    <cellStyle name="Style 93 3 3 5 7" xfId="9191" xr:uid="{00000000-0005-0000-0000-00007DC90000}"/>
    <cellStyle name="Style 93 3 3 6" xfId="50852" xr:uid="{00000000-0005-0000-0000-00007EC90000}"/>
    <cellStyle name="Style 93 3 3 7" xfId="51554" xr:uid="{00000000-0005-0000-0000-00007FC90000}"/>
    <cellStyle name="Style 93 3 3 8" xfId="52246" xr:uid="{00000000-0005-0000-0000-000080C90000}"/>
    <cellStyle name="Style 93 3 3 9" xfId="52939" xr:uid="{00000000-0005-0000-0000-000081C90000}"/>
    <cellStyle name="Style 93 3 4" xfId="4326" xr:uid="{00000000-0005-0000-0000-000082C90000}"/>
    <cellStyle name="Style 93 3 4 10" xfId="9192" xr:uid="{00000000-0005-0000-0000-000083C90000}"/>
    <cellStyle name="Style 93 3 4 2" xfId="4327" xr:uid="{00000000-0005-0000-0000-000084C90000}"/>
    <cellStyle name="Style 93 3 4 2 2" xfId="51565" xr:uid="{00000000-0005-0000-0000-000085C90000}"/>
    <cellStyle name="Style 93 3 4 2 3" xfId="52257" xr:uid="{00000000-0005-0000-0000-000086C90000}"/>
    <cellStyle name="Style 93 3 4 2 4" xfId="52950" xr:uid="{00000000-0005-0000-0000-000087C90000}"/>
    <cellStyle name="Style 93 3 4 2 5" xfId="53641" xr:uid="{00000000-0005-0000-0000-000088C90000}"/>
    <cellStyle name="Style 93 3 4 2 6" xfId="50863" xr:uid="{00000000-0005-0000-0000-000089C90000}"/>
    <cellStyle name="Style 93 3 4 3" xfId="4328" xr:uid="{00000000-0005-0000-0000-00008AC90000}"/>
    <cellStyle name="Style 93 3 4 3 2" xfId="51566" xr:uid="{00000000-0005-0000-0000-00008BC90000}"/>
    <cellStyle name="Style 93 3 4 3 3" xfId="52258" xr:uid="{00000000-0005-0000-0000-00008CC90000}"/>
    <cellStyle name="Style 93 3 4 3 4" xfId="52951" xr:uid="{00000000-0005-0000-0000-00008DC90000}"/>
    <cellStyle name="Style 93 3 4 3 5" xfId="53642" xr:uid="{00000000-0005-0000-0000-00008EC90000}"/>
    <cellStyle name="Style 93 3 4 3 6" xfId="50864" xr:uid="{00000000-0005-0000-0000-00008FC90000}"/>
    <cellStyle name="Style 93 3 4 4" xfId="4329" xr:uid="{00000000-0005-0000-0000-000090C90000}"/>
    <cellStyle name="Style 93 3 4 4 2" xfId="51567" xr:uid="{00000000-0005-0000-0000-000091C90000}"/>
    <cellStyle name="Style 93 3 4 4 3" xfId="52259" xr:uid="{00000000-0005-0000-0000-000092C90000}"/>
    <cellStyle name="Style 93 3 4 4 4" xfId="52952" xr:uid="{00000000-0005-0000-0000-000093C90000}"/>
    <cellStyle name="Style 93 3 4 4 5" xfId="53643" xr:uid="{00000000-0005-0000-0000-000094C90000}"/>
    <cellStyle name="Style 93 3 4 4 6" xfId="50865" xr:uid="{00000000-0005-0000-0000-000095C90000}"/>
    <cellStyle name="Style 93 3 4 5" xfId="50862" xr:uid="{00000000-0005-0000-0000-000096C90000}"/>
    <cellStyle name="Style 93 3 4 6" xfId="51564" xr:uid="{00000000-0005-0000-0000-000097C90000}"/>
    <cellStyle name="Style 93 3 4 7" xfId="52256" xr:uid="{00000000-0005-0000-0000-000098C90000}"/>
    <cellStyle name="Style 93 3 4 8" xfId="52949" xr:uid="{00000000-0005-0000-0000-000099C90000}"/>
    <cellStyle name="Style 93 3 4 9" xfId="53640" xr:uid="{00000000-0005-0000-0000-00009AC90000}"/>
    <cellStyle name="Style 93 3 5" xfId="4330" xr:uid="{00000000-0005-0000-0000-00009BC90000}"/>
    <cellStyle name="Style 93 3 5 2" xfId="50866" xr:uid="{00000000-0005-0000-0000-00009CC90000}"/>
    <cellStyle name="Style 93 3 5 3" xfId="51568" xr:uid="{00000000-0005-0000-0000-00009DC90000}"/>
    <cellStyle name="Style 93 3 5 4" xfId="52260" xr:uid="{00000000-0005-0000-0000-00009EC90000}"/>
    <cellStyle name="Style 93 3 5 5" xfId="52953" xr:uid="{00000000-0005-0000-0000-00009FC90000}"/>
    <cellStyle name="Style 93 3 5 6" xfId="53644" xr:uid="{00000000-0005-0000-0000-0000A0C90000}"/>
    <cellStyle name="Style 93 3 5 7" xfId="9193" xr:uid="{00000000-0005-0000-0000-0000A1C90000}"/>
    <cellStyle name="Style 93 3 6" xfId="50846" xr:uid="{00000000-0005-0000-0000-0000A2C90000}"/>
    <cellStyle name="Style 93 3 7" xfId="51548" xr:uid="{00000000-0005-0000-0000-0000A3C90000}"/>
    <cellStyle name="Style 93 3 8" xfId="52240" xr:uid="{00000000-0005-0000-0000-0000A4C90000}"/>
    <cellStyle name="Style 93 3 9" xfId="52933" xr:uid="{00000000-0005-0000-0000-0000A5C90000}"/>
    <cellStyle name="Style 93 4" xfId="4331" xr:uid="{00000000-0005-0000-0000-0000A6C90000}"/>
    <cellStyle name="Style 93 4 10" xfId="53645" xr:uid="{00000000-0005-0000-0000-0000A7C90000}"/>
    <cellStyle name="Style 93 4 11" xfId="9194" xr:uid="{00000000-0005-0000-0000-0000A8C90000}"/>
    <cellStyle name="Style 93 4 2" xfId="4332" xr:uid="{00000000-0005-0000-0000-0000A9C90000}"/>
    <cellStyle name="Style 93 4 2 10" xfId="53646" xr:uid="{00000000-0005-0000-0000-0000AAC90000}"/>
    <cellStyle name="Style 93 4 2 11" xfId="9195" xr:uid="{00000000-0005-0000-0000-0000ABC90000}"/>
    <cellStyle name="Style 93 4 2 2" xfId="4333" xr:uid="{00000000-0005-0000-0000-0000ACC90000}"/>
    <cellStyle name="Style 93 4 2 2 2" xfId="4334" xr:uid="{00000000-0005-0000-0000-0000ADC90000}"/>
    <cellStyle name="Style 93 4 2 2 2 2" xfId="50870" xr:uid="{00000000-0005-0000-0000-0000AEC90000}"/>
    <cellStyle name="Style 93 4 2 2 2 3" xfId="51572" xr:uid="{00000000-0005-0000-0000-0000AFC90000}"/>
    <cellStyle name="Style 93 4 2 2 2 4" xfId="52264" xr:uid="{00000000-0005-0000-0000-0000B0C90000}"/>
    <cellStyle name="Style 93 4 2 2 2 5" xfId="52957" xr:uid="{00000000-0005-0000-0000-0000B1C90000}"/>
    <cellStyle name="Style 93 4 2 2 2 6" xfId="53648" xr:uid="{00000000-0005-0000-0000-0000B2C90000}"/>
    <cellStyle name="Style 93 4 2 2 2 7" xfId="9197" xr:uid="{00000000-0005-0000-0000-0000B3C90000}"/>
    <cellStyle name="Style 93 4 2 2 3" xfId="4335" xr:uid="{00000000-0005-0000-0000-0000B4C90000}"/>
    <cellStyle name="Style 93 4 2 2 3 2" xfId="51573" xr:uid="{00000000-0005-0000-0000-0000B5C90000}"/>
    <cellStyle name="Style 93 4 2 2 3 3" xfId="52265" xr:uid="{00000000-0005-0000-0000-0000B6C90000}"/>
    <cellStyle name="Style 93 4 2 2 3 4" xfId="52958" xr:uid="{00000000-0005-0000-0000-0000B7C90000}"/>
    <cellStyle name="Style 93 4 2 2 3 5" xfId="53649" xr:uid="{00000000-0005-0000-0000-0000B8C90000}"/>
    <cellStyle name="Style 93 4 2 2 3 6" xfId="50871" xr:uid="{00000000-0005-0000-0000-0000B9C90000}"/>
    <cellStyle name="Style 93 4 2 2 4" xfId="50869" xr:uid="{00000000-0005-0000-0000-0000BAC90000}"/>
    <cellStyle name="Style 93 4 2 2 5" xfId="51571" xr:uid="{00000000-0005-0000-0000-0000BBC90000}"/>
    <cellStyle name="Style 93 4 2 2 6" xfId="52263" xr:uid="{00000000-0005-0000-0000-0000BCC90000}"/>
    <cellStyle name="Style 93 4 2 2 7" xfId="52956" xr:uid="{00000000-0005-0000-0000-0000BDC90000}"/>
    <cellStyle name="Style 93 4 2 2 8" xfId="53647" xr:uid="{00000000-0005-0000-0000-0000BEC90000}"/>
    <cellStyle name="Style 93 4 2 2 9" xfId="9196" xr:uid="{00000000-0005-0000-0000-0000BFC90000}"/>
    <cellStyle name="Style 93 4 2 3" xfId="4336" xr:uid="{00000000-0005-0000-0000-0000C0C90000}"/>
    <cellStyle name="Style 93 4 2 3 2" xfId="4337" xr:uid="{00000000-0005-0000-0000-0000C1C90000}"/>
    <cellStyle name="Style 93 4 2 3 2 2" xfId="50873" xr:uid="{00000000-0005-0000-0000-0000C2C90000}"/>
    <cellStyle name="Style 93 4 2 3 2 3" xfId="51575" xr:uid="{00000000-0005-0000-0000-0000C3C90000}"/>
    <cellStyle name="Style 93 4 2 3 2 4" xfId="52267" xr:uid="{00000000-0005-0000-0000-0000C4C90000}"/>
    <cellStyle name="Style 93 4 2 3 2 5" xfId="52960" xr:uid="{00000000-0005-0000-0000-0000C5C90000}"/>
    <cellStyle name="Style 93 4 2 3 2 6" xfId="53651" xr:uid="{00000000-0005-0000-0000-0000C6C90000}"/>
    <cellStyle name="Style 93 4 2 3 2 7" xfId="9199" xr:uid="{00000000-0005-0000-0000-0000C7C90000}"/>
    <cellStyle name="Style 93 4 2 3 3" xfId="4338" xr:uid="{00000000-0005-0000-0000-0000C8C90000}"/>
    <cellStyle name="Style 93 4 2 3 3 2" xfId="50874" xr:uid="{00000000-0005-0000-0000-0000C9C90000}"/>
    <cellStyle name="Style 93 4 2 3 3 3" xfId="51576" xr:uid="{00000000-0005-0000-0000-0000CAC90000}"/>
    <cellStyle name="Style 93 4 2 3 3 4" xfId="52268" xr:uid="{00000000-0005-0000-0000-0000CBC90000}"/>
    <cellStyle name="Style 93 4 2 3 3 5" xfId="52961" xr:uid="{00000000-0005-0000-0000-0000CCC90000}"/>
    <cellStyle name="Style 93 4 2 3 3 6" xfId="53652" xr:uid="{00000000-0005-0000-0000-0000CDC90000}"/>
    <cellStyle name="Style 93 4 2 3 3 7" xfId="9200" xr:uid="{00000000-0005-0000-0000-0000CEC90000}"/>
    <cellStyle name="Style 93 4 2 3 4" xfId="50872" xr:uid="{00000000-0005-0000-0000-0000CFC90000}"/>
    <cellStyle name="Style 93 4 2 3 5" xfId="51574" xr:uid="{00000000-0005-0000-0000-0000D0C90000}"/>
    <cellStyle name="Style 93 4 2 3 6" xfId="52266" xr:uid="{00000000-0005-0000-0000-0000D1C90000}"/>
    <cellStyle name="Style 93 4 2 3 7" xfId="52959" xr:uid="{00000000-0005-0000-0000-0000D2C90000}"/>
    <cellStyle name="Style 93 4 2 3 8" xfId="53650" xr:uid="{00000000-0005-0000-0000-0000D3C90000}"/>
    <cellStyle name="Style 93 4 2 3 9" xfId="9198" xr:uid="{00000000-0005-0000-0000-0000D4C90000}"/>
    <cellStyle name="Style 93 4 2 4" xfId="4339" xr:uid="{00000000-0005-0000-0000-0000D5C90000}"/>
    <cellStyle name="Style 93 4 2 4 2" xfId="4340" xr:uid="{00000000-0005-0000-0000-0000D6C90000}"/>
    <cellStyle name="Style 93 4 2 4 2 2" xfId="50876" xr:uid="{00000000-0005-0000-0000-0000D7C90000}"/>
    <cellStyle name="Style 93 4 2 4 2 3" xfId="51578" xr:uid="{00000000-0005-0000-0000-0000D8C90000}"/>
    <cellStyle name="Style 93 4 2 4 2 4" xfId="52270" xr:uid="{00000000-0005-0000-0000-0000D9C90000}"/>
    <cellStyle name="Style 93 4 2 4 2 5" xfId="52963" xr:uid="{00000000-0005-0000-0000-0000DAC90000}"/>
    <cellStyle name="Style 93 4 2 4 2 6" xfId="53654" xr:uid="{00000000-0005-0000-0000-0000DBC90000}"/>
    <cellStyle name="Style 93 4 2 4 2 7" xfId="9202" xr:uid="{00000000-0005-0000-0000-0000DCC90000}"/>
    <cellStyle name="Style 93 4 2 4 3" xfId="50875" xr:uid="{00000000-0005-0000-0000-0000DDC90000}"/>
    <cellStyle name="Style 93 4 2 4 4" xfId="51577" xr:uid="{00000000-0005-0000-0000-0000DEC90000}"/>
    <cellStyle name="Style 93 4 2 4 5" xfId="52269" xr:uid="{00000000-0005-0000-0000-0000DFC90000}"/>
    <cellStyle name="Style 93 4 2 4 6" xfId="52962" xr:uid="{00000000-0005-0000-0000-0000E0C90000}"/>
    <cellStyle name="Style 93 4 2 4 7" xfId="53653" xr:uid="{00000000-0005-0000-0000-0000E1C90000}"/>
    <cellStyle name="Style 93 4 2 4 8" xfId="9201" xr:uid="{00000000-0005-0000-0000-0000E2C90000}"/>
    <cellStyle name="Style 93 4 2 5" xfId="4341" xr:uid="{00000000-0005-0000-0000-0000E3C90000}"/>
    <cellStyle name="Style 93 4 2 5 2" xfId="50877" xr:uid="{00000000-0005-0000-0000-0000E4C90000}"/>
    <cellStyle name="Style 93 4 2 5 3" xfId="51579" xr:uid="{00000000-0005-0000-0000-0000E5C90000}"/>
    <cellStyle name="Style 93 4 2 5 4" xfId="52271" xr:uid="{00000000-0005-0000-0000-0000E6C90000}"/>
    <cellStyle name="Style 93 4 2 5 5" xfId="52964" xr:uid="{00000000-0005-0000-0000-0000E7C90000}"/>
    <cellStyle name="Style 93 4 2 5 6" xfId="53655" xr:uid="{00000000-0005-0000-0000-0000E8C90000}"/>
    <cellStyle name="Style 93 4 2 5 7" xfId="9203" xr:uid="{00000000-0005-0000-0000-0000E9C90000}"/>
    <cellStyle name="Style 93 4 2 6" xfId="50868" xr:uid="{00000000-0005-0000-0000-0000EAC90000}"/>
    <cellStyle name="Style 93 4 2 7" xfId="51570" xr:uid="{00000000-0005-0000-0000-0000EBC90000}"/>
    <cellStyle name="Style 93 4 2 8" xfId="52262" xr:uid="{00000000-0005-0000-0000-0000ECC90000}"/>
    <cellStyle name="Style 93 4 2 9" xfId="52955" xr:uid="{00000000-0005-0000-0000-0000EDC90000}"/>
    <cellStyle name="Style 93 4 3" xfId="4342" xr:uid="{00000000-0005-0000-0000-0000EEC90000}"/>
    <cellStyle name="Style 93 4 3 2" xfId="4343" xr:uid="{00000000-0005-0000-0000-0000EFC90000}"/>
    <cellStyle name="Style 93 4 3 2 2" xfId="4344" xr:uid="{00000000-0005-0000-0000-0000F0C90000}"/>
    <cellStyle name="Style 93 4 3 2 2 2" xfId="51582" xr:uid="{00000000-0005-0000-0000-0000F1C90000}"/>
    <cellStyle name="Style 93 4 3 2 2 3" xfId="52274" xr:uid="{00000000-0005-0000-0000-0000F2C90000}"/>
    <cellStyle name="Style 93 4 3 2 2 4" xfId="52967" xr:uid="{00000000-0005-0000-0000-0000F3C90000}"/>
    <cellStyle name="Style 93 4 3 2 2 5" xfId="53658" xr:uid="{00000000-0005-0000-0000-0000F4C90000}"/>
    <cellStyle name="Style 93 4 3 2 2 6" xfId="50880" xr:uid="{00000000-0005-0000-0000-0000F5C90000}"/>
    <cellStyle name="Style 93 4 3 2 3" xfId="50879" xr:uid="{00000000-0005-0000-0000-0000F6C90000}"/>
    <cellStyle name="Style 93 4 3 2 4" xfId="51581" xr:uid="{00000000-0005-0000-0000-0000F7C90000}"/>
    <cellStyle name="Style 93 4 3 2 5" xfId="52273" xr:uid="{00000000-0005-0000-0000-0000F8C90000}"/>
    <cellStyle name="Style 93 4 3 2 6" xfId="52966" xr:uid="{00000000-0005-0000-0000-0000F9C90000}"/>
    <cellStyle name="Style 93 4 3 2 7" xfId="53657" xr:uid="{00000000-0005-0000-0000-0000FAC90000}"/>
    <cellStyle name="Style 93 4 3 2 8" xfId="9205" xr:uid="{00000000-0005-0000-0000-0000FBC90000}"/>
    <cellStyle name="Style 93 4 3 3" xfId="4345" xr:uid="{00000000-0005-0000-0000-0000FCC90000}"/>
    <cellStyle name="Style 93 4 3 3 2" xfId="51583" xr:uid="{00000000-0005-0000-0000-0000FDC90000}"/>
    <cellStyle name="Style 93 4 3 3 3" xfId="52275" xr:uid="{00000000-0005-0000-0000-0000FEC90000}"/>
    <cellStyle name="Style 93 4 3 3 4" xfId="52968" xr:uid="{00000000-0005-0000-0000-0000FFC90000}"/>
    <cellStyle name="Style 93 4 3 3 5" xfId="53659" xr:uid="{00000000-0005-0000-0000-000000CA0000}"/>
    <cellStyle name="Style 93 4 3 3 6" xfId="50881" xr:uid="{00000000-0005-0000-0000-000001CA0000}"/>
    <cellStyle name="Style 93 4 3 4" xfId="50878" xr:uid="{00000000-0005-0000-0000-000002CA0000}"/>
    <cellStyle name="Style 93 4 3 5" xfId="51580" xr:uid="{00000000-0005-0000-0000-000003CA0000}"/>
    <cellStyle name="Style 93 4 3 6" xfId="52272" xr:uid="{00000000-0005-0000-0000-000004CA0000}"/>
    <cellStyle name="Style 93 4 3 7" xfId="52965" xr:uid="{00000000-0005-0000-0000-000005CA0000}"/>
    <cellStyle name="Style 93 4 3 8" xfId="53656" xr:uid="{00000000-0005-0000-0000-000006CA0000}"/>
    <cellStyle name="Style 93 4 3 9" xfId="9204" xr:uid="{00000000-0005-0000-0000-000007CA0000}"/>
    <cellStyle name="Style 93 4 4" xfId="4346" xr:uid="{00000000-0005-0000-0000-000008CA0000}"/>
    <cellStyle name="Style 93 4 4 2" xfId="4347" xr:uid="{00000000-0005-0000-0000-000009CA0000}"/>
    <cellStyle name="Style 93 4 4 2 2" xfId="51585" xr:uid="{00000000-0005-0000-0000-00000ACA0000}"/>
    <cellStyle name="Style 93 4 4 2 3" xfId="52277" xr:uid="{00000000-0005-0000-0000-00000BCA0000}"/>
    <cellStyle name="Style 93 4 4 2 4" xfId="52970" xr:uid="{00000000-0005-0000-0000-00000CCA0000}"/>
    <cellStyle name="Style 93 4 4 2 5" xfId="53661" xr:uid="{00000000-0005-0000-0000-00000DCA0000}"/>
    <cellStyle name="Style 93 4 4 2 6" xfId="50883" xr:uid="{00000000-0005-0000-0000-00000ECA0000}"/>
    <cellStyle name="Style 93 4 4 3" xfId="4348" xr:uid="{00000000-0005-0000-0000-00000FCA0000}"/>
    <cellStyle name="Style 93 4 4 3 2" xfId="51586" xr:uid="{00000000-0005-0000-0000-000010CA0000}"/>
    <cellStyle name="Style 93 4 4 3 3" xfId="52278" xr:uid="{00000000-0005-0000-0000-000011CA0000}"/>
    <cellStyle name="Style 93 4 4 3 4" xfId="52971" xr:uid="{00000000-0005-0000-0000-000012CA0000}"/>
    <cellStyle name="Style 93 4 4 3 5" xfId="53662" xr:uid="{00000000-0005-0000-0000-000013CA0000}"/>
    <cellStyle name="Style 93 4 4 3 6" xfId="50884" xr:uid="{00000000-0005-0000-0000-000014CA0000}"/>
    <cellStyle name="Style 93 4 4 4" xfId="50882" xr:uid="{00000000-0005-0000-0000-000015CA0000}"/>
    <cellStyle name="Style 93 4 4 5" xfId="51584" xr:uid="{00000000-0005-0000-0000-000016CA0000}"/>
    <cellStyle name="Style 93 4 4 6" xfId="52276" xr:uid="{00000000-0005-0000-0000-000017CA0000}"/>
    <cellStyle name="Style 93 4 4 7" xfId="52969" xr:uid="{00000000-0005-0000-0000-000018CA0000}"/>
    <cellStyle name="Style 93 4 4 8" xfId="53660" xr:uid="{00000000-0005-0000-0000-000019CA0000}"/>
    <cellStyle name="Style 93 4 4 9" xfId="9206" xr:uid="{00000000-0005-0000-0000-00001ACA0000}"/>
    <cellStyle name="Style 93 4 5" xfId="4349" xr:uid="{00000000-0005-0000-0000-00001BCA0000}"/>
    <cellStyle name="Style 93 4 5 2" xfId="50885" xr:uid="{00000000-0005-0000-0000-00001CCA0000}"/>
    <cellStyle name="Style 93 4 5 3" xfId="51587" xr:uid="{00000000-0005-0000-0000-00001DCA0000}"/>
    <cellStyle name="Style 93 4 5 4" xfId="52279" xr:uid="{00000000-0005-0000-0000-00001ECA0000}"/>
    <cellStyle name="Style 93 4 5 5" xfId="52972" xr:uid="{00000000-0005-0000-0000-00001FCA0000}"/>
    <cellStyle name="Style 93 4 5 6" xfId="53663" xr:uid="{00000000-0005-0000-0000-000020CA0000}"/>
    <cellStyle name="Style 93 4 5 7" xfId="9207" xr:uid="{00000000-0005-0000-0000-000021CA0000}"/>
    <cellStyle name="Style 93 4 6" xfId="50867" xr:uid="{00000000-0005-0000-0000-000022CA0000}"/>
    <cellStyle name="Style 93 4 7" xfId="51569" xr:uid="{00000000-0005-0000-0000-000023CA0000}"/>
    <cellStyle name="Style 93 4 8" xfId="52261" xr:uid="{00000000-0005-0000-0000-000024CA0000}"/>
    <cellStyle name="Style 93 4 9" xfId="52954" xr:uid="{00000000-0005-0000-0000-000025CA0000}"/>
    <cellStyle name="Style 93 5" xfId="4350" xr:uid="{00000000-0005-0000-0000-000026CA0000}"/>
    <cellStyle name="Style 93 5 10" xfId="53664" xr:uid="{00000000-0005-0000-0000-000027CA0000}"/>
    <cellStyle name="Style 93 5 11" xfId="9208" xr:uid="{00000000-0005-0000-0000-000028CA0000}"/>
    <cellStyle name="Style 93 5 2" xfId="4351" xr:uid="{00000000-0005-0000-0000-000029CA0000}"/>
    <cellStyle name="Style 93 5 2 10" xfId="53665" xr:uid="{00000000-0005-0000-0000-00002ACA0000}"/>
    <cellStyle name="Style 93 5 2 11" xfId="9209" xr:uid="{00000000-0005-0000-0000-00002BCA0000}"/>
    <cellStyle name="Style 93 5 2 2" xfId="4352" xr:uid="{00000000-0005-0000-0000-00002CCA0000}"/>
    <cellStyle name="Style 93 5 2 2 2" xfId="4353" xr:uid="{00000000-0005-0000-0000-00002DCA0000}"/>
    <cellStyle name="Style 93 5 2 2 2 2" xfId="50889" xr:uid="{00000000-0005-0000-0000-00002ECA0000}"/>
    <cellStyle name="Style 93 5 2 2 2 3" xfId="51591" xr:uid="{00000000-0005-0000-0000-00002FCA0000}"/>
    <cellStyle name="Style 93 5 2 2 2 4" xfId="52283" xr:uid="{00000000-0005-0000-0000-000030CA0000}"/>
    <cellStyle name="Style 93 5 2 2 2 5" xfId="52976" xr:uid="{00000000-0005-0000-0000-000031CA0000}"/>
    <cellStyle name="Style 93 5 2 2 2 6" xfId="53667" xr:uid="{00000000-0005-0000-0000-000032CA0000}"/>
    <cellStyle name="Style 93 5 2 2 2 7" xfId="9211" xr:uid="{00000000-0005-0000-0000-000033CA0000}"/>
    <cellStyle name="Style 93 5 2 2 3" xfId="4354" xr:uid="{00000000-0005-0000-0000-000034CA0000}"/>
    <cellStyle name="Style 93 5 2 2 3 2" xfId="51592" xr:uid="{00000000-0005-0000-0000-000035CA0000}"/>
    <cellStyle name="Style 93 5 2 2 3 3" xfId="52284" xr:uid="{00000000-0005-0000-0000-000036CA0000}"/>
    <cellStyle name="Style 93 5 2 2 3 4" xfId="52977" xr:uid="{00000000-0005-0000-0000-000037CA0000}"/>
    <cellStyle name="Style 93 5 2 2 3 5" xfId="53668" xr:uid="{00000000-0005-0000-0000-000038CA0000}"/>
    <cellStyle name="Style 93 5 2 2 3 6" xfId="50890" xr:uid="{00000000-0005-0000-0000-000039CA0000}"/>
    <cellStyle name="Style 93 5 2 2 4" xfId="50888" xr:uid="{00000000-0005-0000-0000-00003ACA0000}"/>
    <cellStyle name="Style 93 5 2 2 5" xfId="51590" xr:uid="{00000000-0005-0000-0000-00003BCA0000}"/>
    <cellStyle name="Style 93 5 2 2 6" xfId="52282" xr:uid="{00000000-0005-0000-0000-00003CCA0000}"/>
    <cellStyle name="Style 93 5 2 2 7" xfId="52975" xr:uid="{00000000-0005-0000-0000-00003DCA0000}"/>
    <cellStyle name="Style 93 5 2 2 8" xfId="53666" xr:uid="{00000000-0005-0000-0000-00003ECA0000}"/>
    <cellStyle name="Style 93 5 2 2 9" xfId="9210" xr:uid="{00000000-0005-0000-0000-00003FCA0000}"/>
    <cellStyle name="Style 93 5 2 3" xfId="4355" xr:uid="{00000000-0005-0000-0000-000040CA0000}"/>
    <cellStyle name="Style 93 5 2 3 2" xfId="4356" xr:uid="{00000000-0005-0000-0000-000041CA0000}"/>
    <cellStyle name="Style 93 5 2 3 2 2" xfId="50892" xr:uid="{00000000-0005-0000-0000-000042CA0000}"/>
    <cellStyle name="Style 93 5 2 3 2 3" xfId="51594" xr:uid="{00000000-0005-0000-0000-000043CA0000}"/>
    <cellStyle name="Style 93 5 2 3 2 4" xfId="52286" xr:uid="{00000000-0005-0000-0000-000044CA0000}"/>
    <cellStyle name="Style 93 5 2 3 2 5" xfId="52979" xr:uid="{00000000-0005-0000-0000-000045CA0000}"/>
    <cellStyle name="Style 93 5 2 3 2 6" xfId="53670" xr:uid="{00000000-0005-0000-0000-000046CA0000}"/>
    <cellStyle name="Style 93 5 2 3 2 7" xfId="9213" xr:uid="{00000000-0005-0000-0000-000047CA0000}"/>
    <cellStyle name="Style 93 5 2 3 3" xfId="4357" xr:uid="{00000000-0005-0000-0000-000048CA0000}"/>
    <cellStyle name="Style 93 5 2 3 3 2" xfId="50893" xr:uid="{00000000-0005-0000-0000-000049CA0000}"/>
    <cellStyle name="Style 93 5 2 3 3 3" xfId="51595" xr:uid="{00000000-0005-0000-0000-00004ACA0000}"/>
    <cellStyle name="Style 93 5 2 3 3 4" xfId="52287" xr:uid="{00000000-0005-0000-0000-00004BCA0000}"/>
    <cellStyle name="Style 93 5 2 3 3 5" xfId="52980" xr:uid="{00000000-0005-0000-0000-00004CCA0000}"/>
    <cellStyle name="Style 93 5 2 3 3 6" xfId="53671" xr:uid="{00000000-0005-0000-0000-00004DCA0000}"/>
    <cellStyle name="Style 93 5 2 3 3 7" xfId="9214" xr:uid="{00000000-0005-0000-0000-00004ECA0000}"/>
    <cellStyle name="Style 93 5 2 3 4" xfId="50891" xr:uid="{00000000-0005-0000-0000-00004FCA0000}"/>
    <cellStyle name="Style 93 5 2 3 5" xfId="51593" xr:uid="{00000000-0005-0000-0000-000050CA0000}"/>
    <cellStyle name="Style 93 5 2 3 6" xfId="52285" xr:uid="{00000000-0005-0000-0000-000051CA0000}"/>
    <cellStyle name="Style 93 5 2 3 7" xfId="52978" xr:uid="{00000000-0005-0000-0000-000052CA0000}"/>
    <cellStyle name="Style 93 5 2 3 8" xfId="53669" xr:uid="{00000000-0005-0000-0000-000053CA0000}"/>
    <cellStyle name="Style 93 5 2 3 9" xfId="9212" xr:uid="{00000000-0005-0000-0000-000054CA0000}"/>
    <cellStyle name="Style 93 5 2 4" xfId="4358" xr:uid="{00000000-0005-0000-0000-000055CA0000}"/>
    <cellStyle name="Style 93 5 2 4 2" xfId="4359" xr:uid="{00000000-0005-0000-0000-000056CA0000}"/>
    <cellStyle name="Style 93 5 2 4 2 2" xfId="51597" xr:uid="{00000000-0005-0000-0000-000057CA0000}"/>
    <cellStyle name="Style 93 5 2 4 2 3" xfId="52289" xr:uid="{00000000-0005-0000-0000-000058CA0000}"/>
    <cellStyle name="Style 93 5 2 4 2 4" xfId="52982" xr:uid="{00000000-0005-0000-0000-000059CA0000}"/>
    <cellStyle name="Style 93 5 2 4 2 5" xfId="53673" xr:uid="{00000000-0005-0000-0000-00005ACA0000}"/>
    <cellStyle name="Style 93 5 2 4 2 6" xfId="50895" xr:uid="{00000000-0005-0000-0000-00005BCA0000}"/>
    <cellStyle name="Style 93 5 2 4 3" xfId="50894" xr:uid="{00000000-0005-0000-0000-00005CCA0000}"/>
    <cellStyle name="Style 93 5 2 4 4" xfId="51596" xr:uid="{00000000-0005-0000-0000-00005DCA0000}"/>
    <cellStyle name="Style 93 5 2 4 5" xfId="52288" xr:uid="{00000000-0005-0000-0000-00005ECA0000}"/>
    <cellStyle name="Style 93 5 2 4 6" xfId="52981" xr:uid="{00000000-0005-0000-0000-00005FCA0000}"/>
    <cellStyle name="Style 93 5 2 4 7" xfId="53672" xr:uid="{00000000-0005-0000-0000-000060CA0000}"/>
    <cellStyle name="Style 93 5 2 4 8" xfId="9215" xr:uid="{00000000-0005-0000-0000-000061CA0000}"/>
    <cellStyle name="Style 93 5 2 5" xfId="4360" xr:uid="{00000000-0005-0000-0000-000062CA0000}"/>
    <cellStyle name="Style 93 5 2 5 2" xfId="50896" xr:uid="{00000000-0005-0000-0000-000063CA0000}"/>
    <cellStyle name="Style 93 5 2 5 3" xfId="51598" xr:uid="{00000000-0005-0000-0000-000064CA0000}"/>
    <cellStyle name="Style 93 5 2 5 4" xfId="52290" xr:uid="{00000000-0005-0000-0000-000065CA0000}"/>
    <cellStyle name="Style 93 5 2 5 5" xfId="52983" xr:uid="{00000000-0005-0000-0000-000066CA0000}"/>
    <cellStyle name="Style 93 5 2 5 6" xfId="53674" xr:uid="{00000000-0005-0000-0000-000067CA0000}"/>
    <cellStyle name="Style 93 5 2 5 7" xfId="9216" xr:uid="{00000000-0005-0000-0000-000068CA0000}"/>
    <cellStyle name="Style 93 5 2 6" xfId="50887" xr:uid="{00000000-0005-0000-0000-000069CA0000}"/>
    <cellStyle name="Style 93 5 2 7" xfId="51589" xr:uid="{00000000-0005-0000-0000-00006ACA0000}"/>
    <cellStyle name="Style 93 5 2 8" xfId="52281" xr:uid="{00000000-0005-0000-0000-00006BCA0000}"/>
    <cellStyle name="Style 93 5 2 9" xfId="52974" xr:uid="{00000000-0005-0000-0000-00006CCA0000}"/>
    <cellStyle name="Style 93 5 3" xfId="4361" xr:uid="{00000000-0005-0000-0000-00006DCA0000}"/>
    <cellStyle name="Style 93 5 3 2" xfId="4362" xr:uid="{00000000-0005-0000-0000-00006ECA0000}"/>
    <cellStyle name="Style 93 5 3 2 2" xfId="50898" xr:uid="{00000000-0005-0000-0000-00006FCA0000}"/>
    <cellStyle name="Style 93 5 3 2 3" xfId="51600" xr:uid="{00000000-0005-0000-0000-000070CA0000}"/>
    <cellStyle name="Style 93 5 3 2 4" xfId="52292" xr:uid="{00000000-0005-0000-0000-000071CA0000}"/>
    <cellStyle name="Style 93 5 3 2 5" xfId="52985" xr:uid="{00000000-0005-0000-0000-000072CA0000}"/>
    <cellStyle name="Style 93 5 3 2 6" xfId="53676" xr:uid="{00000000-0005-0000-0000-000073CA0000}"/>
    <cellStyle name="Style 93 5 3 2 7" xfId="9218" xr:uid="{00000000-0005-0000-0000-000074CA0000}"/>
    <cellStyle name="Style 93 5 3 3" xfId="4363" xr:uid="{00000000-0005-0000-0000-000075CA0000}"/>
    <cellStyle name="Style 93 5 3 3 2" xfId="51601" xr:uid="{00000000-0005-0000-0000-000076CA0000}"/>
    <cellStyle name="Style 93 5 3 3 3" xfId="52293" xr:uid="{00000000-0005-0000-0000-000077CA0000}"/>
    <cellStyle name="Style 93 5 3 3 4" xfId="52986" xr:uid="{00000000-0005-0000-0000-000078CA0000}"/>
    <cellStyle name="Style 93 5 3 3 5" xfId="53677" xr:uid="{00000000-0005-0000-0000-000079CA0000}"/>
    <cellStyle name="Style 93 5 3 3 6" xfId="50899" xr:uid="{00000000-0005-0000-0000-00007ACA0000}"/>
    <cellStyle name="Style 93 5 3 4" xfId="50897" xr:uid="{00000000-0005-0000-0000-00007BCA0000}"/>
    <cellStyle name="Style 93 5 3 5" xfId="51599" xr:uid="{00000000-0005-0000-0000-00007CCA0000}"/>
    <cellStyle name="Style 93 5 3 6" xfId="52291" xr:uid="{00000000-0005-0000-0000-00007DCA0000}"/>
    <cellStyle name="Style 93 5 3 7" xfId="52984" xr:uid="{00000000-0005-0000-0000-00007ECA0000}"/>
    <cellStyle name="Style 93 5 3 8" xfId="53675" xr:uid="{00000000-0005-0000-0000-00007FCA0000}"/>
    <cellStyle name="Style 93 5 3 9" xfId="9217" xr:uid="{00000000-0005-0000-0000-000080CA0000}"/>
    <cellStyle name="Style 93 5 4" xfId="4364" xr:uid="{00000000-0005-0000-0000-000081CA0000}"/>
    <cellStyle name="Style 93 5 4 2" xfId="50900" xr:uid="{00000000-0005-0000-0000-000082CA0000}"/>
    <cellStyle name="Style 93 5 4 3" xfId="51602" xr:uid="{00000000-0005-0000-0000-000083CA0000}"/>
    <cellStyle name="Style 93 5 4 4" xfId="52294" xr:uid="{00000000-0005-0000-0000-000084CA0000}"/>
    <cellStyle name="Style 93 5 4 5" xfId="52987" xr:uid="{00000000-0005-0000-0000-000085CA0000}"/>
    <cellStyle name="Style 93 5 4 6" xfId="53678" xr:uid="{00000000-0005-0000-0000-000086CA0000}"/>
    <cellStyle name="Style 93 5 4 7" xfId="9219" xr:uid="{00000000-0005-0000-0000-000087CA0000}"/>
    <cellStyle name="Style 93 5 5" xfId="4365" xr:uid="{00000000-0005-0000-0000-000088CA0000}"/>
    <cellStyle name="Style 93 5 5 2" xfId="50901" xr:uid="{00000000-0005-0000-0000-000089CA0000}"/>
    <cellStyle name="Style 93 5 5 3" xfId="51603" xr:uid="{00000000-0005-0000-0000-00008ACA0000}"/>
    <cellStyle name="Style 93 5 5 4" xfId="52295" xr:uid="{00000000-0005-0000-0000-00008BCA0000}"/>
    <cellStyle name="Style 93 5 5 5" xfId="52988" xr:uid="{00000000-0005-0000-0000-00008CCA0000}"/>
    <cellStyle name="Style 93 5 5 6" xfId="53679" xr:uid="{00000000-0005-0000-0000-00008DCA0000}"/>
    <cellStyle name="Style 93 5 5 7" xfId="9220" xr:uid="{00000000-0005-0000-0000-00008ECA0000}"/>
    <cellStyle name="Style 93 5 6" xfId="50886" xr:uid="{00000000-0005-0000-0000-00008FCA0000}"/>
    <cellStyle name="Style 93 5 7" xfId="51588" xr:uid="{00000000-0005-0000-0000-000090CA0000}"/>
    <cellStyle name="Style 93 5 8" xfId="52280" xr:uid="{00000000-0005-0000-0000-000091CA0000}"/>
    <cellStyle name="Style 93 5 9" xfId="52973" xr:uid="{00000000-0005-0000-0000-000092CA0000}"/>
    <cellStyle name="Style 93 6" xfId="4366" xr:uid="{00000000-0005-0000-0000-000093CA0000}"/>
    <cellStyle name="Style 93 6 10" xfId="52989" xr:uid="{00000000-0005-0000-0000-000094CA0000}"/>
    <cellStyle name="Style 93 6 11" xfId="53680" xr:uid="{00000000-0005-0000-0000-000095CA0000}"/>
    <cellStyle name="Style 93 6 12" xfId="9221" xr:uid="{00000000-0005-0000-0000-000096CA0000}"/>
    <cellStyle name="Style 93 6 2" xfId="4367" xr:uid="{00000000-0005-0000-0000-000097CA0000}"/>
    <cellStyle name="Style 93 6 2 2" xfId="9223" xr:uid="{00000000-0005-0000-0000-000098CA0000}"/>
    <cellStyle name="Style 93 6 2 3" xfId="50903" xr:uid="{00000000-0005-0000-0000-000099CA0000}"/>
    <cellStyle name="Style 93 6 2 4" xfId="51605" xr:uid="{00000000-0005-0000-0000-00009ACA0000}"/>
    <cellStyle name="Style 93 6 2 5" xfId="52297" xr:uid="{00000000-0005-0000-0000-00009BCA0000}"/>
    <cellStyle name="Style 93 6 2 6" xfId="52990" xr:uid="{00000000-0005-0000-0000-00009CCA0000}"/>
    <cellStyle name="Style 93 6 2 7" xfId="53681" xr:uid="{00000000-0005-0000-0000-00009DCA0000}"/>
    <cellStyle name="Style 93 6 2 8" xfId="9222" xr:uid="{00000000-0005-0000-0000-00009ECA0000}"/>
    <cellStyle name="Style 93 6 3" xfId="4368" xr:uid="{00000000-0005-0000-0000-00009FCA0000}"/>
    <cellStyle name="Style 93 6 3 2" xfId="4369" xr:uid="{00000000-0005-0000-0000-0000A0CA0000}"/>
    <cellStyle name="Style 93 6 3 2 2" xfId="50905" xr:uid="{00000000-0005-0000-0000-0000A1CA0000}"/>
    <cellStyle name="Style 93 6 3 2 3" xfId="51607" xr:uid="{00000000-0005-0000-0000-0000A2CA0000}"/>
    <cellStyle name="Style 93 6 3 2 4" xfId="52299" xr:uid="{00000000-0005-0000-0000-0000A3CA0000}"/>
    <cellStyle name="Style 93 6 3 2 5" xfId="52992" xr:uid="{00000000-0005-0000-0000-0000A4CA0000}"/>
    <cellStyle name="Style 93 6 3 2 6" xfId="53683" xr:uid="{00000000-0005-0000-0000-0000A5CA0000}"/>
    <cellStyle name="Style 93 6 3 2 7" xfId="9225" xr:uid="{00000000-0005-0000-0000-0000A6CA0000}"/>
    <cellStyle name="Style 93 6 3 3" xfId="4370" xr:uid="{00000000-0005-0000-0000-0000A7CA0000}"/>
    <cellStyle name="Style 93 6 3 3 2" xfId="50906" xr:uid="{00000000-0005-0000-0000-0000A8CA0000}"/>
    <cellStyle name="Style 93 6 3 3 3" xfId="51608" xr:uid="{00000000-0005-0000-0000-0000A9CA0000}"/>
    <cellStyle name="Style 93 6 3 3 4" xfId="52300" xr:uid="{00000000-0005-0000-0000-0000AACA0000}"/>
    <cellStyle name="Style 93 6 3 3 5" xfId="52993" xr:uid="{00000000-0005-0000-0000-0000ABCA0000}"/>
    <cellStyle name="Style 93 6 3 3 6" xfId="53684" xr:uid="{00000000-0005-0000-0000-0000ACCA0000}"/>
    <cellStyle name="Style 93 6 3 3 7" xfId="9226" xr:uid="{00000000-0005-0000-0000-0000ADCA0000}"/>
    <cellStyle name="Style 93 6 3 4" xfId="50904" xr:uid="{00000000-0005-0000-0000-0000AECA0000}"/>
    <cellStyle name="Style 93 6 3 5" xfId="51606" xr:uid="{00000000-0005-0000-0000-0000AFCA0000}"/>
    <cellStyle name="Style 93 6 3 6" xfId="52298" xr:uid="{00000000-0005-0000-0000-0000B0CA0000}"/>
    <cellStyle name="Style 93 6 3 7" xfId="52991" xr:uid="{00000000-0005-0000-0000-0000B1CA0000}"/>
    <cellStyle name="Style 93 6 3 8" xfId="53682" xr:uid="{00000000-0005-0000-0000-0000B2CA0000}"/>
    <cellStyle name="Style 93 6 3 9" xfId="9224" xr:uid="{00000000-0005-0000-0000-0000B3CA0000}"/>
    <cellStyle name="Style 93 6 4" xfId="4371" xr:uid="{00000000-0005-0000-0000-0000B4CA0000}"/>
    <cellStyle name="Style 93 6 4 2" xfId="4372" xr:uid="{00000000-0005-0000-0000-0000B5CA0000}"/>
    <cellStyle name="Style 93 6 4 2 2" xfId="50908" xr:uid="{00000000-0005-0000-0000-0000B6CA0000}"/>
    <cellStyle name="Style 93 6 4 2 3" xfId="51610" xr:uid="{00000000-0005-0000-0000-0000B7CA0000}"/>
    <cellStyle name="Style 93 6 4 2 4" xfId="52302" xr:uid="{00000000-0005-0000-0000-0000B8CA0000}"/>
    <cellStyle name="Style 93 6 4 2 5" xfId="52995" xr:uid="{00000000-0005-0000-0000-0000B9CA0000}"/>
    <cellStyle name="Style 93 6 4 2 6" xfId="53686" xr:uid="{00000000-0005-0000-0000-0000BACA0000}"/>
    <cellStyle name="Style 93 6 4 2 7" xfId="9228" xr:uid="{00000000-0005-0000-0000-0000BBCA0000}"/>
    <cellStyle name="Style 93 6 4 3" xfId="50907" xr:uid="{00000000-0005-0000-0000-0000BCCA0000}"/>
    <cellStyle name="Style 93 6 4 4" xfId="51609" xr:uid="{00000000-0005-0000-0000-0000BDCA0000}"/>
    <cellStyle name="Style 93 6 4 5" xfId="52301" xr:uid="{00000000-0005-0000-0000-0000BECA0000}"/>
    <cellStyle name="Style 93 6 4 6" xfId="52994" xr:uid="{00000000-0005-0000-0000-0000BFCA0000}"/>
    <cellStyle name="Style 93 6 4 7" xfId="53685" xr:uid="{00000000-0005-0000-0000-0000C0CA0000}"/>
    <cellStyle name="Style 93 6 4 8" xfId="9227" xr:uid="{00000000-0005-0000-0000-0000C1CA0000}"/>
    <cellStyle name="Style 93 6 5" xfId="4373" xr:uid="{00000000-0005-0000-0000-0000C2CA0000}"/>
    <cellStyle name="Style 93 6 5 2" xfId="50909" xr:uid="{00000000-0005-0000-0000-0000C3CA0000}"/>
    <cellStyle name="Style 93 6 5 3" xfId="51611" xr:uid="{00000000-0005-0000-0000-0000C4CA0000}"/>
    <cellStyle name="Style 93 6 5 4" xfId="52303" xr:uid="{00000000-0005-0000-0000-0000C5CA0000}"/>
    <cellStyle name="Style 93 6 5 5" xfId="52996" xr:uid="{00000000-0005-0000-0000-0000C6CA0000}"/>
    <cellStyle name="Style 93 6 5 6" xfId="53687" xr:uid="{00000000-0005-0000-0000-0000C7CA0000}"/>
    <cellStyle name="Style 93 6 5 7" xfId="9229" xr:uid="{00000000-0005-0000-0000-0000C8CA0000}"/>
    <cellStyle name="Style 93 6 6" xfId="4374" xr:uid="{00000000-0005-0000-0000-0000C9CA0000}"/>
    <cellStyle name="Style 93 6 6 2" xfId="51612" xr:uid="{00000000-0005-0000-0000-0000CACA0000}"/>
    <cellStyle name="Style 93 6 6 3" xfId="52304" xr:uid="{00000000-0005-0000-0000-0000CBCA0000}"/>
    <cellStyle name="Style 93 6 6 4" xfId="52997" xr:uid="{00000000-0005-0000-0000-0000CCCA0000}"/>
    <cellStyle name="Style 93 6 6 5" xfId="53688" xr:uid="{00000000-0005-0000-0000-0000CDCA0000}"/>
    <cellStyle name="Style 93 6 6 6" xfId="50910" xr:uid="{00000000-0005-0000-0000-0000CECA0000}"/>
    <cellStyle name="Style 93 6 7" xfId="50902" xr:uid="{00000000-0005-0000-0000-0000CFCA0000}"/>
    <cellStyle name="Style 93 6 8" xfId="51604" xr:uid="{00000000-0005-0000-0000-0000D0CA0000}"/>
    <cellStyle name="Style 93 6 9" xfId="52296" xr:uid="{00000000-0005-0000-0000-0000D1CA0000}"/>
    <cellStyle name="Style 93 7" xfId="4375" xr:uid="{00000000-0005-0000-0000-0000D2CA0000}"/>
    <cellStyle name="Style 93 7 10" xfId="53689" xr:uid="{00000000-0005-0000-0000-0000D3CA0000}"/>
    <cellStyle name="Style 93 7 11" xfId="9230" xr:uid="{00000000-0005-0000-0000-0000D4CA0000}"/>
    <cellStyle name="Style 93 7 2" xfId="4376" xr:uid="{00000000-0005-0000-0000-0000D5CA0000}"/>
    <cellStyle name="Style 93 7 2 2" xfId="50912" xr:uid="{00000000-0005-0000-0000-0000D6CA0000}"/>
    <cellStyle name="Style 93 7 2 3" xfId="51614" xr:uid="{00000000-0005-0000-0000-0000D7CA0000}"/>
    <cellStyle name="Style 93 7 2 4" xfId="52306" xr:uid="{00000000-0005-0000-0000-0000D8CA0000}"/>
    <cellStyle name="Style 93 7 2 5" xfId="52999" xr:uid="{00000000-0005-0000-0000-0000D9CA0000}"/>
    <cellStyle name="Style 93 7 2 6" xfId="53690" xr:uid="{00000000-0005-0000-0000-0000DACA0000}"/>
    <cellStyle name="Style 93 7 2 7" xfId="9231" xr:uid="{00000000-0005-0000-0000-0000DBCA0000}"/>
    <cellStyle name="Style 93 7 3" xfId="4377" xr:uid="{00000000-0005-0000-0000-0000DCCA0000}"/>
    <cellStyle name="Style 93 7 3 2" xfId="50913" xr:uid="{00000000-0005-0000-0000-0000DDCA0000}"/>
    <cellStyle name="Style 93 7 3 3" xfId="51615" xr:uid="{00000000-0005-0000-0000-0000DECA0000}"/>
    <cellStyle name="Style 93 7 3 4" xfId="52307" xr:uid="{00000000-0005-0000-0000-0000DFCA0000}"/>
    <cellStyle name="Style 93 7 3 5" xfId="53000" xr:uid="{00000000-0005-0000-0000-0000E0CA0000}"/>
    <cellStyle name="Style 93 7 3 6" xfId="53691" xr:uid="{00000000-0005-0000-0000-0000E1CA0000}"/>
    <cellStyle name="Style 93 7 3 7" xfId="9232" xr:uid="{00000000-0005-0000-0000-0000E2CA0000}"/>
    <cellStyle name="Style 93 7 4" xfId="4378" xr:uid="{00000000-0005-0000-0000-0000E3CA0000}"/>
    <cellStyle name="Style 93 7 4 2" xfId="51616" xr:uid="{00000000-0005-0000-0000-0000E4CA0000}"/>
    <cellStyle name="Style 93 7 4 3" xfId="52308" xr:uid="{00000000-0005-0000-0000-0000E5CA0000}"/>
    <cellStyle name="Style 93 7 4 4" xfId="53001" xr:uid="{00000000-0005-0000-0000-0000E6CA0000}"/>
    <cellStyle name="Style 93 7 4 5" xfId="53692" xr:uid="{00000000-0005-0000-0000-0000E7CA0000}"/>
    <cellStyle name="Style 93 7 4 6" xfId="50914" xr:uid="{00000000-0005-0000-0000-0000E8CA0000}"/>
    <cellStyle name="Style 93 7 5" xfId="4379" xr:uid="{00000000-0005-0000-0000-0000E9CA0000}"/>
    <cellStyle name="Style 93 7 5 2" xfId="51617" xr:uid="{00000000-0005-0000-0000-0000EACA0000}"/>
    <cellStyle name="Style 93 7 5 3" xfId="52309" xr:uid="{00000000-0005-0000-0000-0000EBCA0000}"/>
    <cellStyle name="Style 93 7 5 4" xfId="53002" xr:uid="{00000000-0005-0000-0000-0000ECCA0000}"/>
    <cellStyle name="Style 93 7 5 5" xfId="53693" xr:uid="{00000000-0005-0000-0000-0000EDCA0000}"/>
    <cellStyle name="Style 93 7 5 6" xfId="50915" xr:uid="{00000000-0005-0000-0000-0000EECA0000}"/>
    <cellStyle name="Style 93 7 6" xfId="50911" xr:uid="{00000000-0005-0000-0000-0000EFCA0000}"/>
    <cellStyle name="Style 93 7 7" xfId="51613" xr:uid="{00000000-0005-0000-0000-0000F0CA0000}"/>
    <cellStyle name="Style 93 7 8" xfId="52305" xr:uid="{00000000-0005-0000-0000-0000F1CA0000}"/>
    <cellStyle name="Style 93 7 9" xfId="52998" xr:uid="{00000000-0005-0000-0000-0000F2CA0000}"/>
    <cellStyle name="Style 93 8" xfId="4380" xr:uid="{00000000-0005-0000-0000-0000F3CA0000}"/>
    <cellStyle name="Style 93 8 2" xfId="4381" xr:uid="{00000000-0005-0000-0000-0000F4CA0000}"/>
    <cellStyle name="Style 93 8 2 2" xfId="51619" xr:uid="{00000000-0005-0000-0000-0000F5CA0000}"/>
    <cellStyle name="Style 93 8 2 3" xfId="52311" xr:uid="{00000000-0005-0000-0000-0000F6CA0000}"/>
    <cellStyle name="Style 93 8 2 4" xfId="53004" xr:uid="{00000000-0005-0000-0000-0000F7CA0000}"/>
    <cellStyle name="Style 93 8 2 5" xfId="53695" xr:uid="{00000000-0005-0000-0000-0000F8CA0000}"/>
    <cellStyle name="Style 93 8 2 6" xfId="50917" xr:uid="{00000000-0005-0000-0000-0000F9CA0000}"/>
    <cellStyle name="Style 93 8 3" xfId="4382" xr:uid="{00000000-0005-0000-0000-0000FACA0000}"/>
    <cellStyle name="Style 93 8 3 2" xfId="51620" xr:uid="{00000000-0005-0000-0000-0000FBCA0000}"/>
    <cellStyle name="Style 93 8 3 3" xfId="52312" xr:uid="{00000000-0005-0000-0000-0000FCCA0000}"/>
    <cellStyle name="Style 93 8 3 4" xfId="53005" xr:uid="{00000000-0005-0000-0000-0000FDCA0000}"/>
    <cellStyle name="Style 93 8 3 5" xfId="53696" xr:uid="{00000000-0005-0000-0000-0000FECA0000}"/>
    <cellStyle name="Style 93 8 3 6" xfId="50918" xr:uid="{00000000-0005-0000-0000-0000FFCA0000}"/>
    <cellStyle name="Style 93 8 4" xfId="50916" xr:uid="{00000000-0005-0000-0000-000000CB0000}"/>
    <cellStyle name="Style 93 8 5" xfId="51618" xr:uid="{00000000-0005-0000-0000-000001CB0000}"/>
    <cellStyle name="Style 93 8 6" xfId="52310" xr:uid="{00000000-0005-0000-0000-000002CB0000}"/>
    <cellStyle name="Style 93 8 7" xfId="53003" xr:uid="{00000000-0005-0000-0000-000003CB0000}"/>
    <cellStyle name="Style 93 8 8" xfId="53694" xr:uid="{00000000-0005-0000-0000-000004CB0000}"/>
    <cellStyle name="Style 93 8 9" xfId="9233" xr:uid="{00000000-0005-0000-0000-000005CB0000}"/>
    <cellStyle name="Style 93 9" xfId="4383" xr:uid="{00000000-0005-0000-0000-000006CB0000}"/>
    <cellStyle name="Style 93 9 2" xfId="50919" xr:uid="{00000000-0005-0000-0000-000007CB0000}"/>
    <cellStyle name="Style 93 9 3" xfId="51621" xr:uid="{00000000-0005-0000-0000-000008CB0000}"/>
    <cellStyle name="Style 93 9 4" xfId="52313" xr:uid="{00000000-0005-0000-0000-000009CB0000}"/>
    <cellStyle name="Style 93 9 5" xfId="53006" xr:uid="{00000000-0005-0000-0000-00000ACB0000}"/>
    <cellStyle name="Style 93 9 6" xfId="53697" xr:uid="{00000000-0005-0000-0000-00000BCB0000}"/>
    <cellStyle name="Style 93 9 7" xfId="9234" xr:uid="{00000000-0005-0000-0000-00000CCB0000}"/>
    <cellStyle name="Style 93_ADDON" xfId="4384" xr:uid="{00000000-0005-0000-0000-00000DCB0000}"/>
    <cellStyle name="Style 94" xfId="4385" xr:uid="{00000000-0005-0000-0000-00000ECB0000}"/>
    <cellStyle name="Style 94 10" xfId="51622" xr:uid="{00000000-0005-0000-0000-00000FCB0000}"/>
    <cellStyle name="Style 94 11" xfId="52314" xr:uid="{00000000-0005-0000-0000-000010CB0000}"/>
    <cellStyle name="Style 94 12" xfId="53007" xr:uid="{00000000-0005-0000-0000-000011CB0000}"/>
    <cellStyle name="Style 94 13" xfId="53698" xr:uid="{00000000-0005-0000-0000-000012CB0000}"/>
    <cellStyle name="Style 94 14" xfId="8598" xr:uid="{00000000-0005-0000-0000-000013CB0000}"/>
    <cellStyle name="Style 94 2" xfId="4386" xr:uid="{00000000-0005-0000-0000-000014CB0000}"/>
    <cellStyle name="Style 94 2 10" xfId="9235" xr:uid="{00000000-0005-0000-0000-000015CB0000}"/>
    <cellStyle name="Style 94 2 2" xfId="4387" xr:uid="{00000000-0005-0000-0000-000016CB0000}"/>
    <cellStyle name="Style 94 2 2 2" xfId="4388" xr:uid="{00000000-0005-0000-0000-000017CB0000}"/>
    <cellStyle name="Style 94 2 2 2 2" xfId="4389" xr:uid="{00000000-0005-0000-0000-000018CB0000}"/>
    <cellStyle name="Style 94 2 2 2 2 2" xfId="51626" xr:uid="{00000000-0005-0000-0000-000019CB0000}"/>
    <cellStyle name="Style 94 2 2 2 2 3" xfId="52318" xr:uid="{00000000-0005-0000-0000-00001ACB0000}"/>
    <cellStyle name="Style 94 2 2 2 2 4" xfId="53011" xr:uid="{00000000-0005-0000-0000-00001BCB0000}"/>
    <cellStyle name="Style 94 2 2 2 2 5" xfId="53702" xr:uid="{00000000-0005-0000-0000-00001CCB0000}"/>
    <cellStyle name="Style 94 2 2 2 2 6" xfId="50924" xr:uid="{00000000-0005-0000-0000-00001DCB0000}"/>
    <cellStyle name="Style 94 2 2 2 3" xfId="51625" xr:uid="{00000000-0005-0000-0000-00001ECB0000}"/>
    <cellStyle name="Style 94 2 2 2 4" xfId="52317" xr:uid="{00000000-0005-0000-0000-00001FCB0000}"/>
    <cellStyle name="Style 94 2 2 2 5" xfId="53010" xr:uid="{00000000-0005-0000-0000-000020CB0000}"/>
    <cellStyle name="Style 94 2 2 2 6" xfId="53701" xr:uid="{00000000-0005-0000-0000-000021CB0000}"/>
    <cellStyle name="Style 94 2 2 2 7" xfId="50923" xr:uid="{00000000-0005-0000-0000-000022CB0000}"/>
    <cellStyle name="Style 94 2 2 3" xfId="4390" xr:uid="{00000000-0005-0000-0000-000023CB0000}"/>
    <cellStyle name="Style 94 2 2 3 2" xfId="51627" xr:uid="{00000000-0005-0000-0000-000024CB0000}"/>
    <cellStyle name="Style 94 2 2 3 3" xfId="52319" xr:uid="{00000000-0005-0000-0000-000025CB0000}"/>
    <cellStyle name="Style 94 2 2 3 4" xfId="53012" xr:uid="{00000000-0005-0000-0000-000026CB0000}"/>
    <cellStyle name="Style 94 2 2 3 5" xfId="53703" xr:uid="{00000000-0005-0000-0000-000027CB0000}"/>
    <cellStyle name="Style 94 2 2 3 6" xfId="50925" xr:uid="{00000000-0005-0000-0000-000028CB0000}"/>
    <cellStyle name="Style 94 2 2 4" xfId="51624" xr:uid="{00000000-0005-0000-0000-000029CB0000}"/>
    <cellStyle name="Style 94 2 2 5" xfId="52316" xr:uid="{00000000-0005-0000-0000-00002ACB0000}"/>
    <cellStyle name="Style 94 2 2 6" xfId="53009" xr:uid="{00000000-0005-0000-0000-00002BCB0000}"/>
    <cellStyle name="Style 94 2 2 7" xfId="53700" xr:uid="{00000000-0005-0000-0000-00002CCB0000}"/>
    <cellStyle name="Style 94 2 2 8" xfId="50922" xr:uid="{00000000-0005-0000-0000-00002DCB0000}"/>
    <cellStyle name="Style 94 2 3" xfId="4391" xr:uid="{00000000-0005-0000-0000-00002ECB0000}"/>
    <cellStyle name="Style 94 2 3 2" xfId="4392" xr:uid="{00000000-0005-0000-0000-00002FCB0000}"/>
    <cellStyle name="Style 94 2 3 2 2" xfId="51629" xr:uid="{00000000-0005-0000-0000-000030CB0000}"/>
    <cellStyle name="Style 94 2 3 2 3" xfId="52321" xr:uid="{00000000-0005-0000-0000-000031CB0000}"/>
    <cellStyle name="Style 94 2 3 2 4" xfId="53014" xr:uid="{00000000-0005-0000-0000-000032CB0000}"/>
    <cellStyle name="Style 94 2 3 2 5" xfId="53705" xr:uid="{00000000-0005-0000-0000-000033CB0000}"/>
    <cellStyle name="Style 94 2 3 2 6" xfId="50927" xr:uid="{00000000-0005-0000-0000-000034CB0000}"/>
    <cellStyle name="Style 94 2 3 3" xfId="51628" xr:uid="{00000000-0005-0000-0000-000035CB0000}"/>
    <cellStyle name="Style 94 2 3 4" xfId="52320" xr:uid="{00000000-0005-0000-0000-000036CB0000}"/>
    <cellStyle name="Style 94 2 3 5" xfId="53013" xr:uid="{00000000-0005-0000-0000-000037CB0000}"/>
    <cellStyle name="Style 94 2 3 6" xfId="53704" xr:uid="{00000000-0005-0000-0000-000038CB0000}"/>
    <cellStyle name="Style 94 2 3 7" xfId="50926" xr:uid="{00000000-0005-0000-0000-000039CB0000}"/>
    <cellStyle name="Style 94 2 4" xfId="4393" xr:uid="{00000000-0005-0000-0000-00003ACB0000}"/>
    <cellStyle name="Style 94 2 4 2" xfId="51630" xr:uid="{00000000-0005-0000-0000-00003BCB0000}"/>
    <cellStyle name="Style 94 2 4 3" xfId="52322" xr:uid="{00000000-0005-0000-0000-00003CCB0000}"/>
    <cellStyle name="Style 94 2 4 4" xfId="53015" xr:uid="{00000000-0005-0000-0000-00003DCB0000}"/>
    <cellStyle name="Style 94 2 4 5" xfId="53706" xr:uid="{00000000-0005-0000-0000-00003ECB0000}"/>
    <cellStyle name="Style 94 2 4 6" xfId="50928" xr:uid="{00000000-0005-0000-0000-00003FCB0000}"/>
    <cellStyle name="Style 94 2 5" xfId="50921" xr:uid="{00000000-0005-0000-0000-000040CB0000}"/>
    <cellStyle name="Style 94 2 6" xfId="51623" xr:uid="{00000000-0005-0000-0000-000041CB0000}"/>
    <cellStyle name="Style 94 2 7" xfId="52315" xr:uid="{00000000-0005-0000-0000-000042CB0000}"/>
    <cellStyle name="Style 94 2 8" xfId="53008" xr:uid="{00000000-0005-0000-0000-000043CB0000}"/>
    <cellStyle name="Style 94 2 9" xfId="53699" xr:uid="{00000000-0005-0000-0000-000044CB0000}"/>
    <cellStyle name="Style 94 3" xfId="4394" xr:uid="{00000000-0005-0000-0000-000045CB0000}"/>
    <cellStyle name="Style 94 3 10" xfId="9236" xr:uid="{00000000-0005-0000-0000-000046CB0000}"/>
    <cellStyle name="Style 94 3 2" xfId="4395" xr:uid="{00000000-0005-0000-0000-000047CB0000}"/>
    <cellStyle name="Style 94 3 2 2" xfId="50930" xr:uid="{00000000-0005-0000-0000-000048CB0000}"/>
    <cellStyle name="Style 94 3 2 3" xfId="51632" xr:uid="{00000000-0005-0000-0000-000049CB0000}"/>
    <cellStyle name="Style 94 3 2 4" xfId="52324" xr:uid="{00000000-0005-0000-0000-00004ACB0000}"/>
    <cellStyle name="Style 94 3 2 5" xfId="53017" xr:uid="{00000000-0005-0000-0000-00004BCB0000}"/>
    <cellStyle name="Style 94 3 2 6" xfId="53708" xr:uid="{00000000-0005-0000-0000-00004CCB0000}"/>
    <cellStyle name="Style 94 3 2 7" xfId="9237" xr:uid="{00000000-0005-0000-0000-00004DCB0000}"/>
    <cellStyle name="Style 94 3 3" xfId="4396" xr:uid="{00000000-0005-0000-0000-00004ECB0000}"/>
    <cellStyle name="Style 94 3 3 2" xfId="4397" xr:uid="{00000000-0005-0000-0000-00004FCB0000}"/>
    <cellStyle name="Style 94 3 3 2 2" xfId="50932" xr:uid="{00000000-0005-0000-0000-000050CB0000}"/>
    <cellStyle name="Style 94 3 3 2 3" xfId="51634" xr:uid="{00000000-0005-0000-0000-000051CB0000}"/>
    <cellStyle name="Style 94 3 3 2 4" xfId="52326" xr:uid="{00000000-0005-0000-0000-000052CB0000}"/>
    <cellStyle name="Style 94 3 3 2 5" xfId="53019" xr:uid="{00000000-0005-0000-0000-000053CB0000}"/>
    <cellStyle name="Style 94 3 3 2 6" xfId="53710" xr:uid="{00000000-0005-0000-0000-000054CB0000}"/>
    <cellStyle name="Style 94 3 3 2 7" xfId="9239" xr:uid="{00000000-0005-0000-0000-000055CB0000}"/>
    <cellStyle name="Style 94 3 3 3" xfId="4398" xr:uid="{00000000-0005-0000-0000-000056CB0000}"/>
    <cellStyle name="Style 94 3 3 3 2" xfId="51635" xr:uid="{00000000-0005-0000-0000-000057CB0000}"/>
    <cellStyle name="Style 94 3 3 3 3" xfId="52327" xr:uid="{00000000-0005-0000-0000-000058CB0000}"/>
    <cellStyle name="Style 94 3 3 3 4" xfId="53020" xr:uid="{00000000-0005-0000-0000-000059CB0000}"/>
    <cellStyle name="Style 94 3 3 3 5" xfId="53711" xr:uid="{00000000-0005-0000-0000-00005ACB0000}"/>
    <cellStyle name="Style 94 3 3 3 6" xfId="50933" xr:uid="{00000000-0005-0000-0000-00005BCB0000}"/>
    <cellStyle name="Style 94 3 3 4" xfId="50931" xr:uid="{00000000-0005-0000-0000-00005CCB0000}"/>
    <cellStyle name="Style 94 3 3 5" xfId="51633" xr:uid="{00000000-0005-0000-0000-00005DCB0000}"/>
    <cellStyle name="Style 94 3 3 6" xfId="52325" xr:uid="{00000000-0005-0000-0000-00005ECB0000}"/>
    <cellStyle name="Style 94 3 3 7" xfId="53018" xr:uid="{00000000-0005-0000-0000-00005FCB0000}"/>
    <cellStyle name="Style 94 3 3 8" xfId="53709" xr:uid="{00000000-0005-0000-0000-000060CB0000}"/>
    <cellStyle name="Style 94 3 3 9" xfId="9238" xr:uid="{00000000-0005-0000-0000-000061CB0000}"/>
    <cellStyle name="Style 94 3 4" xfId="4399" xr:uid="{00000000-0005-0000-0000-000062CB0000}"/>
    <cellStyle name="Style 94 3 4 2" xfId="4400" xr:uid="{00000000-0005-0000-0000-000063CB0000}"/>
    <cellStyle name="Style 94 3 4 2 2" xfId="51637" xr:uid="{00000000-0005-0000-0000-000064CB0000}"/>
    <cellStyle name="Style 94 3 4 2 3" xfId="52329" xr:uid="{00000000-0005-0000-0000-000065CB0000}"/>
    <cellStyle name="Style 94 3 4 2 4" xfId="53022" xr:uid="{00000000-0005-0000-0000-000066CB0000}"/>
    <cellStyle name="Style 94 3 4 2 5" xfId="53713" xr:uid="{00000000-0005-0000-0000-000067CB0000}"/>
    <cellStyle name="Style 94 3 4 2 6" xfId="50935" xr:uid="{00000000-0005-0000-0000-000068CB0000}"/>
    <cellStyle name="Style 94 3 4 3" xfId="50934" xr:uid="{00000000-0005-0000-0000-000069CB0000}"/>
    <cellStyle name="Style 94 3 4 4" xfId="51636" xr:uid="{00000000-0005-0000-0000-00006ACB0000}"/>
    <cellStyle name="Style 94 3 4 5" xfId="52328" xr:uid="{00000000-0005-0000-0000-00006BCB0000}"/>
    <cellStyle name="Style 94 3 4 6" xfId="53021" xr:uid="{00000000-0005-0000-0000-00006CCB0000}"/>
    <cellStyle name="Style 94 3 4 7" xfId="53712" xr:uid="{00000000-0005-0000-0000-00006DCB0000}"/>
    <cellStyle name="Style 94 3 4 8" xfId="9240" xr:uid="{00000000-0005-0000-0000-00006ECB0000}"/>
    <cellStyle name="Style 94 3 5" xfId="50929" xr:uid="{00000000-0005-0000-0000-00006FCB0000}"/>
    <cellStyle name="Style 94 3 6" xfId="51631" xr:uid="{00000000-0005-0000-0000-000070CB0000}"/>
    <cellStyle name="Style 94 3 7" xfId="52323" xr:uid="{00000000-0005-0000-0000-000071CB0000}"/>
    <cellStyle name="Style 94 3 8" xfId="53016" xr:uid="{00000000-0005-0000-0000-000072CB0000}"/>
    <cellStyle name="Style 94 3 9" xfId="53707" xr:uid="{00000000-0005-0000-0000-000073CB0000}"/>
    <cellStyle name="Style 94 4" xfId="4401" xr:uid="{00000000-0005-0000-0000-000074CB0000}"/>
    <cellStyle name="Style 94 4 2" xfId="4402" xr:uid="{00000000-0005-0000-0000-000075CB0000}"/>
    <cellStyle name="Style 94 4 2 2" xfId="50937" xr:uid="{00000000-0005-0000-0000-000076CB0000}"/>
    <cellStyle name="Style 94 4 2 3" xfId="51639" xr:uid="{00000000-0005-0000-0000-000077CB0000}"/>
    <cellStyle name="Style 94 4 2 4" xfId="52331" xr:uid="{00000000-0005-0000-0000-000078CB0000}"/>
    <cellStyle name="Style 94 4 2 5" xfId="53024" xr:uid="{00000000-0005-0000-0000-000079CB0000}"/>
    <cellStyle name="Style 94 4 2 6" xfId="53715" xr:uid="{00000000-0005-0000-0000-00007ACB0000}"/>
    <cellStyle name="Style 94 4 2 7" xfId="9242" xr:uid="{00000000-0005-0000-0000-00007BCB0000}"/>
    <cellStyle name="Style 94 4 3" xfId="4403" xr:uid="{00000000-0005-0000-0000-00007CCB0000}"/>
    <cellStyle name="Style 94 4 3 2" xfId="51640" xr:uid="{00000000-0005-0000-0000-00007DCB0000}"/>
    <cellStyle name="Style 94 4 3 3" xfId="52332" xr:uid="{00000000-0005-0000-0000-00007ECB0000}"/>
    <cellStyle name="Style 94 4 3 4" xfId="53025" xr:uid="{00000000-0005-0000-0000-00007FCB0000}"/>
    <cellStyle name="Style 94 4 3 5" xfId="53716" xr:uid="{00000000-0005-0000-0000-000080CB0000}"/>
    <cellStyle name="Style 94 4 3 6" xfId="50938" xr:uid="{00000000-0005-0000-0000-000081CB0000}"/>
    <cellStyle name="Style 94 4 4" xfId="50936" xr:uid="{00000000-0005-0000-0000-000082CB0000}"/>
    <cellStyle name="Style 94 4 5" xfId="51638" xr:uid="{00000000-0005-0000-0000-000083CB0000}"/>
    <cellStyle name="Style 94 4 6" xfId="52330" xr:uid="{00000000-0005-0000-0000-000084CB0000}"/>
    <cellStyle name="Style 94 4 7" xfId="53023" xr:uid="{00000000-0005-0000-0000-000085CB0000}"/>
    <cellStyle name="Style 94 4 8" xfId="53714" xr:uid="{00000000-0005-0000-0000-000086CB0000}"/>
    <cellStyle name="Style 94 4 9" xfId="9241" xr:uid="{00000000-0005-0000-0000-000087CB0000}"/>
    <cellStyle name="Style 94 5" xfId="4404" xr:uid="{00000000-0005-0000-0000-000088CB0000}"/>
    <cellStyle name="Style 94 5 2" xfId="4405" xr:uid="{00000000-0005-0000-0000-000089CB0000}"/>
    <cellStyle name="Style 94 5 2 2" xfId="51642" xr:uid="{00000000-0005-0000-0000-00008ACB0000}"/>
    <cellStyle name="Style 94 5 2 3" xfId="52334" xr:uid="{00000000-0005-0000-0000-00008BCB0000}"/>
    <cellStyle name="Style 94 5 2 4" xfId="53027" xr:uid="{00000000-0005-0000-0000-00008CCB0000}"/>
    <cellStyle name="Style 94 5 2 5" xfId="53718" xr:uid="{00000000-0005-0000-0000-00008DCB0000}"/>
    <cellStyle name="Style 94 5 2 6" xfId="50940" xr:uid="{00000000-0005-0000-0000-00008ECB0000}"/>
    <cellStyle name="Style 94 5 3" xfId="50939" xr:uid="{00000000-0005-0000-0000-00008FCB0000}"/>
    <cellStyle name="Style 94 5 4" xfId="51641" xr:uid="{00000000-0005-0000-0000-000090CB0000}"/>
    <cellStyle name="Style 94 5 5" xfId="52333" xr:uid="{00000000-0005-0000-0000-000091CB0000}"/>
    <cellStyle name="Style 94 5 6" xfId="53026" xr:uid="{00000000-0005-0000-0000-000092CB0000}"/>
    <cellStyle name="Style 94 5 7" xfId="53717" xr:uid="{00000000-0005-0000-0000-000093CB0000}"/>
    <cellStyle name="Style 94 5 8" xfId="9243" xr:uid="{00000000-0005-0000-0000-000094CB0000}"/>
    <cellStyle name="Style 94 6" xfId="4406" xr:uid="{00000000-0005-0000-0000-000095CB0000}"/>
    <cellStyle name="Style 94 6 2" xfId="50941" xr:uid="{00000000-0005-0000-0000-000096CB0000}"/>
    <cellStyle name="Style 94 6 3" xfId="51643" xr:uid="{00000000-0005-0000-0000-000097CB0000}"/>
    <cellStyle name="Style 94 6 4" xfId="52335" xr:uid="{00000000-0005-0000-0000-000098CB0000}"/>
    <cellStyle name="Style 94 6 5" xfId="53028" xr:uid="{00000000-0005-0000-0000-000099CB0000}"/>
    <cellStyle name="Style 94 6 6" xfId="53719" xr:uid="{00000000-0005-0000-0000-00009ACB0000}"/>
    <cellStyle name="Style 94 6 7" xfId="9244" xr:uid="{00000000-0005-0000-0000-00009BCB0000}"/>
    <cellStyle name="Style 94 7" xfId="4407" xr:uid="{00000000-0005-0000-0000-00009CCB0000}"/>
    <cellStyle name="Style 94 7 2" xfId="50942" xr:uid="{00000000-0005-0000-0000-00009DCB0000}"/>
    <cellStyle name="Style 94 7 3" xfId="51644" xr:uid="{00000000-0005-0000-0000-00009ECB0000}"/>
    <cellStyle name="Style 94 7 4" xfId="52336" xr:uid="{00000000-0005-0000-0000-00009FCB0000}"/>
    <cellStyle name="Style 94 7 5" xfId="53029" xr:uid="{00000000-0005-0000-0000-0000A0CB0000}"/>
    <cellStyle name="Style 94 7 6" xfId="53720" xr:uid="{00000000-0005-0000-0000-0000A1CB0000}"/>
    <cellStyle name="Style 94 7 7" xfId="9245" xr:uid="{00000000-0005-0000-0000-0000A2CB0000}"/>
    <cellStyle name="Style 94 8" xfId="4408" xr:uid="{00000000-0005-0000-0000-0000A3CB0000}"/>
    <cellStyle name="Style 94 8 2" xfId="51645" xr:uid="{00000000-0005-0000-0000-0000A4CB0000}"/>
    <cellStyle name="Style 94 8 3" xfId="52337" xr:uid="{00000000-0005-0000-0000-0000A5CB0000}"/>
    <cellStyle name="Style 94 8 4" xfId="53030" xr:uid="{00000000-0005-0000-0000-0000A6CB0000}"/>
    <cellStyle name="Style 94 8 5" xfId="53721" xr:uid="{00000000-0005-0000-0000-0000A7CB0000}"/>
    <cellStyle name="Style 94 8 6" xfId="50943" xr:uid="{00000000-0005-0000-0000-0000A8CB0000}"/>
    <cellStyle name="Style 94 9" xfId="50920" xr:uid="{00000000-0005-0000-0000-0000A9CB0000}"/>
    <cellStyle name="Style 94_ADDON" xfId="4409" xr:uid="{00000000-0005-0000-0000-0000AACB0000}"/>
    <cellStyle name="Style 95" xfId="4410" xr:uid="{00000000-0005-0000-0000-0000ABCB0000}"/>
    <cellStyle name="Style 95 10" xfId="51646" xr:uid="{00000000-0005-0000-0000-0000ACCB0000}"/>
    <cellStyle name="Style 95 11" xfId="52338" xr:uid="{00000000-0005-0000-0000-0000ADCB0000}"/>
    <cellStyle name="Style 95 12" xfId="53031" xr:uid="{00000000-0005-0000-0000-0000AECB0000}"/>
    <cellStyle name="Style 95 13" xfId="53722" xr:uid="{00000000-0005-0000-0000-0000AFCB0000}"/>
    <cellStyle name="Style 95 14" xfId="8599" xr:uid="{00000000-0005-0000-0000-0000B0CB0000}"/>
    <cellStyle name="Style 95 2" xfId="4411" xr:uid="{00000000-0005-0000-0000-0000B1CB0000}"/>
    <cellStyle name="Style 95 2 10" xfId="52339" xr:uid="{00000000-0005-0000-0000-0000B2CB0000}"/>
    <cellStyle name="Style 95 2 11" xfId="53032" xr:uid="{00000000-0005-0000-0000-0000B3CB0000}"/>
    <cellStyle name="Style 95 2 12" xfId="53723" xr:uid="{00000000-0005-0000-0000-0000B4CB0000}"/>
    <cellStyle name="Style 95 2 13" xfId="9246" xr:uid="{00000000-0005-0000-0000-0000B5CB0000}"/>
    <cellStyle name="Style 95 2 2" xfId="4412" xr:uid="{00000000-0005-0000-0000-0000B6CB0000}"/>
    <cellStyle name="Style 95 2 2 2" xfId="4413" xr:uid="{00000000-0005-0000-0000-0000B7CB0000}"/>
    <cellStyle name="Style 95 2 2 2 2" xfId="4414" xr:uid="{00000000-0005-0000-0000-0000B8CB0000}"/>
    <cellStyle name="Style 95 2 2 2 2 2" xfId="51650" xr:uid="{00000000-0005-0000-0000-0000B9CB0000}"/>
    <cellStyle name="Style 95 2 2 2 2 3" xfId="52342" xr:uid="{00000000-0005-0000-0000-0000BACB0000}"/>
    <cellStyle name="Style 95 2 2 2 2 4" xfId="53035" xr:uid="{00000000-0005-0000-0000-0000BBCB0000}"/>
    <cellStyle name="Style 95 2 2 2 2 5" xfId="53726" xr:uid="{00000000-0005-0000-0000-0000BCCB0000}"/>
    <cellStyle name="Style 95 2 2 2 2 6" xfId="50948" xr:uid="{00000000-0005-0000-0000-0000BDCB0000}"/>
    <cellStyle name="Style 95 2 2 2 3" xfId="50947" xr:uid="{00000000-0005-0000-0000-0000BECB0000}"/>
    <cellStyle name="Style 95 2 2 2 4" xfId="51649" xr:uid="{00000000-0005-0000-0000-0000BFCB0000}"/>
    <cellStyle name="Style 95 2 2 2 5" xfId="52341" xr:uid="{00000000-0005-0000-0000-0000C0CB0000}"/>
    <cellStyle name="Style 95 2 2 2 6" xfId="53034" xr:uid="{00000000-0005-0000-0000-0000C1CB0000}"/>
    <cellStyle name="Style 95 2 2 2 7" xfId="53725" xr:uid="{00000000-0005-0000-0000-0000C2CB0000}"/>
    <cellStyle name="Style 95 2 2 2 8" xfId="9248" xr:uid="{00000000-0005-0000-0000-0000C3CB0000}"/>
    <cellStyle name="Style 95 2 2 3" xfId="4415" xr:uid="{00000000-0005-0000-0000-0000C4CB0000}"/>
    <cellStyle name="Style 95 2 2 3 2" xfId="50949" xr:uid="{00000000-0005-0000-0000-0000C5CB0000}"/>
    <cellStyle name="Style 95 2 2 3 3" xfId="51651" xr:uid="{00000000-0005-0000-0000-0000C6CB0000}"/>
    <cellStyle name="Style 95 2 2 3 4" xfId="52343" xr:uid="{00000000-0005-0000-0000-0000C7CB0000}"/>
    <cellStyle name="Style 95 2 2 3 5" xfId="53036" xr:uid="{00000000-0005-0000-0000-0000C8CB0000}"/>
    <cellStyle name="Style 95 2 2 3 6" xfId="53727" xr:uid="{00000000-0005-0000-0000-0000C9CB0000}"/>
    <cellStyle name="Style 95 2 2 3 7" xfId="9249" xr:uid="{00000000-0005-0000-0000-0000CACB0000}"/>
    <cellStyle name="Style 95 2 2 4" xfId="50946" xr:uid="{00000000-0005-0000-0000-0000CBCB0000}"/>
    <cellStyle name="Style 95 2 2 5" xfId="51648" xr:uid="{00000000-0005-0000-0000-0000CCCB0000}"/>
    <cellStyle name="Style 95 2 2 6" xfId="52340" xr:uid="{00000000-0005-0000-0000-0000CDCB0000}"/>
    <cellStyle name="Style 95 2 2 7" xfId="53033" xr:uid="{00000000-0005-0000-0000-0000CECB0000}"/>
    <cellStyle name="Style 95 2 2 8" xfId="53724" xr:uid="{00000000-0005-0000-0000-0000CFCB0000}"/>
    <cellStyle name="Style 95 2 2 9" xfId="9247" xr:uid="{00000000-0005-0000-0000-0000D0CB0000}"/>
    <cellStyle name="Style 95 2 3" xfId="4416" xr:uid="{00000000-0005-0000-0000-0000D1CB0000}"/>
    <cellStyle name="Style 95 2 3 2" xfId="4417" xr:uid="{00000000-0005-0000-0000-0000D2CB0000}"/>
    <cellStyle name="Style 95 2 3 2 2" xfId="51653" xr:uid="{00000000-0005-0000-0000-0000D3CB0000}"/>
    <cellStyle name="Style 95 2 3 2 3" xfId="52345" xr:uid="{00000000-0005-0000-0000-0000D4CB0000}"/>
    <cellStyle name="Style 95 2 3 2 4" xfId="53038" xr:uid="{00000000-0005-0000-0000-0000D5CB0000}"/>
    <cellStyle name="Style 95 2 3 2 5" xfId="53729" xr:uid="{00000000-0005-0000-0000-0000D6CB0000}"/>
    <cellStyle name="Style 95 2 3 2 6" xfId="50951" xr:uid="{00000000-0005-0000-0000-0000D7CB0000}"/>
    <cellStyle name="Style 95 2 3 3" xfId="50950" xr:uid="{00000000-0005-0000-0000-0000D8CB0000}"/>
    <cellStyle name="Style 95 2 3 4" xfId="51652" xr:uid="{00000000-0005-0000-0000-0000D9CB0000}"/>
    <cellStyle name="Style 95 2 3 5" xfId="52344" xr:uid="{00000000-0005-0000-0000-0000DACB0000}"/>
    <cellStyle name="Style 95 2 3 6" xfId="53037" xr:uid="{00000000-0005-0000-0000-0000DBCB0000}"/>
    <cellStyle name="Style 95 2 3 7" xfId="53728" xr:uid="{00000000-0005-0000-0000-0000DCCB0000}"/>
    <cellStyle name="Style 95 2 3 8" xfId="9250" xr:uid="{00000000-0005-0000-0000-0000DDCB0000}"/>
    <cellStyle name="Style 95 2 4" xfId="4418" xr:uid="{00000000-0005-0000-0000-0000DECB0000}"/>
    <cellStyle name="Style 95 2 4 2" xfId="50952" xr:uid="{00000000-0005-0000-0000-0000DFCB0000}"/>
    <cellStyle name="Style 95 2 4 3" xfId="51654" xr:uid="{00000000-0005-0000-0000-0000E0CB0000}"/>
    <cellStyle name="Style 95 2 4 4" xfId="52346" xr:uid="{00000000-0005-0000-0000-0000E1CB0000}"/>
    <cellStyle name="Style 95 2 4 5" xfId="53039" xr:uid="{00000000-0005-0000-0000-0000E2CB0000}"/>
    <cellStyle name="Style 95 2 4 6" xfId="53730" xr:uid="{00000000-0005-0000-0000-0000E3CB0000}"/>
    <cellStyle name="Style 95 2 4 7" xfId="9251" xr:uid="{00000000-0005-0000-0000-0000E4CB0000}"/>
    <cellStyle name="Style 95 2 5" xfId="4419" xr:uid="{00000000-0005-0000-0000-0000E5CB0000}"/>
    <cellStyle name="Style 95 2 5 2" xfId="50953" xr:uid="{00000000-0005-0000-0000-0000E6CB0000}"/>
    <cellStyle name="Style 95 2 5 3" xfId="51655" xr:uid="{00000000-0005-0000-0000-0000E7CB0000}"/>
    <cellStyle name="Style 95 2 5 4" xfId="52347" xr:uid="{00000000-0005-0000-0000-0000E8CB0000}"/>
    <cellStyle name="Style 95 2 5 5" xfId="53040" xr:uid="{00000000-0005-0000-0000-0000E9CB0000}"/>
    <cellStyle name="Style 95 2 5 6" xfId="53731" xr:uid="{00000000-0005-0000-0000-0000EACB0000}"/>
    <cellStyle name="Style 95 2 5 7" xfId="9252" xr:uid="{00000000-0005-0000-0000-0000EBCB0000}"/>
    <cellStyle name="Style 95 2 6" xfId="4420" xr:uid="{00000000-0005-0000-0000-0000ECCB0000}"/>
    <cellStyle name="Style 95 2 6 2" xfId="51656" xr:uid="{00000000-0005-0000-0000-0000EDCB0000}"/>
    <cellStyle name="Style 95 2 6 3" xfId="52348" xr:uid="{00000000-0005-0000-0000-0000EECB0000}"/>
    <cellStyle name="Style 95 2 6 4" xfId="53041" xr:uid="{00000000-0005-0000-0000-0000EFCB0000}"/>
    <cellStyle name="Style 95 2 6 5" xfId="53732" xr:uid="{00000000-0005-0000-0000-0000F0CB0000}"/>
    <cellStyle name="Style 95 2 6 6" xfId="50954" xr:uid="{00000000-0005-0000-0000-0000F1CB0000}"/>
    <cellStyle name="Style 95 2 7" xfId="4421" xr:uid="{00000000-0005-0000-0000-0000F2CB0000}"/>
    <cellStyle name="Style 95 2 7 2" xfId="51657" xr:uid="{00000000-0005-0000-0000-0000F3CB0000}"/>
    <cellStyle name="Style 95 2 7 3" xfId="52349" xr:uid="{00000000-0005-0000-0000-0000F4CB0000}"/>
    <cellStyle name="Style 95 2 7 4" xfId="53042" xr:uid="{00000000-0005-0000-0000-0000F5CB0000}"/>
    <cellStyle name="Style 95 2 7 5" xfId="53733" xr:uid="{00000000-0005-0000-0000-0000F6CB0000}"/>
    <cellStyle name="Style 95 2 7 6" xfId="50955" xr:uid="{00000000-0005-0000-0000-0000F7CB0000}"/>
    <cellStyle name="Style 95 2 8" xfId="50945" xr:uid="{00000000-0005-0000-0000-0000F8CB0000}"/>
    <cellStyle name="Style 95 2 9" xfId="51647" xr:uid="{00000000-0005-0000-0000-0000F9CB0000}"/>
    <cellStyle name="Style 95 3" xfId="4422" xr:uid="{00000000-0005-0000-0000-0000FACB0000}"/>
    <cellStyle name="Style 95 3 10" xfId="53043" xr:uid="{00000000-0005-0000-0000-0000FBCB0000}"/>
    <cellStyle name="Style 95 3 11" xfId="53734" xr:uid="{00000000-0005-0000-0000-0000FCCB0000}"/>
    <cellStyle name="Style 95 3 12" xfId="9253" xr:uid="{00000000-0005-0000-0000-0000FDCB0000}"/>
    <cellStyle name="Style 95 3 2" xfId="4423" xr:uid="{00000000-0005-0000-0000-0000FECB0000}"/>
    <cellStyle name="Style 95 3 2 2" xfId="4424" xr:uid="{00000000-0005-0000-0000-0000FFCB0000}"/>
    <cellStyle name="Style 95 3 2 2 2" xfId="4425" xr:uid="{00000000-0005-0000-0000-000000CC0000}"/>
    <cellStyle name="Style 95 3 2 2 2 2" xfId="51661" xr:uid="{00000000-0005-0000-0000-000001CC0000}"/>
    <cellStyle name="Style 95 3 2 2 2 3" xfId="52353" xr:uid="{00000000-0005-0000-0000-000002CC0000}"/>
    <cellStyle name="Style 95 3 2 2 2 4" xfId="53046" xr:uid="{00000000-0005-0000-0000-000003CC0000}"/>
    <cellStyle name="Style 95 3 2 2 2 5" xfId="53737" xr:uid="{00000000-0005-0000-0000-000004CC0000}"/>
    <cellStyle name="Style 95 3 2 2 2 6" xfId="50959" xr:uid="{00000000-0005-0000-0000-000005CC0000}"/>
    <cellStyle name="Style 95 3 2 2 3" xfId="50958" xr:uid="{00000000-0005-0000-0000-000006CC0000}"/>
    <cellStyle name="Style 95 3 2 2 4" xfId="51660" xr:uid="{00000000-0005-0000-0000-000007CC0000}"/>
    <cellStyle name="Style 95 3 2 2 5" xfId="52352" xr:uid="{00000000-0005-0000-0000-000008CC0000}"/>
    <cellStyle name="Style 95 3 2 2 6" xfId="53045" xr:uid="{00000000-0005-0000-0000-000009CC0000}"/>
    <cellStyle name="Style 95 3 2 2 7" xfId="53736" xr:uid="{00000000-0005-0000-0000-00000ACC0000}"/>
    <cellStyle name="Style 95 3 2 2 8" xfId="9255" xr:uid="{00000000-0005-0000-0000-00000BCC0000}"/>
    <cellStyle name="Style 95 3 2 3" xfId="4426" xr:uid="{00000000-0005-0000-0000-00000CCC0000}"/>
    <cellStyle name="Style 95 3 2 3 2" xfId="50960" xr:uid="{00000000-0005-0000-0000-00000DCC0000}"/>
    <cellStyle name="Style 95 3 2 3 3" xfId="51662" xr:uid="{00000000-0005-0000-0000-00000ECC0000}"/>
    <cellStyle name="Style 95 3 2 3 4" xfId="52354" xr:uid="{00000000-0005-0000-0000-00000FCC0000}"/>
    <cellStyle name="Style 95 3 2 3 5" xfId="53047" xr:uid="{00000000-0005-0000-0000-000010CC0000}"/>
    <cellStyle name="Style 95 3 2 3 6" xfId="53738" xr:uid="{00000000-0005-0000-0000-000011CC0000}"/>
    <cellStyle name="Style 95 3 2 3 7" xfId="9256" xr:uid="{00000000-0005-0000-0000-000012CC0000}"/>
    <cellStyle name="Style 95 3 2 4" xfId="50957" xr:uid="{00000000-0005-0000-0000-000013CC0000}"/>
    <cellStyle name="Style 95 3 2 5" xfId="51659" xr:uid="{00000000-0005-0000-0000-000014CC0000}"/>
    <cellStyle name="Style 95 3 2 6" xfId="52351" xr:uid="{00000000-0005-0000-0000-000015CC0000}"/>
    <cellStyle name="Style 95 3 2 7" xfId="53044" xr:uid="{00000000-0005-0000-0000-000016CC0000}"/>
    <cellStyle name="Style 95 3 2 8" xfId="53735" xr:uid="{00000000-0005-0000-0000-000017CC0000}"/>
    <cellStyle name="Style 95 3 2 9" xfId="9254" xr:uid="{00000000-0005-0000-0000-000018CC0000}"/>
    <cellStyle name="Style 95 3 3" xfId="4427" xr:uid="{00000000-0005-0000-0000-000019CC0000}"/>
    <cellStyle name="Style 95 3 3 2" xfId="4428" xr:uid="{00000000-0005-0000-0000-00001ACC0000}"/>
    <cellStyle name="Style 95 3 3 2 2" xfId="4429" xr:uid="{00000000-0005-0000-0000-00001BCC0000}"/>
    <cellStyle name="Style 95 3 3 2 2 2" xfId="51665" xr:uid="{00000000-0005-0000-0000-00001CCC0000}"/>
    <cellStyle name="Style 95 3 3 2 2 3" xfId="52357" xr:uid="{00000000-0005-0000-0000-00001DCC0000}"/>
    <cellStyle name="Style 95 3 3 2 2 4" xfId="53050" xr:uid="{00000000-0005-0000-0000-00001ECC0000}"/>
    <cellStyle name="Style 95 3 3 2 2 5" xfId="53741" xr:uid="{00000000-0005-0000-0000-00001FCC0000}"/>
    <cellStyle name="Style 95 3 3 2 2 6" xfId="50963" xr:uid="{00000000-0005-0000-0000-000020CC0000}"/>
    <cellStyle name="Style 95 3 3 2 3" xfId="50962" xr:uid="{00000000-0005-0000-0000-000021CC0000}"/>
    <cellStyle name="Style 95 3 3 2 4" xfId="51664" xr:uid="{00000000-0005-0000-0000-000022CC0000}"/>
    <cellStyle name="Style 95 3 3 2 5" xfId="52356" xr:uid="{00000000-0005-0000-0000-000023CC0000}"/>
    <cellStyle name="Style 95 3 3 2 6" xfId="53049" xr:uid="{00000000-0005-0000-0000-000024CC0000}"/>
    <cellStyle name="Style 95 3 3 2 7" xfId="53740" xr:uid="{00000000-0005-0000-0000-000025CC0000}"/>
    <cellStyle name="Style 95 3 3 2 8" xfId="9258" xr:uid="{00000000-0005-0000-0000-000026CC0000}"/>
    <cellStyle name="Style 95 3 3 3" xfId="4430" xr:uid="{00000000-0005-0000-0000-000027CC0000}"/>
    <cellStyle name="Style 95 3 3 3 2" xfId="50964" xr:uid="{00000000-0005-0000-0000-000028CC0000}"/>
    <cellStyle name="Style 95 3 3 3 3" xfId="51666" xr:uid="{00000000-0005-0000-0000-000029CC0000}"/>
    <cellStyle name="Style 95 3 3 3 4" xfId="52358" xr:uid="{00000000-0005-0000-0000-00002ACC0000}"/>
    <cellStyle name="Style 95 3 3 3 5" xfId="53051" xr:uid="{00000000-0005-0000-0000-00002BCC0000}"/>
    <cellStyle name="Style 95 3 3 3 6" xfId="53742" xr:uid="{00000000-0005-0000-0000-00002CCC0000}"/>
    <cellStyle name="Style 95 3 3 3 7" xfId="9259" xr:uid="{00000000-0005-0000-0000-00002DCC0000}"/>
    <cellStyle name="Style 95 3 3 4" xfId="50961" xr:uid="{00000000-0005-0000-0000-00002ECC0000}"/>
    <cellStyle name="Style 95 3 3 5" xfId="51663" xr:uid="{00000000-0005-0000-0000-00002FCC0000}"/>
    <cellStyle name="Style 95 3 3 6" xfId="52355" xr:uid="{00000000-0005-0000-0000-000030CC0000}"/>
    <cellStyle name="Style 95 3 3 7" xfId="53048" xr:uid="{00000000-0005-0000-0000-000031CC0000}"/>
    <cellStyle name="Style 95 3 3 8" xfId="53739" xr:uid="{00000000-0005-0000-0000-000032CC0000}"/>
    <cellStyle name="Style 95 3 3 9" xfId="9257" xr:uid="{00000000-0005-0000-0000-000033CC0000}"/>
    <cellStyle name="Style 95 3 4" xfId="4431" xr:uid="{00000000-0005-0000-0000-000034CC0000}"/>
    <cellStyle name="Style 95 3 4 2" xfId="9261" xr:uid="{00000000-0005-0000-0000-000035CC0000}"/>
    <cellStyle name="Style 95 3 4 3" xfId="50965" xr:uid="{00000000-0005-0000-0000-000036CC0000}"/>
    <cellStyle name="Style 95 3 4 4" xfId="51667" xr:uid="{00000000-0005-0000-0000-000037CC0000}"/>
    <cellStyle name="Style 95 3 4 5" xfId="52359" xr:uid="{00000000-0005-0000-0000-000038CC0000}"/>
    <cellStyle name="Style 95 3 4 6" xfId="53052" xr:uid="{00000000-0005-0000-0000-000039CC0000}"/>
    <cellStyle name="Style 95 3 4 7" xfId="53743" xr:uid="{00000000-0005-0000-0000-00003ACC0000}"/>
    <cellStyle name="Style 95 3 4 8" xfId="9260" xr:uid="{00000000-0005-0000-0000-00003BCC0000}"/>
    <cellStyle name="Style 95 3 5" xfId="4432" xr:uid="{00000000-0005-0000-0000-00003CCC0000}"/>
    <cellStyle name="Style 95 3 5 2" xfId="50966" xr:uid="{00000000-0005-0000-0000-00003DCC0000}"/>
    <cellStyle name="Style 95 3 5 3" xfId="51668" xr:uid="{00000000-0005-0000-0000-00003ECC0000}"/>
    <cellStyle name="Style 95 3 5 4" xfId="52360" xr:uid="{00000000-0005-0000-0000-00003FCC0000}"/>
    <cellStyle name="Style 95 3 5 5" xfId="53053" xr:uid="{00000000-0005-0000-0000-000040CC0000}"/>
    <cellStyle name="Style 95 3 5 6" xfId="53744" xr:uid="{00000000-0005-0000-0000-000041CC0000}"/>
    <cellStyle name="Style 95 3 5 7" xfId="9262" xr:uid="{00000000-0005-0000-0000-000042CC0000}"/>
    <cellStyle name="Style 95 3 6" xfId="4433" xr:uid="{00000000-0005-0000-0000-000043CC0000}"/>
    <cellStyle name="Style 95 3 6 2" xfId="51669" xr:uid="{00000000-0005-0000-0000-000044CC0000}"/>
    <cellStyle name="Style 95 3 6 3" xfId="52361" xr:uid="{00000000-0005-0000-0000-000045CC0000}"/>
    <cellStyle name="Style 95 3 6 4" xfId="53054" xr:uid="{00000000-0005-0000-0000-000046CC0000}"/>
    <cellStyle name="Style 95 3 6 5" xfId="53745" xr:uid="{00000000-0005-0000-0000-000047CC0000}"/>
    <cellStyle name="Style 95 3 6 6" xfId="50967" xr:uid="{00000000-0005-0000-0000-000048CC0000}"/>
    <cellStyle name="Style 95 3 7" xfId="50956" xr:uid="{00000000-0005-0000-0000-000049CC0000}"/>
    <cellStyle name="Style 95 3 8" xfId="51658" xr:uid="{00000000-0005-0000-0000-00004ACC0000}"/>
    <cellStyle name="Style 95 3 9" xfId="52350" xr:uid="{00000000-0005-0000-0000-00004BCC0000}"/>
    <cellStyle name="Style 95 4" xfId="4434" xr:uid="{00000000-0005-0000-0000-00004CCC0000}"/>
    <cellStyle name="Style 95 4 2" xfId="4435" xr:uid="{00000000-0005-0000-0000-00004DCC0000}"/>
    <cellStyle name="Style 95 4 2 2" xfId="4436" xr:uid="{00000000-0005-0000-0000-00004ECC0000}"/>
    <cellStyle name="Style 95 4 2 2 2" xfId="51672" xr:uid="{00000000-0005-0000-0000-00004FCC0000}"/>
    <cellStyle name="Style 95 4 2 2 3" xfId="52364" xr:uid="{00000000-0005-0000-0000-000050CC0000}"/>
    <cellStyle name="Style 95 4 2 2 4" xfId="53057" xr:uid="{00000000-0005-0000-0000-000051CC0000}"/>
    <cellStyle name="Style 95 4 2 2 5" xfId="53748" xr:uid="{00000000-0005-0000-0000-000052CC0000}"/>
    <cellStyle name="Style 95 4 2 2 6" xfId="50970" xr:uid="{00000000-0005-0000-0000-000053CC0000}"/>
    <cellStyle name="Style 95 4 2 3" xfId="50969" xr:uid="{00000000-0005-0000-0000-000054CC0000}"/>
    <cellStyle name="Style 95 4 2 4" xfId="51671" xr:uid="{00000000-0005-0000-0000-000055CC0000}"/>
    <cellStyle name="Style 95 4 2 5" xfId="52363" xr:uid="{00000000-0005-0000-0000-000056CC0000}"/>
    <cellStyle name="Style 95 4 2 6" xfId="53056" xr:uid="{00000000-0005-0000-0000-000057CC0000}"/>
    <cellStyle name="Style 95 4 2 7" xfId="53747" xr:uid="{00000000-0005-0000-0000-000058CC0000}"/>
    <cellStyle name="Style 95 4 2 8" xfId="9264" xr:uid="{00000000-0005-0000-0000-000059CC0000}"/>
    <cellStyle name="Style 95 4 3" xfId="4437" xr:uid="{00000000-0005-0000-0000-00005ACC0000}"/>
    <cellStyle name="Style 95 4 3 2" xfId="50971" xr:uid="{00000000-0005-0000-0000-00005BCC0000}"/>
    <cellStyle name="Style 95 4 3 3" xfId="51673" xr:uid="{00000000-0005-0000-0000-00005CCC0000}"/>
    <cellStyle name="Style 95 4 3 4" xfId="52365" xr:uid="{00000000-0005-0000-0000-00005DCC0000}"/>
    <cellStyle name="Style 95 4 3 5" xfId="53058" xr:uid="{00000000-0005-0000-0000-00005ECC0000}"/>
    <cellStyle name="Style 95 4 3 6" xfId="53749" xr:uid="{00000000-0005-0000-0000-00005FCC0000}"/>
    <cellStyle name="Style 95 4 3 7" xfId="9265" xr:uid="{00000000-0005-0000-0000-000060CC0000}"/>
    <cellStyle name="Style 95 4 4" xfId="50968" xr:uid="{00000000-0005-0000-0000-000061CC0000}"/>
    <cellStyle name="Style 95 4 5" xfId="51670" xr:uid="{00000000-0005-0000-0000-000062CC0000}"/>
    <cellStyle name="Style 95 4 6" xfId="52362" xr:uid="{00000000-0005-0000-0000-000063CC0000}"/>
    <cellStyle name="Style 95 4 7" xfId="53055" xr:uid="{00000000-0005-0000-0000-000064CC0000}"/>
    <cellStyle name="Style 95 4 8" xfId="53746" xr:uid="{00000000-0005-0000-0000-000065CC0000}"/>
    <cellStyle name="Style 95 4 9" xfId="9263" xr:uid="{00000000-0005-0000-0000-000066CC0000}"/>
    <cellStyle name="Style 95 5" xfId="4438" xr:uid="{00000000-0005-0000-0000-000067CC0000}"/>
    <cellStyle name="Style 95 5 2" xfId="50972" xr:uid="{00000000-0005-0000-0000-000068CC0000}"/>
    <cellStyle name="Style 95 5 3" xfId="51674" xr:uid="{00000000-0005-0000-0000-000069CC0000}"/>
    <cellStyle name="Style 95 5 4" xfId="52366" xr:uid="{00000000-0005-0000-0000-00006ACC0000}"/>
    <cellStyle name="Style 95 5 5" xfId="53059" xr:uid="{00000000-0005-0000-0000-00006BCC0000}"/>
    <cellStyle name="Style 95 5 6" xfId="53750" xr:uid="{00000000-0005-0000-0000-00006CCC0000}"/>
    <cellStyle name="Style 95 5 7" xfId="9266" xr:uid="{00000000-0005-0000-0000-00006DCC0000}"/>
    <cellStyle name="Style 95 6" xfId="4439" xr:uid="{00000000-0005-0000-0000-00006ECC0000}"/>
    <cellStyle name="Style 95 6 2" xfId="50973" xr:uid="{00000000-0005-0000-0000-00006FCC0000}"/>
    <cellStyle name="Style 95 6 3" xfId="51675" xr:uid="{00000000-0005-0000-0000-000070CC0000}"/>
    <cellStyle name="Style 95 6 4" xfId="52367" xr:uid="{00000000-0005-0000-0000-000071CC0000}"/>
    <cellStyle name="Style 95 6 5" xfId="53060" xr:uid="{00000000-0005-0000-0000-000072CC0000}"/>
    <cellStyle name="Style 95 6 6" xfId="53751" xr:uid="{00000000-0005-0000-0000-000073CC0000}"/>
    <cellStyle name="Style 95 6 7" xfId="9267" xr:uid="{00000000-0005-0000-0000-000074CC0000}"/>
    <cellStyle name="Style 95 7" xfId="4440" xr:uid="{00000000-0005-0000-0000-000075CC0000}"/>
    <cellStyle name="Style 95 7 2" xfId="51676" xr:uid="{00000000-0005-0000-0000-000076CC0000}"/>
    <cellStyle name="Style 95 7 3" xfId="52368" xr:uid="{00000000-0005-0000-0000-000077CC0000}"/>
    <cellStyle name="Style 95 7 4" xfId="53061" xr:uid="{00000000-0005-0000-0000-000078CC0000}"/>
    <cellStyle name="Style 95 7 5" xfId="53752" xr:uid="{00000000-0005-0000-0000-000079CC0000}"/>
    <cellStyle name="Style 95 7 6" xfId="50974" xr:uid="{00000000-0005-0000-0000-00007ACC0000}"/>
    <cellStyle name="Style 95 8" xfId="4441" xr:uid="{00000000-0005-0000-0000-00007BCC0000}"/>
    <cellStyle name="Style 95 8 2" xfId="51677" xr:uid="{00000000-0005-0000-0000-00007CCC0000}"/>
    <cellStyle name="Style 95 8 3" xfId="52369" xr:uid="{00000000-0005-0000-0000-00007DCC0000}"/>
    <cellStyle name="Style 95 8 4" xfId="53062" xr:uid="{00000000-0005-0000-0000-00007ECC0000}"/>
    <cellStyle name="Style 95 8 5" xfId="53753" xr:uid="{00000000-0005-0000-0000-00007FCC0000}"/>
    <cellStyle name="Style 95 8 6" xfId="50975" xr:uid="{00000000-0005-0000-0000-000080CC0000}"/>
    <cellStyle name="Style 95 9" xfId="50944" xr:uid="{00000000-0005-0000-0000-000081CC0000}"/>
    <cellStyle name="Style 95_ADDON" xfId="4442" xr:uid="{00000000-0005-0000-0000-000082CC0000}"/>
    <cellStyle name="Style 96" xfId="4443" xr:uid="{00000000-0005-0000-0000-000083CC0000}"/>
    <cellStyle name="Style 96 10" xfId="51678" xr:uid="{00000000-0005-0000-0000-000084CC0000}"/>
    <cellStyle name="Style 96 11" xfId="52370" xr:uid="{00000000-0005-0000-0000-000085CC0000}"/>
    <cellStyle name="Style 96 12" xfId="53063" xr:uid="{00000000-0005-0000-0000-000086CC0000}"/>
    <cellStyle name="Style 96 13" xfId="53754" xr:uid="{00000000-0005-0000-0000-000087CC0000}"/>
    <cellStyle name="Style 96 14" xfId="8600" xr:uid="{00000000-0005-0000-0000-000088CC0000}"/>
    <cellStyle name="Style 96 2" xfId="4444" xr:uid="{00000000-0005-0000-0000-000089CC0000}"/>
    <cellStyle name="Style 96 2 10" xfId="9268" xr:uid="{00000000-0005-0000-0000-00008ACC0000}"/>
    <cellStyle name="Style 96 2 2" xfId="4445" xr:uid="{00000000-0005-0000-0000-00008BCC0000}"/>
    <cellStyle name="Style 96 2 2 2" xfId="4446" xr:uid="{00000000-0005-0000-0000-00008CCC0000}"/>
    <cellStyle name="Style 96 2 2 2 2" xfId="4447" xr:uid="{00000000-0005-0000-0000-00008DCC0000}"/>
    <cellStyle name="Style 96 2 2 2 2 2" xfId="51682" xr:uid="{00000000-0005-0000-0000-00008ECC0000}"/>
    <cellStyle name="Style 96 2 2 2 2 3" xfId="52374" xr:uid="{00000000-0005-0000-0000-00008FCC0000}"/>
    <cellStyle name="Style 96 2 2 2 2 4" xfId="53067" xr:uid="{00000000-0005-0000-0000-000090CC0000}"/>
    <cellStyle name="Style 96 2 2 2 2 5" xfId="53758" xr:uid="{00000000-0005-0000-0000-000091CC0000}"/>
    <cellStyle name="Style 96 2 2 2 2 6" xfId="50980" xr:uid="{00000000-0005-0000-0000-000092CC0000}"/>
    <cellStyle name="Style 96 2 2 2 3" xfId="51681" xr:uid="{00000000-0005-0000-0000-000093CC0000}"/>
    <cellStyle name="Style 96 2 2 2 4" xfId="52373" xr:uid="{00000000-0005-0000-0000-000094CC0000}"/>
    <cellStyle name="Style 96 2 2 2 5" xfId="53066" xr:uid="{00000000-0005-0000-0000-000095CC0000}"/>
    <cellStyle name="Style 96 2 2 2 6" xfId="53757" xr:uid="{00000000-0005-0000-0000-000096CC0000}"/>
    <cellStyle name="Style 96 2 2 2 7" xfId="50979" xr:uid="{00000000-0005-0000-0000-000097CC0000}"/>
    <cellStyle name="Style 96 2 2 3" xfId="4448" xr:uid="{00000000-0005-0000-0000-000098CC0000}"/>
    <cellStyle name="Style 96 2 2 3 2" xfId="51683" xr:uid="{00000000-0005-0000-0000-000099CC0000}"/>
    <cellStyle name="Style 96 2 2 3 3" xfId="52375" xr:uid="{00000000-0005-0000-0000-00009ACC0000}"/>
    <cellStyle name="Style 96 2 2 3 4" xfId="53068" xr:uid="{00000000-0005-0000-0000-00009BCC0000}"/>
    <cellStyle name="Style 96 2 2 3 5" xfId="53759" xr:uid="{00000000-0005-0000-0000-00009CCC0000}"/>
    <cellStyle name="Style 96 2 2 3 6" xfId="50981" xr:uid="{00000000-0005-0000-0000-00009DCC0000}"/>
    <cellStyle name="Style 96 2 2 4" xfId="51680" xr:uid="{00000000-0005-0000-0000-00009ECC0000}"/>
    <cellStyle name="Style 96 2 2 5" xfId="52372" xr:uid="{00000000-0005-0000-0000-00009FCC0000}"/>
    <cellStyle name="Style 96 2 2 6" xfId="53065" xr:uid="{00000000-0005-0000-0000-0000A0CC0000}"/>
    <cellStyle name="Style 96 2 2 7" xfId="53756" xr:uid="{00000000-0005-0000-0000-0000A1CC0000}"/>
    <cellStyle name="Style 96 2 2 8" xfId="50978" xr:uid="{00000000-0005-0000-0000-0000A2CC0000}"/>
    <cellStyle name="Style 96 2 3" xfId="4449" xr:uid="{00000000-0005-0000-0000-0000A3CC0000}"/>
    <cellStyle name="Style 96 2 3 2" xfId="4450" xr:uid="{00000000-0005-0000-0000-0000A4CC0000}"/>
    <cellStyle name="Style 96 2 3 2 2" xfId="51685" xr:uid="{00000000-0005-0000-0000-0000A5CC0000}"/>
    <cellStyle name="Style 96 2 3 2 3" xfId="52377" xr:uid="{00000000-0005-0000-0000-0000A6CC0000}"/>
    <cellStyle name="Style 96 2 3 2 4" xfId="53070" xr:uid="{00000000-0005-0000-0000-0000A7CC0000}"/>
    <cellStyle name="Style 96 2 3 2 5" xfId="53761" xr:uid="{00000000-0005-0000-0000-0000A8CC0000}"/>
    <cellStyle name="Style 96 2 3 2 6" xfId="50983" xr:uid="{00000000-0005-0000-0000-0000A9CC0000}"/>
    <cellStyle name="Style 96 2 3 3" xfId="51684" xr:uid="{00000000-0005-0000-0000-0000AACC0000}"/>
    <cellStyle name="Style 96 2 3 4" xfId="52376" xr:uid="{00000000-0005-0000-0000-0000ABCC0000}"/>
    <cellStyle name="Style 96 2 3 5" xfId="53069" xr:uid="{00000000-0005-0000-0000-0000ACCC0000}"/>
    <cellStyle name="Style 96 2 3 6" xfId="53760" xr:uid="{00000000-0005-0000-0000-0000ADCC0000}"/>
    <cellStyle name="Style 96 2 3 7" xfId="50982" xr:uid="{00000000-0005-0000-0000-0000AECC0000}"/>
    <cellStyle name="Style 96 2 4" xfId="4451" xr:uid="{00000000-0005-0000-0000-0000AFCC0000}"/>
    <cellStyle name="Style 96 2 4 2" xfId="51686" xr:uid="{00000000-0005-0000-0000-0000B0CC0000}"/>
    <cellStyle name="Style 96 2 4 3" xfId="52378" xr:uid="{00000000-0005-0000-0000-0000B1CC0000}"/>
    <cellStyle name="Style 96 2 4 4" xfId="53071" xr:uid="{00000000-0005-0000-0000-0000B2CC0000}"/>
    <cellStyle name="Style 96 2 4 5" xfId="53762" xr:uid="{00000000-0005-0000-0000-0000B3CC0000}"/>
    <cellStyle name="Style 96 2 4 6" xfId="50984" xr:uid="{00000000-0005-0000-0000-0000B4CC0000}"/>
    <cellStyle name="Style 96 2 5" xfId="50977" xr:uid="{00000000-0005-0000-0000-0000B5CC0000}"/>
    <cellStyle name="Style 96 2 6" xfId="51679" xr:uid="{00000000-0005-0000-0000-0000B6CC0000}"/>
    <cellStyle name="Style 96 2 7" xfId="52371" xr:uid="{00000000-0005-0000-0000-0000B7CC0000}"/>
    <cellStyle name="Style 96 2 8" xfId="53064" xr:uid="{00000000-0005-0000-0000-0000B8CC0000}"/>
    <cellStyle name="Style 96 2 9" xfId="53755" xr:uid="{00000000-0005-0000-0000-0000B9CC0000}"/>
    <cellStyle name="Style 96 3" xfId="4452" xr:uid="{00000000-0005-0000-0000-0000BACC0000}"/>
    <cellStyle name="Style 96 3 10" xfId="9269" xr:uid="{00000000-0005-0000-0000-0000BBCC0000}"/>
    <cellStyle name="Style 96 3 2" xfId="4453" xr:uid="{00000000-0005-0000-0000-0000BCCC0000}"/>
    <cellStyle name="Style 96 3 2 2" xfId="50986" xr:uid="{00000000-0005-0000-0000-0000BDCC0000}"/>
    <cellStyle name="Style 96 3 2 3" xfId="51688" xr:uid="{00000000-0005-0000-0000-0000BECC0000}"/>
    <cellStyle name="Style 96 3 2 4" xfId="52380" xr:uid="{00000000-0005-0000-0000-0000BFCC0000}"/>
    <cellStyle name="Style 96 3 2 5" xfId="53073" xr:uid="{00000000-0005-0000-0000-0000C0CC0000}"/>
    <cellStyle name="Style 96 3 2 6" xfId="53764" xr:uid="{00000000-0005-0000-0000-0000C1CC0000}"/>
    <cellStyle name="Style 96 3 2 7" xfId="9270" xr:uid="{00000000-0005-0000-0000-0000C2CC0000}"/>
    <cellStyle name="Style 96 3 3" xfId="4454" xr:uid="{00000000-0005-0000-0000-0000C3CC0000}"/>
    <cellStyle name="Style 96 3 3 2" xfId="4455" xr:uid="{00000000-0005-0000-0000-0000C4CC0000}"/>
    <cellStyle name="Style 96 3 3 2 2" xfId="50988" xr:uid="{00000000-0005-0000-0000-0000C5CC0000}"/>
    <cellStyle name="Style 96 3 3 2 3" xfId="51690" xr:uid="{00000000-0005-0000-0000-0000C6CC0000}"/>
    <cellStyle name="Style 96 3 3 2 4" xfId="52382" xr:uid="{00000000-0005-0000-0000-0000C7CC0000}"/>
    <cellStyle name="Style 96 3 3 2 5" xfId="53075" xr:uid="{00000000-0005-0000-0000-0000C8CC0000}"/>
    <cellStyle name="Style 96 3 3 2 6" xfId="53766" xr:uid="{00000000-0005-0000-0000-0000C9CC0000}"/>
    <cellStyle name="Style 96 3 3 2 7" xfId="9272" xr:uid="{00000000-0005-0000-0000-0000CACC0000}"/>
    <cellStyle name="Style 96 3 3 3" xfId="4456" xr:uid="{00000000-0005-0000-0000-0000CBCC0000}"/>
    <cellStyle name="Style 96 3 3 3 2" xfId="51691" xr:uid="{00000000-0005-0000-0000-0000CCCC0000}"/>
    <cellStyle name="Style 96 3 3 3 3" xfId="52383" xr:uid="{00000000-0005-0000-0000-0000CDCC0000}"/>
    <cellStyle name="Style 96 3 3 3 4" xfId="53076" xr:uid="{00000000-0005-0000-0000-0000CECC0000}"/>
    <cellStyle name="Style 96 3 3 3 5" xfId="53767" xr:uid="{00000000-0005-0000-0000-0000CFCC0000}"/>
    <cellStyle name="Style 96 3 3 3 6" xfId="50989" xr:uid="{00000000-0005-0000-0000-0000D0CC0000}"/>
    <cellStyle name="Style 96 3 3 4" xfId="50987" xr:uid="{00000000-0005-0000-0000-0000D1CC0000}"/>
    <cellStyle name="Style 96 3 3 5" xfId="51689" xr:uid="{00000000-0005-0000-0000-0000D2CC0000}"/>
    <cellStyle name="Style 96 3 3 6" xfId="52381" xr:uid="{00000000-0005-0000-0000-0000D3CC0000}"/>
    <cellStyle name="Style 96 3 3 7" xfId="53074" xr:uid="{00000000-0005-0000-0000-0000D4CC0000}"/>
    <cellStyle name="Style 96 3 3 8" xfId="53765" xr:uid="{00000000-0005-0000-0000-0000D5CC0000}"/>
    <cellStyle name="Style 96 3 3 9" xfId="9271" xr:uid="{00000000-0005-0000-0000-0000D6CC0000}"/>
    <cellStyle name="Style 96 3 4" xfId="4457" xr:uid="{00000000-0005-0000-0000-0000D7CC0000}"/>
    <cellStyle name="Style 96 3 4 2" xfId="4458" xr:uid="{00000000-0005-0000-0000-0000D8CC0000}"/>
    <cellStyle name="Style 96 3 4 2 2" xfId="51693" xr:uid="{00000000-0005-0000-0000-0000D9CC0000}"/>
    <cellStyle name="Style 96 3 4 2 3" xfId="52385" xr:uid="{00000000-0005-0000-0000-0000DACC0000}"/>
    <cellStyle name="Style 96 3 4 2 4" xfId="53078" xr:uid="{00000000-0005-0000-0000-0000DBCC0000}"/>
    <cellStyle name="Style 96 3 4 2 5" xfId="53769" xr:uid="{00000000-0005-0000-0000-0000DCCC0000}"/>
    <cellStyle name="Style 96 3 4 2 6" xfId="50991" xr:uid="{00000000-0005-0000-0000-0000DDCC0000}"/>
    <cellStyle name="Style 96 3 4 3" xfId="50990" xr:uid="{00000000-0005-0000-0000-0000DECC0000}"/>
    <cellStyle name="Style 96 3 4 4" xfId="51692" xr:uid="{00000000-0005-0000-0000-0000DFCC0000}"/>
    <cellStyle name="Style 96 3 4 5" xfId="52384" xr:uid="{00000000-0005-0000-0000-0000E0CC0000}"/>
    <cellStyle name="Style 96 3 4 6" xfId="53077" xr:uid="{00000000-0005-0000-0000-0000E1CC0000}"/>
    <cellStyle name="Style 96 3 4 7" xfId="53768" xr:uid="{00000000-0005-0000-0000-0000E2CC0000}"/>
    <cellStyle name="Style 96 3 4 8" xfId="9273" xr:uid="{00000000-0005-0000-0000-0000E3CC0000}"/>
    <cellStyle name="Style 96 3 5" xfId="50985" xr:uid="{00000000-0005-0000-0000-0000E4CC0000}"/>
    <cellStyle name="Style 96 3 6" xfId="51687" xr:uid="{00000000-0005-0000-0000-0000E5CC0000}"/>
    <cellStyle name="Style 96 3 7" xfId="52379" xr:uid="{00000000-0005-0000-0000-0000E6CC0000}"/>
    <cellStyle name="Style 96 3 8" xfId="53072" xr:uid="{00000000-0005-0000-0000-0000E7CC0000}"/>
    <cellStyle name="Style 96 3 9" xfId="53763" xr:uid="{00000000-0005-0000-0000-0000E8CC0000}"/>
    <cellStyle name="Style 96 4" xfId="4459" xr:uid="{00000000-0005-0000-0000-0000E9CC0000}"/>
    <cellStyle name="Style 96 4 2" xfId="4460" xr:uid="{00000000-0005-0000-0000-0000EACC0000}"/>
    <cellStyle name="Style 96 4 2 2" xfId="50993" xr:uid="{00000000-0005-0000-0000-0000EBCC0000}"/>
    <cellStyle name="Style 96 4 2 3" xfId="51695" xr:uid="{00000000-0005-0000-0000-0000ECCC0000}"/>
    <cellStyle name="Style 96 4 2 4" xfId="52387" xr:uid="{00000000-0005-0000-0000-0000EDCC0000}"/>
    <cellStyle name="Style 96 4 2 5" xfId="53080" xr:uid="{00000000-0005-0000-0000-0000EECC0000}"/>
    <cellStyle name="Style 96 4 2 6" xfId="53771" xr:uid="{00000000-0005-0000-0000-0000EFCC0000}"/>
    <cellStyle name="Style 96 4 2 7" xfId="9275" xr:uid="{00000000-0005-0000-0000-0000F0CC0000}"/>
    <cellStyle name="Style 96 4 3" xfId="4461" xr:uid="{00000000-0005-0000-0000-0000F1CC0000}"/>
    <cellStyle name="Style 96 4 3 2" xfId="51696" xr:uid="{00000000-0005-0000-0000-0000F2CC0000}"/>
    <cellStyle name="Style 96 4 3 3" xfId="52388" xr:uid="{00000000-0005-0000-0000-0000F3CC0000}"/>
    <cellStyle name="Style 96 4 3 4" xfId="53081" xr:uid="{00000000-0005-0000-0000-0000F4CC0000}"/>
    <cellStyle name="Style 96 4 3 5" xfId="53772" xr:uid="{00000000-0005-0000-0000-0000F5CC0000}"/>
    <cellStyle name="Style 96 4 3 6" xfId="50994" xr:uid="{00000000-0005-0000-0000-0000F6CC0000}"/>
    <cellStyle name="Style 96 4 4" xfId="50992" xr:uid="{00000000-0005-0000-0000-0000F7CC0000}"/>
    <cellStyle name="Style 96 4 5" xfId="51694" xr:uid="{00000000-0005-0000-0000-0000F8CC0000}"/>
    <cellStyle name="Style 96 4 6" xfId="52386" xr:uid="{00000000-0005-0000-0000-0000F9CC0000}"/>
    <cellStyle name="Style 96 4 7" xfId="53079" xr:uid="{00000000-0005-0000-0000-0000FACC0000}"/>
    <cellStyle name="Style 96 4 8" xfId="53770" xr:uid="{00000000-0005-0000-0000-0000FBCC0000}"/>
    <cellStyle name="Style 96 4 9" xfId="9274" xr:uid="{00000000-0005-0000-0000-0000FCCC0000}"/>
    <cellStyle name="Style 96 5" xfId="4462" xr:uid="{00000000-0005-0000-0000-0000FDCC0000}"/>
    <cellStyle name="Style 96 5 2" xfId="4463" xr:uid="{00000000-0005-0000-0000-0000FECC0000}"/>
    <cellStyle name="Style 96 5 2 2" xfId="51698" xr:uid="{00000000-0005-0000-0000-0000FFCC0000}"/>
    <cellStyle name="Style 96 5 2 3" xfId="52390" xr:uid="{00000000-0005-0000-0000-000000CD0000}"/>
    <cellStyle name="Style 96 5 2 4" xfId="53083" xr:uid="{00000000-0005-0000-0000-000001CD0000}"/>
    <cellStyle name="Style 96 5 2 5" xfId="53774" xr:uid="{00000000-0005-0000-0000-000002CD0000}"/>
    <cellStyle name="Style 96 5 2 6" xfId="50996" xr:uid="{00000000-0005-0000-0000-000003CD0000}"/>
    <cellStyle name="Style 96 5 3" xfId="50995" xr:uid="{00000000-0005-0000-0000-000004CD0000}"/>
    <cellStyle name="Style 96 5 4" xfId="51697" xr:uid="{00000000-0005-0000-0000-000005CD0000}"/>
    <cellStyle name="Style 96 5 5" xfId="52389" xr:uid="{00000000-0005-0000-0000-000006CD0000}"/>
    <cellStyle name="Style 96 5 6" xfId="53082" xr:uid="{00000000-0005-0000-0000-000007CD0000}"/>
    <cellStyle name="Style 96 5 7" xfId="53773" xr:uid="{00000000-0005-0000-0000-000008CD0000}"/>
    <cellStyle name="Style 96 5 8" xfId="9276" xr:uid="{00000000-0005-0000-0000-000009CD0000}"/>
    <cellStyle name="Style 96 6" xfId="4464" xr:uid="{00000000-0005-0000-0000-00000ACD0000}"/>
    <cellStyle name="Style 96 6 2" xfId="50997" xr:uid="{00000000-0005-0000-0000-00000BCD0000}"/>
    <cellStyle name="Style 96 6 3" xfId="51699" xr:uid="{00000000-0005-0000-0000-00000CCD0000}"/>
    <cellStyle name="Style 96 6 4" xfId="52391" xr:uid="{00000000-0005-0000-0000-00000DCD0000}"/>
    <cellStyle name="Style 96 6 5" xfId="53084" xr:uid="{00000000-0005-0000-0000-00000ECD0000}"/>
    <cellStyle name="Style 96 6 6" xfId="53775" xr:uid="{00000000-0005-0000-0000-00000FCD0000}"/>
    <cellStyle name="Style 96 6 7" xfId="9277" xr:uid="{00000000-0005-0000-0000-000010CD0000}"/>
    <cellStyle name="Style 96 7" xfId="4465" xr:uid="{00000000-0005-0000-0000-000011CD0000}"/>
    <cellStyle name="Style 96 7 2" xfId="50998" xr:uid="{00000000-0005-0000-0000-000012CD0000}"/>
    <cellStyle name="Style 96 7 3" xfId="51700" xr:uid="{00000000-0005-0000-0000-000013CD0000}"/>
    <cellStyle name="Style 96 7 4" xfId="52392" xr:uid="{00000000-0005-0000-0000-000014CD0000}"/>
    <cellStyle name="Style 96 7 5" xfId="53085" xr:uid="{00000000-0005-0000-0000-000015CD0000}"/>
    <cellStyle name="Style 96 7 6" xfId="53776" xr:uid="{00000000-0005-0000-0000-000016CD0000}"/>
    <cellStyle name="Style 96 7 7" xfId="9278" xr:uid="{00000000-0005-0000-0000-000017CD0000}"/>
    <cellStyle name="Style 96 8" xfId="4466" xr:uid="{00000000-0005-0000-0000-000018CD0000}"/>
    <cellStyle name="Style 96 8 2" xfId="51701" xr:uid="{00000000-0005-0000-0000-000019CD0000}"/>
    <cellStyle name="Style 96 8 3" xfId="52393" xr:uid="{00000000-0005-0000-0000-00001ACD0000}"/>
    <cellStyle name="Style 96 8 4" xfId="53086" xr:uid="{00000000-0005-0000-0000-00001BCD0000}"/>
    <cellStyle name="Style 96 8 5" xfId="53777" xr:uid="{00000000-0005-0000-0000-00001CCD0000}"/>
    <cellStyle name="Style 96 8 6" xfId="50999" xr:uid="{00000000-0005-0000-0000-00001DCD0000}"/>
    <cellStyle name="Style 96 9" xfId="50976" xr:uid="{00000000-0005-0000-0000-00001ECD0000}"/>
    <cellStyle name="Style 96_ADDON" xfId="4467" xr:uid="{00000000-0005-0000-0000-00001FCD0000}"/>
    <cellStyle name="Style 97" xfId="4468" xr:uid="{00000000-0005-0000-0000-000020CD0000}"/>
    <cellStyle name="Style 97 10" xfId="4469" xr:uid="{00000000-0005-0000-0000-000021CD0000}"/>
    <cellStyle name="Style 97 10 2" xfId="51001" xr:uid="{00000000-0005-0000-0000-000022CD0000}"/>
    <cellStyle name="Style 97 10 3" xfId="51703" xr:uid="{00000000-0005-0000-0000-000023CD0000}"/>
    <cellStyle name="Style 97 10 4" xfId="52395" xr:uid="{00000000-0005-0000-0000-000024CD0000}"/>
    <cellStyle name="Style 97 10 5" xfId="53088" xr:uid="{00000000-0005-0000-0000-000025CD0000}"/>
    <cellStyle name="Style 97 10 6" xfId="53779" xr:uid="{00000000-0005-0000-0000-000026CD0000}"/>
    <cellStyle name="Style 97 10 7" xfId="9279" xr:uid="{00000000-0005-0000-0000-000027CD0000}"/>
    <cellStyle name="Style 97 11" xfId="4470" xr:uid="{00000000-0005-0000-0000-000028CD0000}"/>
    <cellStyle name="Style 97 11 2" xfId="51002" xr:uid="{00000000-0005-0000-0000-000029CD0000}"/>
    <cellStyle name="Style 97 11 3" xfId="51704" xr:uid="{00000000-0005-0000-0000-00002ACD0000}"/>
    <cellStyle name="Style 97 11 4" xfId="52396" xr:uid="{00000000-0005-0000-0000-00002BCD0000}"/>
    <cellStyle name="Style 97 11 5" xfId="53089" xr:uid="{00000000-0005-0000-0000-00002CCD0000}"/>
    <cellStyle name="Style 97 11 6" xfId="53780" xr:uid="{00000000-0005-0000-0000-00002DCD0000}"/>
    <cellStyle name="Style 97 11 7" xfId="9280" xr:uid="{00000000-0005-0000-0000-00002ECD0000}"/>
    <cellStyle name="Style 97 12" xfId="4471" xr:uid="{00000000-0005-0000-0000-00002FCD0000}"/>
    <cellStyle name="Style 97 12 2" xfId="51003" xr:uid="{00000000-0005-0000-0000-000030CD0000}"/>
    <cellStyle name="Style 97 12 3" xfId="51705" xr:uid="{00000000-0005-0000-0000-000031CD0000}"/>
    <cellStyle name="Style 97 12 4" xfId="52397" xr:uid="{00000000-0005-0000-0000-000032CD0000}"/>
    <cellStyle name="Style 97 12 5" xfId="53090" xr:uid="{00000000-0005-0000-0000-000033CD0000}"/>
    <cellStyle name="Style 97 12 6" xfId="53781" xr:uid="{00000000-0005-0000-0000-000034CD0000}"/>
    <cellStyle name="Style 97 12 7" xfId="9281" xr:uid="{00000000-0005-0000-0000-000035CD0000}"/>
    <cellStyle name="Style 97 13" xfId="4472" xr:uid="{00000000-0005-0000-0000-000036CD0000}"/>
    <cellStyle name="Style 97 13 2" xfId="51706" xr:uid="{00000000-0005-0000-0000-000037CD0000}"/>
    <cellStyle name="Style 97 13 3" xfId="52398" xr:uid="{00000000-0005-0000-0000-000038CD0000}"/>
    <cellStyle name="Style 97 13 4" xfId="53091" xr:uid="{00000000-0005-0000-0000-000039CD0000}"/>
    <cellStyle name="Style 97 13 5" xfId="53782" xr:uid="{00000000-0005-0000-0000-00003ACD0000}"/>
    <cellStyle name="Style 97 13 6" xfId="51004" xr:uid="{00000000-0005-0000-0000-00003BCD0000}"/>
    <cellStyle name="Style 97 14" xfId="51000" xr:uid="{00000000-0005-0000-0000-00003CCD0000}"/>
    <cellStyle name="Style 97 15" xfId="51702" xr:uid="{00000000-0005-0000-0000-00003DCD0000}"/>
    <cellStyle name="Style 97 16" xfId="52394" xr:uid="{00000000-0005-0000-0000-00003ECD0000}"/>
    <cellStyle name="Style 97 17" xfId="53087" xr:uid="{00000000-0005-0000-0000-00003FCD0000}"/>
    <cellStyle name="Style 97 18" xfId="53778" xr:uid="{00000000-0005-0000-0000-000040CD0000}"/>
    <cellStyle name="Style 97 19" xfId="8601" xr:uid="{00000000-0005-0000-0000-000041CD0000}"/>
    <cellStyle name="Style 97 2" xfId="4473" xr:uid="{00000000-0005-0000-0000-000042CD0000}"/>
    <cellStyle name="Style 97 2 10" xfId="9282" xr:uid="{00000000-0005-0000-0000-000043CD0000}"/>
    <cellStyle name="Style 97 2 2" xfId="4474" xr:uid="{00000000-0005-0000-0000-000044CD0000}"/>
    <cellStyle name="Style 97 2 2 2" xfId="4475" xr:uid="{00000000-0005-0000-0000-000045CD0000}"/>
    <cellStyle name="Style 97 2 2 2 2" xfId="4476" xr:uid="{00000000-0005-0000-0000-000046CD0000}"/>
    <cellStyle name="Style 97 2 2 2 2 2" xfId="51710" xr:uid="{00000000-0005-0000-0000-000047CD0000}"/>
    <cellStyle name="Style 97 2 2 2 2 3" xfId="52402" xr:uid="{00000000-0005-0000-0000-000048CD0000}"/>
    <cellStyle name="Style 97 2 2 2 2 4" xfId="53095" xr:uid="{00000000-0005-0000-0000-000049CD0000}"/>
    <cellStyle name="Style 97 2 2 2 2 5" xfId="53786" xr:uid="{00000000-0005-0000-0000-00004ACD0000}"/>
    <cellStyle name="Style 97 2 2 2 2 6" xfId="51008" xr:uid="{00000000-0005-0000-0000-00004BCD0000}"/>
    <cellStyle name="Style 97 2 2 2 3" xfId="51709" xr:uid="{00000000-0005-0000-0000-00004CCD0000}"/>
    <cellStyle name="Style 97 2 2 2 4" xfId="52401" xr:uid="{00000000-0005-0000-0000-00004DCD0000}"/>
    <cellStyle name="Style 97 2 2 2 5" xfId="53094" xr:uid="{00000000-0005-0000-0000-00004ECD0000}"/>
    <cellStyle name="Style 97 2 2 2 6" xfId="53785" xr:uid="{00000000-0005-0000-0000-00004FCD0000}"/>
    <cellStyle name="Style 97 2 2 2 7" xfId="51007" xr:uid="{00000000-0005-0000-0000-000050CD0000}"/>
    <cellStyle name="Style 97 2 2 3" xfId="4477" xr:uid="{00000000-0005-0000-0000-000051CD0000}"/>
    <cellStyle name="Style 97 2 2 3 2" xfId="51711" xr:uid="{00000000-0005-0000-0000-000052CD0000}"/>
    <cellStyle name="Style 97 2 2 3 3" xfId="52403" xr:uid="{00000000-0005-0000-0000-000053CD0000}"/>
    <cellStyle name="Style 97 2 2 3 4" xfId="53096" xr:uid="{00000000-0005-0000-0000-000054CD0000}"/>
    <cellStyle name="Style 97 2 2 3 5" xfId="53787" xr:uid="{00000000-0005-0000-0000-000055CD0000}"/>
    <cellStyle name="Style 97 2 2 3 6" xfId="51009" xr:uid="{00000000-0005-0000-0000-000056CD0000}"/>
    <cellStyle name="Style 97 2 2 4" xfId="51006" xr:uid="{00000000-0005-0000-0000-000057CD0000}"/>
    <cellStyle name="Style 97 2 2 5" xfId="51708" xr:uid="{00000000-0005-0000-0000-000058CD0000}"/>
    <cellStyle name="Style 97 2 2 6" xfId="52400" xr:uid="{00000000-0005-0000-0000-000059CD0000}"/>
    <cellStyle name="Style 97 2 2 7" xfId="53093" xr:uid="{00000000-0005-0000-0000-00005ACD0000}"/>
    <cellStyle name="Style 97 2 2 8" xfId="53784" xr:uid="{00000000-0005-0000-0000-00005BCD0000}"/>
    <cellStyle name="Style 97 2 2 9" xfId="9283" xr:uid="{00000000-0005-0000-0000-00005CCD0000}"/>
    <cellStyle name="Style 97 2 3" xfId="4478" xr:uid="{00000000-0005-0000-0000-00005DCD0000}"/>
    <cellStyle name="Style 97 2 3 2" xfId="4479" xr:uid="{00000000-0005-0000-0000-00005ECD0000}"/>
    <cellStyle name="Style 97 2 3 2 2" xfId="51713" xr:uid="{00000000-0005-0000-0000-00005FCD0000}"/>
    <cellStyle name="Style 97 2 3 2 3" xfId="52405" xr:uid="{00000000-0005-0000-0000-000060CD0000}"/>
    <cellStyle name="Style 97 2 3 2 4" xfId="53098" xr:uid="{00000000-0005-0000-0000-000061CD0000}"/>
    <cellStyle name="Style 97 2 3 2 5" xfId="53789" xr:uid="{00000000-0005-0000-0000-000062CD0000}"/>
    <cellStyle name="Style 97 2 3 2 6" xfId="51011" xr:uid="{00000000-0005-0000-0000-000063CD0000}"/>
    <cellStyle name="Style 97 2 3 3" xfId="51712" xr:uid="{00000000-0005-0000-0000-000064CD0000}"/>
    <cellStyle name="Style 97 2 3 4" xfId="52404" xr:uid="{00000000-0005-0000-0000-000065CD0000}"/>
    <cellStyle name="Style 97 2 3 5" xfId="53097" xr:uid="{00000000-0005-0000-0000-000066CD0000}"/>
    <cellStyle name="Style 97 2 3 6" xfId="53788" xr:uid="{00000000-0005-0000-0000-000067CD0000}"/>
    <cellStyle name="Style 97 2 3 7" xfId="51010" xr:uid="{00000000-0005-0000-0000-000068CD0000}"/>
    <cellStyle name="Style 97 2 4" xfId="4480" xr:uid="{00000000-0005-0000-0000-000069CD0000}"/>
    <cellStyle name="Style 97 2 4 2" xfId="51714" xr:uid="{00000000-0005-0000-0000-00006ACD0000}"/>
    <cellStyle name="Style 97 2 4 3" xfId="52406" xr:uid="{00000000-0005-0000-0000-00006BCD0000}"/>
    <cellStyle name="Style 97 2 4 4" xfId="53099" xr:uid="{00000000-0005-0000-0000-00006CCD0000}"/>
    <cellStyle name="Style 97 2 4 5" xfId="53790" xr:uid="{00000000-0005-0000-0000-00006DCD0000}"/>
    <cellStyle name="Style 97 2 4 6" xfId="51012" xr:uid="{00000000-0005-0000-0000-00006ECD0000}"/>
    <cellStyle name="Style 97 2 5" xfId="51005" xr:uid="{00000000-0005-0000-0000-00006FCD0000}"/>
    <cellStyle name="Style 97 2 6" xfId="51707" xr:uid="{00000000-0005-0000-0000-000070CD0000}"/>
    <cellStyle name="Style 97 2 7" xfId="52399" xr:uid="{00000000-0005-0000-0000-000071CD0000}"/>
    <cellStyle name="Style 97 2 8" xfId="53092" xr:uid="{00000000-0005-0000-0000-000072CD0000}"/>
    <cellStyle name="Style 97 2 9" xfId="53783" xr:uid="{00000000-0005-0000-0000-000073CD0000}"/>
    <cellStyle name="Style 97 3" xfId="4481" xr:uid="{00000000-0005-0000-0000-000074CD0000}"/>
    <cellStyle name="Style 97 3 10" xfId="53791" xr:uid="{00000000-0005-0000-0000-000075CD0000}"/>
    <cellStyle name="Style 97 3 11" xfId="9284" xr:uid="{00000000-0005-0000-0000-000076CD0000}"/>
    <cellStyle name="Style 97 3 2" xfId="4482" xr:uid="{00000000-0005-0000-0000-000077CD0000}"/>
    <cellStyle name="Style 97 3 2 2" xfId="4483" xr:uid="{00000000-0005-0000-0000-000078CD0000}"/>
    <cellStyle name="Style 97 3 2 2 2" xfId="4484" xr:uid="{00000000-0005-0000-0000-000079CD0000}"/>
    <cellStyle name="Style 97 3 2 2 2 2" xfId="51718" xr:uid="{00000000-0005-0000-0000-00007ACD0000}"/>
    <cellStyle name="Style 97 3 2 2 2 3" xfId="52410" xr:uid="{00000000-0005-0000-0000-00007BCD0000}"/>
    <cellStyle name="Style 97 3 2 2 2 4" xfId="53103" xr:uid="{00000000-0005-0000-0000-00007CCD0000}"/>
    <cellStyle name="Style 97 3 2 2 2 5" xfId="53794" xr:uid="{00000000-0005-0000-0000-00007DCD0000}"/>
    <cellStyle name="Style 97 3 2 2 2 6" xfId="51016" xr:uid="{00000000-0005-0000-0000-00007ECD0000}"/>
    <cellStyle name="Style 97 3 2 2 3" xfId="4485" xr:uid="{00000000-0005-0000-0000-00007FCD0000}"/>
    <cellStyle name="Style 97 3 2 2 3 2" xfId="51719" xr:uid="{00000000-0005-0000-0000-000080CD0000}"/>
    <cellStyle name="Style 97 3 2 2 3 3" xfId="52411" xr:uid="{00000000-0005-0000-0000-000081CD0000}"/>
    <cellStyle name="Style 97 3 2 2 3 4" xfId="53104" xr:uid="{00000000-0005-0000-0000-000082CD0000}"/>
    <cellStyle name="Style 97 3 2 2 3 5" xfId="53795" xr:uid="{00000000-0005-0000-0000-000083CD0000}"/>
    <cellStyle name="Style 97 3 2 2 3 6" xfId="51017" xr:uid="{00000000-0005-0000-0000-000084CD0000}"/>
    <cellStyle name="Style 97 3 2 2 4" xfId="51015" xr:uid="{00000000-0005-0000-0000-000085CD0000}"/>
    <cellStyle name="Style 97 3 2 2 5" xfId="51717" xr:uid="{00000000-0005-0000-0000-000086CD0000}"/>
    <cellStyle name="Style 97 3 2 2 6" xfId="52409" xr:uid="{00000000-0005-0000-0000-000087CD0000}"/>
    <cellStyle name="Style 97 3 2 2 7" xfId="53102" xr:uid="{00000000-0005-0000-0000-000088CD0000}"/>
    <cellStyle name="Style 97 3 2 2 8" xfId="53793" xr:uid="{00000000-0005-0000-0000-000089CD0000}"/>
    <cellStyle name="Style 97 3 2 2 9" xfId="9286" xr:uid="{00000000-0005-0000-0000-00008ACD0000}"/>
    <cellStyle name="Style 97 3 2 3" xfId="4486" xr:uid="{00000000-0005-0000-0000-00008BCD0000}"/>
    <cellStyle name="Style 97 3 2 3 2" xfId="51018" xr:uid="{00000000-0005-0000-0000-00008CCD0000}"/>
    <cellStyle name="Style 97 3 2 3 3" xfId="51720" xr:uid="{00000000-0005-0000-0000-00008DCD0000}"/>
    <cellStyle name="Style 97 3 2 3 4" xfId="52412" xr:uid="{00000000-0005-0000-0000-00008ECD0000}"/>
    <cellStyle name="Style 97 3 2 3 5" xfId="53105" xr:uid="{00000000-0005-0000-0000-00008FCD0000}"/>
    <cellStyle name="Style 97 3 2 3 6" xfId="53796" xr:uid="{00000000-0005-0000-0000-000090CD0000}"/>
    <cellStyle name="Style 97 3 2 3 7" xfId="9287" xr:uid="{00000000-0005-0000-0000-000091CD0000}"/>
    <cellStyle name="Style 97 3 2 4" xfId="51014" xr:uid="{00000000-0005-0000-0000-000092CD0000}"/>
    <cellStyle name="Style 97 3 2 5" xfId="51716" xr:uid="{00000000-0005-0000-0000-000093CD0000}"/>
    <cellStyle name="Style 97 3 2 6" xfId="52408" xr:uid="{00000000-0005-0000-0000-000094CD0000}"/>
    <cellStyle name="Style 97 3 2 7" xfId="53101" xr:uid="{00000000-0005-0000-0000-000095CD0000}"/>
    <cellStyle name="Style 97 3 2 8" xfId="53792" xr:uid="{00000000-0005-0000-0000-000096CD0000}"/>
    <cellStyle name="Style 97 3 2 9" xfId="9285" xr:uid="{00000000-0005-0000-0000-000097CD0000}"/>
    <cellStyle name="Style 97 3 3" xfId="4487" xr:uid="{00000000-0005-0000-0000-000098CD0000}"/>
    <cellStyle name="Style 97 3 3 10" xfId="53797" xr:uid="{00000000-0005-0000-0000-000099CD0000}"/>
    <cellStyle name="Style 97 3 3 11" xfId="9288" xr:uid="{00000000-0005-0000-0000-00009ACD0000}"/>
    <cellStyle name="Style 97 3 3 2" xfId="4488" xr:uid="{00000000-0005-0000-0000-00009BCD0000}"/>
    <cellStyle name="Style 97 3 3 2 2" xfId="4489" xr:uid="{00000000-0005-0000-0000-00009CCD0000}"/>
    <cellStyle name="Style 97 3 3 2 2 2" xfId="51021" xr:uid="{00000000-0005-0000-0000-00009DCD0000}"/>
    <cellStyle name="Style 97 3 3 2 2 3" xfId="51723" xr:uid="{00000000-0005-0000-0000-00009ECD0000}"/>
    <cellStyle name="Style 97 3 3 2 2 4" xfId="52415" xr:uid="{00000000-0005-0000-0000-00009FCD0000}"/>
    <cellStyle name="Style 97 3 3 2 2 5" xfId="53108" xr:uid="{00000000-0005-0000-0000-0000A0CD0000}"/>
    <cellStyle name="Style 97 3 3 2 2 6" xfId="53799" xr:uid="{00000000-0005-0000-0000-0000A1CD0000}"/>
    <cellStyle name="Style 97 3 3 2 2 7" xfId="9290" xr:uid="{00000000-0005-0000-0000-0000A2CD0000}"/>
    <cellStyle name="Style 97 3 3 2 3" xfId="4490" xr:uid="{00000000-0005-0000-0000-0000A3CD0000}"/>
    <cellStyle name="Style 97 3 3 2 3 2" xfId="51724" xr:uid="{00000000-0005-0000-0000-0000A4CD0000}"/>
    <cellStyle name="Style 97 3 3 2 3 3" xfId="52416" xr:uid="{00000000-0005-0000-0000-0000A5CD0000}"/>
    <cellStyle name="Style 97 3 3 2 3 4" xfId="53109" xr:uid="{00000000-0005-0000-0000-0000A6CD0000}"/>
    <cellStyle name="Style 97 3 3 2 3 5" xfId="53800" xr:uid="{00000000-0005-0000-0000-0000A7CD0000}"/>
    <cellStyle name="Style 97 3 3 2 3 6" xfId="51022" xr:uid="{00000000-0005-0000-0000-0000A8CD0000}"/>
    <cellStyle name="Style 97 3 3 2 4" xfId="51020" xr:uid="{00000000-0005-0000-0000-0000A9CD0000}"/>
    <cellStyle name="Style 97 3 3 2 5" xfId="51722" xr:uid="{00000000-0005-0000-0000-0000AACD0000}"/>
    <cellStyle name="Style 97 3 3 2 6" xfId="52414" xr:uid="{00000000-0005-0000-0000-0000ABCD0000}"/>
    <cellStyle name="Style 97 3 3 2 7" xfId="53107" xr:uid="{00000000-0005-0000-0000-0000ACCD0000}"/>
    <cellStyle name="Style 97 3 3 2 8" xfId="53798" xr:uid="{00000000-0005-0000-0000-0000ADCD0000}"/>
    <cellStyle name="Style 97 3 3 2 9" xfId="9289" xr:uid="{00000000-0005-0000-0000-0000AECD0000}"/>
    <cellStyle name="Style 97 3 3 3" xfId="4491" xr:uid="{00000000-0005-0000-0000-0000AFCD0000}"/>
    <cellStyle name="Style 97 3 3 3 2" xfId="4492" xr:uid="{00000000-0005-0000-0000-0000B0CD0000}"/>
    <cellStyle name="Style 97 3 3 3 2 2" xfId="51024" xr:uid="{00000000-0005-0000-0000-0000B1CD0000}"/>
    <cellStyle name="Style 97 3 3 3 2 3" xfId="51726" xr:uid="{00000000-0005-0000-0000-0000B2CD0000}"/>
    <cellStyle name="Style 97 3 3 3 2 4" xfId="52418" xr:uid="{00000000-0005-0000-0000-0000B3CD0000}"/>
    <cellStyle name="Style 97 3 3 3 2 5" xfId="53111" xr:uid="{00000000-0005-0000-0000-0000B4CD0000}"/>
    <cellStyle name="Style 97 3 3 3 2 6" xfId="53802" xr:uid="{00000000-0005-0000-0000-0000B5CD0000}"/>
    <cellStyle name="Style 97 3 3 3 2 7" xfId="9292" xr:uid="{00000000-0005-0000-0000-0000B6CD0000}"/>
    <cellStyle name="Style 97 3 3 3 3" xfId="4493" xr:uid="{00000000-0005-0000-0000-0000B7CD0000}"/>
    <cellStyle name="Style 97 3 3 3 3 2" xfId="51025" xr:uid="{00000000-0005-0000-0000-0000B8CD0000}"/>
    <cellStyle name="Style 97 3 3 3 3 3" xfId="51727" xr:uid="{00000000-0005-0000-0000-0000B9CD0000}"/>
    <cellStyle name="Style 97 3 3 3 3 4" xfId="52419" xr:uid="{00000000-0005-0000-0000-0000BACD0000}"/>
    <cellStyle name="Style 97 3 3 3 3 5" xfId="53112" xr:uid="{00000000-0005-0000-0000-0000BBCD0000}"/>
    <cellStyle name="Style 97 3 3 3 3 6" xfId="53803" xr:uid="{00000000-0005-0000-0000-0000BCCD0000}"/>
    <cellStyle name="Style 97 3 3 3 3 7" xfId="9293" xr:uid="{00000000-0005-0000-0000-0000BDCD0000}"/>
    <cellStyle name="Style 97 3 3 3 4" xfId="51023" xr:uid="{00000000-0005-0000-0000-0000BECD0000}"/>
    <cellStyle name="Style 97 3 3 3 5" xfId="51725" xr:uid="{00000000-0005-0000-0000-0000BFCD0000}"/>
    <cellStyle name="Style 97 3 3 3 6" xfId="52417" xr:uid="{00000000-0005-0000-0000-0000C0CD0000}"/>
    <cellStyle name="Style 97 3 3 3 7" xfId="53110" xr:uid="{00000000-0005-0000-0000-0000C1CD0000}"/>
    <cellStyle name="Style 97 3 3 3 8" xfId="53801" xr:uid="{00000000-0005-0000-0000-0000C2CD0000}"/>
    <cellStyle name="Style 97 3 3 3 9" xfId="9291" xr:uid="{00000000-0005-0000-0000-0000C3CD0000}"/>
    <cellStyle name="Style 97 3 3 4" xfId="4494" xr:uid="{00000000-0005-0000-0000-0000C4CD0000}"/>
    <cellStyle name="Style 97 3 3 4 2" xfId="4495" xr:uid="{00000000-0005-0000-0000-0000C5CD0000}"/>
    <cellStyle name="Style 97 3 3 4 2 2" xfId="51027" xr:uid="{00000000-0005-0000-0000-0000C6CD0000}"/>
    <cellStyle name="Style 97 3 3 4 2 3" xfId="51729" xr:uid="{00000000-0005-0000-0000-0000C7CD0000}"/>
    <cellStyle name="Style 97 3 3 4 2 4" xfId="52421" xr:uid="{00000000-0005-0000-0000-0000C8CD0000}"/>
    <cellStyle name="Style 97 3 3 4 2 5" xfId="53114" xr:uid="{00000000-0005-0000-0000-0000C9CD0000}"/>
    <cellStyle name="Style 97 3 3 4 2 6" xfId="53805" xr:uid="{00000000-0005-0000-0000-0000CACD0000}"/>
    <cellStyle name="Style 97 3 3 4 2 7" xfId="9295" xr:uid="{00000000-0005-0000-0000-0000CBCD0000}"/>
    <cellStyle name="Style 97 3 3 4 3" xfId="51026" xr:uid="{00000000-0005-0000-0000-0000CCCD0000}"/>
    <cellStyle name="Style 97 3 3 4 4" xfId="51728" xr:uid="{00000000-0005-0000-0000-0000CDCD0000}"/>
    <cellStyle name="Style 97 3 3 4 5" xfId="52420" xr:uid="{00000000-0005-0000-0000-0000CECD0000}"/>
    <cellStyle name="Style 97 3 3 4 6" xfId="53113" xr:uid="{00000000-0005-0000-0000-0000CFCD0000}"/>
    <cellStyle name="Style 97 3 3 4 7" xfId="53804" xr:uid="{00000000-0005-0000-0000-0000D0CD0000}"/>
    <cellStyle name="Style 97 3 3 4 8" xfId="9294" xr:uid="{00000000-0005-0000-0000-0000D1CD0000}"/>
    <cellStyle name="Style 97 3 3 5" xfId="4496" xr:uid="{00000000-0005-0000-0000-0000D2CD0000}"/>
    <cellStyle name="Style 97 3 3 5 2" xfId="51028" xr:uid="{00000000-0005-0000-0000-0000D3CD0000}"/>
    <cellStyle name="Style 97 3 3 5 3" xfId="51730" xr:uid="{00000000-0005-0000-0000-0000D4CD0000}"/>
    <cellStyle name="Style 97 3 3 5 4" xfId="52422" xr:uid="{00000000-0005-0000-0000-0000D5CD0000}"/>
    <cellStyle name="Style 97 3 3 5 5" xfId="53115" xr:uid="{00000000-0005-0000-0000-0000D6CD0000}"/>
    <cellStyle name="Style 97 3 3 5 6" xfId="53806" xr:uid="{00000000-0005-0000-0000-0000D7CD0000}"/>
    <cellStyle name="Style 97 3 3 5 7" xfId="9296" xr:uid="{00000000-0005-0000-0000-0000D8CD0000}"/>
    <cellStyle name="Style 97 3 3 6" xfId="51019" xr:uid="{00000000-0005-0000-0000-0000D9CD0000}"/>
    <cellStyle name="Style 97 3 3 7" xfId="51721" xr:uid="{00000000-0005-0000-0000-0000DACD0000}"/>
    <cellStyle name="Style 97 3 3 8" xfId="52413" xr:uid="{00000000-0005-0000-0000-0000DBCD0000}"/>
    <cellStyle name="Style 97 3 3 9" xfId="53106" xr:uid="{00000000-0005-0000-0000-0000DCCD0000}"/>
    <cellStyle name="Style 97 3 4" xfId="4497" xr:uid="{00000000-0005-0000-0000-0000DDCD0000}"/>
    <cellStyle name="Style 97 3 4 10" xfId="9297" xr:uid="{00000000-0005-0000-0000-0000DECD0000}"/>
    <cellStyle name="Style 97 3 4 2" xfId="4498" xr:uid="{00000000-0005-0000-0000-0000DFCD0000}"/>
    <cellStyle name="Style 97 3 4 2 2" xfId="51732" xr:uid="{00000000-0005-0000-0000-0000E0CD0000}"/>
    <cellStyle name="Style 97 3 4 2 3" xfId="52424" xr:uid="{00000000-0005-0000-0000-0000E1CD0000}"/>
    <cellStyle name="Style 97 3 4 2 4" xfId="53117" xr:uid="{00000000-0005-0000-0000-0000E2CD0000}"/>
    <cellStyle name="Style 97 3 4 2 5" xfId="53808" xr:uid="{00000000-0005-0000-0000-0000E3CD0000}"/>
    <cellStyle name="Style 97 3 4 2 6" xfId="51030" xr:uid="{00000000-0005-0000-0000-0000E4CD0000}"/>
    <cellStyle name="Style 97 3 4 3" xfId="4499" xr:uid="{00000000-0005-0000-0000-0000E5CD0000}"/>
    <cellStyle name="Style 97 3 4 3 2" xfId="51733" xr:uid="{00000000-0005-0000-0000-0000E6CD0000}"/>
    <cellStyle name="Style 97 3 4 3 3" xfId="52425" xr:uid="{00000000-0005-0000-0000-0000E7CD0000}"/>
    <cellStyle name="Style 97 3 4 3 4" xfId="53118" xr:uid="{00000000-0005-0000-0000-0000E8CD0000}"/>
    <cellStyle name="Style 97 3 4 3 5" xfId="53809" xr:uid="{00000000-0005-0000-0000-0000E9CD0000}"/>
    <cellStyle name="Style 97 3 4 3 6" xfId="51031" xr:uid="{00000000-0005-0000-0000-0000EACD0000}"/>
    <cellStyle name="Style 97 3 4 4" xfId="4500" xr:uid="{00000000-0005-0000-0000-0000EBCD0000}"/>
    <cellStyle name="Style 97 3 4 4 2" xfId="51734" xr:uid="{00000000-0005-0000-0000-0000ECCD0000}"/>
    <cellStyle name="Style 97 3 4 4 3" xfId="52426" xr:uid="{00000000-0005-0000-0000-0000EDCD0000}"/>
    <cellStyle name="Style 97 3 4 4 4" xfId="53119" xr:uid="{00000000-0005-0000-0000-0000EECD0000}"/>
    <cellStyle name="Style 97 3 4 4 5" xfId="53810" xr:uid="{00000000-0005-0000-0000-0000EFCD0000}"/>
    <cellStyle name="Style 97 3 4 4 6" xfId="51032" xr:uid="{00000000-0005-0000-0000-0000F0CD0000}"/>
    <cellStyle name="Style 97 3 4 5" xfId="51029" xr:uid="{00000000-0005-0000-0000-0000F1CD0000}"/>
    <cellStyle name="Style 97 3 4 6" xfId="51731" xr:uid="{00000000-0005-0000-0000-0000F2CD0000}"/>
    <cellStyle name="Style 97 3 4 7" xfId="52423" xr:uid="{00000000-0005-0000-0000-0000F3CD0000}"/>
    <cellStyle name="Style 97 3 4 8" xfId="53116" xr:uid="{00000000-0005-0000-0000-0000F4CD0000}"/>
    <cellStyle name="Style 97 3 4 9" xfId="53807" xr:uid="{00000000-0005-0000-0000-0000F5CD0000}"/>
    <cellStyle name="Style 97 3 5" xfId="4501" xr:uid="{00000000-0005-0000-0000-0000F6CD0000}"/>
    <cellStyle name="Style 97 3 5 2" xfId="51033" xr:uid="{00000000-0005-0000-0000-0000F7CD0000}"/>
    <cellStyle name="Style 97 3 5 3" xfId="51735" xr:uid="{00000000-0005-0000-0000-0000F8CD0000}"/>
    <cellStyle name="Style 97 3 5 4" xfId="52427" xr:uid="{00000000-0005-0000-0000-0000F9CD0000}"/>
    <cellStyle name="Style 97 3 5 5" xfId="53120" xr:uid="{00000000-0005-0000-0000-0000FACD0000}"/>
    <cellStyle name="Style 97 3 5 6" xfId="53811" xr:uid="{00000000-0005-0000-0000-0000FBCD0000}"/>
    <cellStyle name="Style 97 3 5 7" xfId="9298" xr:uid="{00000000-0005-0000-0000-0000FCCD0000}"/>
    <cellStyle name="Style 97 3 6" xfId="51013" xr:uid="{00000000-0005-0000-0000-0000FDCD0000}"/>
    <cellStyle name="Style 97 3 7" xfId="51715" xr:uid="{00000000-0005-0000-0000-0000FECD0000}"/>
    <cellStyle name="Style 97 3 8" xfId="52407" xr:uid="{00000000-0005-0000-0000-0000FFCD0000}"/>
    <cellStyle name="Style 97 3 9" xfId="53100" xr:uid="{00000000-0005-0000-0000-000000CE0000}"/>
    <cellStyle name="Style 97 4" xfId="4502" xr:uid="{00000000-0005-0000-0000-000001CE0000}"/>
    <cellStyle name="Style 97 4 10" xfId="53812" xr:uid="{00000000-0005-0000-0000-000002CE0000}"/>
    <cellStyle name="Style 97 4 11" xfId="9299" xr:uid="{00000000-0005-0000-0000-000003CE0000}"/>
    <cellStyle name="Style 97 4 2" xfId="4503" xr:uid="{00000000-0005-0000-0000-000004CE0000}"/>
    <cellStyle name="Style 97 4 2 10" xfId="53813" xr:uid="{00000000-0005-0000-0000-000005CE0000}"/>
    <cellStyle name="Style 97 4 2 11" xfId="9300" xr:uid="{00000000-0005-0000-0000-000006CE0000}"/>
    <cellStyle name="Style 97 4 2 2" xfId="4504" xr:uid="{00000000-0005-0000-0000-000007CE0000}"/>
    <cellStyle name="Style 97 4 2 2 2" xfId="4505" xr:uid="{00000000-0005-0000-0000-000008CE0000}"/>
    <cellStyle name="Style 97 4 2 2 2 2" xfId="51037" xr:uid="{00000000-0005-0000-0000-000009CE0000}"/>
    <cellStyle name="Style 97 4 2 2 2 3" xfId="51739" xr:uid="{00000000-0005-0000-0000-00000ACE0000}"/>
    <cellStyle name="Style 97 4 2 2 2 4" xfId="52431" xr:uid="{00000000-0005-0000-0000-00000BCE0000}"/>
    <cellStyle name="Style 97 4 2 2 2 5" xfId="53124" xr:uid="{00000000-0005-0000-0000-00000CCE0000}"/>
    <cellStyle name="Style 97 4 2 2 2 6" xfId="53815" xr:uid="{00000000-0005-0000-0000-00000DCE0000}"/>
    <cellStyle name="Style 97 4 2 2 2 7" xfId="9302" xr:uid="{00000000-0005-0000-0000-00000ECE0000}"/>
    <cellStyle name="Style 97 4 2 2 3" xfId="4506" xr:uid="{00000000-0005-0000-0000-00000FCE0000}"/>
    <cellStyle name="Style 97 4 2 2 3 2" xfId="51740" xr:uid="{00000000-0005-0000-0000-000010CE0000}"/>
    <cellStyle name="Style 97 4 2 2 3 3" xfId="52432" xr:uid="{00000000-0005-0000-0000-000011CE0000}"/>
    <cellStyle name="Style 97 4 2 2 3 4" xfId="53125" xr:uid="{00000000-0005-0000-0000-000012CE0000}"/>
    <cellStyle name="Style 97 4 2 2 3 5" xfId="53816" xr:uid="{00000000-0005-0000-0000-000013CE0000}"/>
    <cellStyle name="Style 97 4 2 2 3 6" xfId="51038" xr:uid="{00000000-0005-0000-0000-000014CE0000}"/>
    <cellStyle name="Style 97 4 2 2 4" xfId="51036" xr:uid="{00000000-0005-0000-0000-000015CE0000}"/>
    <cellStyle name="Style 97 4 2 2 5" xfId="51738" xr:uid="{00000000-0005-0000-0000-000016CE0000}"/>
    <cellStyle name="Style 97 4 2 2 6" xfId="52430" xr:uid="{00000000-0005-0000-0000-000017CE0000}"/>
    <cellStyle name="Style 97 4 2 2 7" xfId="53123" xr:uid="{00000000-0005-0000-0000-000018CE0000}"/>
    <cellStyle name="Style 97 4 2 2 8" xfId="53814" xr:uid="{00000000-0005-0000-0000-000019CE0000}"/>
    <cellStyle name="Style 97 4 2 2 9" xfId="9301" xr:uid="{00000000-0005-0000-0000-00001ACE0000}"/>
    <cellStyle name="Style 97 4 2 3" xfId="4507" xr:uid="{00000000-0005-0000-0000-00001BCE0000}"/>
    <cellStyle name="Style 97 4 2 3 2" xfId="4508" xr:uid="{00000000-0005-0000-0000-00001CCE0000}"/>
    <cellStyle name="Style 97 4 2 3 2 2" xfId="51040" xr:uid="{00000000-0005-0000-0000-00001DCE0000}"/>
    <cellStyle name="Style 97 4 2 3 2 3" xfId="51742" xr:uid="{00000000-0005-0000-0000-00001ECE0000}"/>
    <cellStyle name="Style 97 4 2 3 2 4" xfId="52434" xr:uid="{00000000-0005-0000-0000-00001FCE0000}"/>
    <cellStyle name="Style 97 4 2 3 2 5" xfId="53127" xr:uid="{00000000-0005-0000-0000-000020CE0000}"/>
    <cellStyle name="Style 97 4 2 3 2 6" xfId="53818" xr:uid="{00000000-0005-0000-0000-000021CE0000}"/>
    <cellStyle name="Style 97 4 2 3 2 7" xfId="9304" xr:uid="{00000000-0005-0000-0000-000022CE0000}"/>
    <cellStyle name="Style 97 4 2 3 3" xfId="4509" xr:uid="{00000000-0005-0000-0000-000023CE0000}"/>
    <cellStyle name="Style 97 4 2 3 3 2" xfId="51041" xr:uid="{00000000-0005-0000-0000-000024CE0000}"/>
    <cellStyle name="Style 97 4 2 3 3 3" xfId="51743" xr:uid="{00000000-0005-0000-0000-000025CE0000}"/>
    <cellStyle name="Style 97 4 2 3 3 4" xfId="52435" xr:uid="{00000000-0005-0000-0000-000026CE0000}"/>
    <cellStyle name="Style 97 4 2 3 3 5" xfId="53128" xr:uid="{00000000-0005-0000-0000-000027CE0000}"/>
    <cellStyle name="Style 97 4 2 3 3 6" xfId="53819" xr:uid="{00000000-0005-0000-0000-000028CE0000}"/>
    <cellStyle name="Style 97 4 2 3 3 7" xfId="9305" xr:uid="{00000000-0005-0000-0000-000029CE0000}"/>
    <cellStyle name="Style 97 4 2 3 4" xfId="51039" xr:uid="{00000000-0005-0000-0000-00002ACE0000}"/>
    <cellStyle name="Style 97 4 2 3 5" xfId="51741" xr:uid="{00000000-0005-0000-0000-00002BCE0000}"/>
    <cellStyle name="Style 97 4 2 3 6" xfId="52433" xr:uid="{00000000-0005-0000-0000-00002CCE0000}"/>
    <cellStyle name="Style 97 4 2 3 7" xfId="53126" xr:uid="{00000000-0005-0000-0000-00002DCE0000}"/>
    <cellStyle name="Style 97 4 2 3 8" xfId="53817" xr:uid="{00000000-0005-0000-0000-00002ECE0000}"/>
    <cellStyle name="Style 97 4 2 3 9" xfId="9303" xr:uid="{00000000-0005-0000-0000-00002FCE0000}"/>
    <cellStyle name="Style 97 4 2 4" xfId="4510" xr:uid="{00000000-0005-0000-0000-000030CE0000}"/>
    <cellStyle name="Style 97 4 2 4 2" xfId="4511" xr:uid="{00000000-0005-0000-0000-000031CE0000}"/>
    <cellStyle name="Style 97 4 2 4 2 2" xfId="51043" xr:uid="{00000000-0005-0000-0000-000032CE0000}"/>
    <cellStyle name="Style 97 4 2 4 2 3" xfId="51745" xr:uid="{00000000-0005-0000-0000-000033CE0000}"/>
    <cellStyle name="Style 97 4 2 4 2 4" xfId="52437" xr:uid="{00000000-0005-0000-0000-000034CE0000}"/>
    <cellStyle name="Style 97 4 2 4 2 5" xfId="53130" xr:uid="{00000000-0005-0000-0000-000035CE0000}"/>
    <cellStyle name="Style 97 4 2 4 2 6" xfId="53821" xr:uid="{00000000-0005-0000-0000-000036CE0000}"/>
    <cellStyle name="Style 97 4 2 4 2 7" xfId="9307" xr:uid="{00000000-0005-0000-0000-000037CE0000}"/>
    <cellStyle name="Style 97 4 2 4 3" xfId="51042" xr:uid="{00000000-0005-0000-0000-000038CE0000}"/>
    <cellStyle name="Style 97 4 2 4 4" xfId="51744" xr:uid="{00000000-0005-0000-0000-000039CE0000}"/>
    <cellStyle name="Style 97 4 2 4 5" xfId="52436" xr:uid="{00000000-0005-0000-0000-00003ACE0000}"/>
    <cellStyle name="Style 97 4 2 4 6" xfId="53129" xr:uid="{00000000-0005-0000-0000-00003BCE0000}"/>
    <cellStyle name="Style 97 4 2 4 7" xfId="53820" xr:uid="{00000000-0005-0000-0000-00003CCE0000}"/>
    <cellStyle name="Style 97 4 2 4 8" xfId="9306" xr:uid="{00000000-0005-0000-0000-00003DCE0000}"/>
    <cellStyle name="Style 97 4 2 5" xfId="4512" xr:uid="{00000000-0005-0000-0000-00003ECE0000}"/>
    <cellStyle name="Style 97 4 2 5 2" xfId="51044" xr:uid="{00000000-0005-0000-0000-00003FCE0000}"/>
    <cellStyle name="Style 97 4 2 5 3" xfId="51746" xr:uid="{00000000-0005-0000-0000-000040CE0000}"/>
    <cellStyle name="Style 97 4 2 5 4" xfId="52438" xr:uid="{00000000-0005-0000-0000-000041CE0000}"/>
    <cellStyle name="Style 97 4 2 5 5" xfId="53131" xr:uid="{00000000-0005-0000-0000-000042CE0000}"/>
    <cellStyle name="Style 97 4 2 5 6" xfId="53822" xr:uid="{00000000-0005-0000-0000-000043CE0000}"/>
    <cellStyle name="Style 97 4 2 5 7" xfId="9308" xr:uid="{00000000-0005-0000-0000-000044CE0000}"/>
    <cellStyle name="Style 97 4 2 6" xfId="51035" xr:uid="{00000000-0005-0000-0000-000045CE0000}"/>
    <cellStyle name="Style 97 4 2 7" xfId="51737" xr:uid="{00000000-0005-0000-0000-000046CE0000}"/>
    <cellStyle name="Style 97 4 2 8" xfId="52429" xr:uid="{00000000-0005-0000-0000-000047CE0000}"/>
    <cellStyle name="Style 97 4 2 9" xfId="53122" xr:uid="{00000000-0005-0000-0000-000048CE0000}"/>
    <cellStyle name="Style 97 4 3" xfId="4513" xr:uid="{00000000-0005-0000-0000-000049CE0000}"/>
    <cellStyle name="Style 97 4 3 2" xfId="4514" xr:uid="{00000000-0005-0000-0000-00004ACE0000}"/>
    <cellStyle name="Style 97 4 3 2 2" xfId="4515" xr:uid="{00000000-0005-0000-0000-00004BCE0000}"/>
    <cellStyle name="Style 97 4 3 2 2 2" xfId="51749" xr:uid="{00000000-0005-0000-0000-00004CCE0000}"/>
    <cellStyle name="Style 97 4 3 2 2 3" xfId="52441" xr:uid="{00000000-0005-0000-0000-00004DCE0000}"/>
    <cellStyle name="Style 97 4 3 2 2 4" xfId="53134" xr:uid="{00000000-0005-0000-0000-00004ECE0000}"/>
    <cellStyle name="Style 97 4 3 2 2 5" xfId="53825" xr:uid="{00000000-0005-0000-0000-00004FCE0000}"/>
    <cellStyle name="Style 97 4 3 2 2 6" xfId="51047" xr:uid="{00000000-0005-0000-0000-000050CE0000}"/>
    <cellStyle name="Style 97 4 3 2 3" xfId="51046" xr:uid="{00000000-0005-0000-0000-000051CE0000}"/>
    <cellStyle name="Style 97 4 3 2 4" xfId="51748" xr:uid="{00000000-0005-0000-0000-000052CE0000}"/>
    <cellStyle name="Style 97 4 3 2 5" xfId="52440" xr:uid="{00000000-0005-0000-0000-000053CE0000}"/>
    <cellStyle name="Style 97 4 3 2 6" xfId="53133" xr:uid="{00000000-0005-0000-0000-000054CE0000}"/>
    <cellStyle name="Style 97 4 3 2 7" xfId="53824" xr:uid="{00000000-0005-0000-0000-000055CE0000}"/>
    <cellStyle name="Style 97 4 3 2 8" xfId="9310" xr:uid="{00000000-0005-0000-0000-000056CE0000}"/>
    <cellStyle name="Style 97 4 3 3" xfId="4516" xr:uid="{00000000-0005-0000-0000-000057CE0000}"/>
    <cellStyle name="Style 97 4 3 3 2" xfId="51750" xr:uid="{00000000-0005-0000-0000-000058CE0000}"/>
    <cellStyle name="Style 97 4 3 3 3" xfId="52442" xr:uid="{00000000-0005-0000-0000-000059CE0000}"/>
    <cellStyle name="Style 97 4 3 3 4" xfId="53135" xr:uid="{00000000-0005-0000-0000-00005ACE0000}"/>
    <cellStyle name="Style 97 4 3 3 5" xfId="53826" xr:uid="{00000000-0005-0000-0000-00005BCE0000}"/>
    <cellStyle name="Style 97 4 3 3 6" xfId="51048" xr:uid="{00000000-0005-0000-0000-00005CCE0000}"/>
    <cellStyle name="Style 97 4 3 4" xfId="51045" xr:uid="{00000000-0005-0000-0000-00005DCE0000}"/>
    <cellStyle name="Style 97 4 3 5" xfId="51747" xr:uid="{00000000-0005-0000-0000-00005ECE0000}"/>
    <cellStyle name="Style 97 4 3 6" xfId="52439" xr:uid="{00000000-0005-0000-0000-00005FCE0000}"/>
    <cellStyle name="Style 97 4 3 7" xfId="53132" xr:uid="{00000000-0005-0000-0000-000060CE0000}"/>
    <cellStyle name="Style 97 4 3 8" xfId="53823" xr:uid="{00000000-0005-0000-0000-000061CE0000}"/>
    <cellStyle name="Style 97 4 3 9" xfId="9309" xr:uid="{00000000-0005-0000-0000-000062CE0000}"/>
    <cellStyle name="Style 97 4 4" xfId="4517" xr:uid="{00000000-0005-0000-0000-000063CE0000}"/>
    <cellStyle name="Style 97 4 4 2" xfId="4518" xr:uid="{00000000-0005-0000-0000-000064CE0000}"/>
    <cellStyle name="Style 97 4 4 2 2" xfId="51752" xr:uid="{00000000-0005-0000-0000-000065CE0000}"/>
    <cellStyle name="Style 97 4 4 2 3" xfId="52444" xr:uid="{00000000-0005-0000-0000-000066CE0000}"/>
    <cellStyle name="Style 97 4 4 2 4" xfId="53137" xr:uid="{00000000-0005-0000-0000-000067CE0000}"/>
    <cellStyle name="Style 97 4 4 2 5" xfId="53828" xr:uid="{00000000-0005-0000-0000-000068CE0000}"/>
    <cellStyle name="Style 97 4 4 2 6" xfId="51050" xr:uid="{00000000-0005-0000-0000-000069CE0000}"/>
    <cellStyle name="Style 97 4 4 3" xfId="4519" xr:uid="{00000000-0005-0000-0000-00006ACE0000}"/>
    <cellStyle name="Style 97 4 4 3 2" xfId="51753" xr:uid="{00000000-0005-0000-0000-00006BCE0000}"/>
    <cellStyle name="Style 97 4 4 3 3" xfId="52445" xr:uid="{00000000-0005-0000-0000-00006CCE0000}"/>
    <cellStyle name="Style 97 4 4 3 4" xfId="53138" xr:uid="{00000000-0005-0000-0000-00006DCE0000}"/>
    <cellStyle name="Style 97 4 4 3 5" xfId="53829" xr:uid="{00000000-0005-0000-0000-00006ECE0000}"/>
    <cellStyle name="Style 97 4 4 3 6" xfId="51051" xr:uid="{00000000-0005-0000-0000-00006FCE0000}"/>
    <cellStyle name="Style 97 4 4 4" xfId="51049" xr:uid="{00000000-0005-0000-0000-000070CE0000}"/>
    <cellStyle name="Style 97 4 4 5" xfId="51751" xr:uid="{00000000-0005-0000-0000-000071CE0000}"/>
    <cellStyle name="Style 97 4 4 6" xfId="52443" xr:uid="{00000000-0005-0000-0000-000072CE0000}"/>
    <cellStyle name="Style 97 4 4 7" xfId="53136" xr:uid="{00000000-0005-0000-0000-000073CE0000}"/>
    <cellStyle name="Style 97 4 4 8" xfId="53827" xr:uid="{00000000-0005-0000-0000-000074CE0000}"/>
    <cellStyle name="Style 97 4 4 9" xfId="9311" xr:uid="{00000000-0005-0000-0000-000075CE0000}"/>
    <cellStyle name="Style 97 4 5" xfId="4520" xr:uid="{00000000-0005-0000-0000-000076CE0000}"/>
    <cellStyle name="Style 97 4 5 2" xfId="51052" xr:uid="{00000000-0005-0000-0000-000077CE0000}"/>
    <cellStyle name="Style 97 4 5 3" xfId="51754" xr:uid="{00000000-0005-0000-0000-000078CE0000}"/>
    <cellStyle name="Style 97 4 5 4" xfId="52446" xr:uid="{00000000-0005-0000-0000-000079CE0000}"/>
    <cellStyle name="Style 97 4 5 5" xfId="53139" xr:uid="{00000000-0005-0000-0000-00007ACE0000}"/>
    <cellStyle name="Style 97 4 5 6" xfId="53830" xr:uid="{00000000-0005-0000-0000-00007BCE0000}"/>
    <cellStyle name="Style 97 4 5 7" xfId="9312" xr:uid="{00000000-0005-0000-0000-00007CCE0000}"/>
    <cellStyle name="Style 97 4 6" xfId="51034" xr:uid="{00000000-0005-0000-0000-00007DCE0000}"/>
    <cellStyle name="Style 97 4 7" xfId="51736" xr:uid="{00000000-0005-0000-0000-00007ECE0000}"/>
    <cellStyle name="Style 97 4 8" xfId="52428" xr:uid="{00000000-0005-0000-0000-00007FCE0000}"/>
    <cellStyle name="Style 97 4 9" xfId="53121" xr:uid="{00000000-0005-0000-0000-000080CE0000}"/>
    <cellStyle name="Style 97 5" xfId="4521" xr:uid="{00000000-0005-0000-0000-000081CE0000}"/>
    <cellStyle name="Style 97 5 10" xfId="53831" xr:uid="{00000000-0005-0000-0000-000082CE0000}"/>
    <cellStyle name="Style 97 5 11" xfId="9313" xr:uid="{00000000-0005-0000-0000-000083CE0000}"/>
    <cellStyle name="Style 97 5 2" xfId="4522" xr:uid="{00000000-0005-0000-0000-000084CE0000}"/>
    <cellStyle name="Style 97 5 2 10" xfId="53832" xr:uid="{00000000-0005-0000-0000-000085CE0000}"/>
    <cellStyle name="Style 97 5 2 11" xfId="9314" xr:uid="{00000000-0005-0000-0000-000086CE0000}"/>
    <cellStyle name="Style 97 5 2 2" xfId="4523" xr:uid="{00000000-0005-0000-0000-000087CE0000}"/>
    <cellStyle name="Style 97 5 2 2 2" xfId="4524" xr:uid="{00000000-0005-0000-0000-000088CE0000}"/>
    <cellStyle name="Style 97 5 2 2 2 2" xfId="51056" xr:uid="{00000000-0005-0000-0000-000089CE0000}"/>
    <cellStyle name="Style 97 5 2 2 2 3" xfId="51758" xr:uid="{00000000-0005-0000-0000-00008ACE0000}"/>
    <cellStyle name="Style 97 5 2 2 2 4" xfId="52450" xr:uid="{00000000-0005-0000-0000-00008BCE0000}"/>
    <cellStyle name="Style 97 5 2 2 2 5" xfId="53143" xr:uid="{00000000-0005-0000-0000-00008CCE0000}"/>
    <cellStyle name="Style 97 5 2 2 2 6" xfId="53834" xr:uid="{00000000-0005-0000-0000-00008DCE0000}"/>
    <cellStyle name="Style 97 5 2 2 2 7" xfId="9316" xr:uid="{00000000-0005-0000-0000-00008ECE0000}"/>
    <cellStyle name="Style 97 5 2 2 3" xfId="4525" xr:uid="{00000000-0005-0000-0000-00008FCE0000}"/>
    <cellStyle name="Style 97 5 2 2 3 2" xfId="51759" xr:uid="{00000000-0005-0000-0000-000090CE0000}"/>
    <cellStyle name="Style 97 5 2 2 3 3" xfId="52451" xr:uid="{00000000-0005-0000-0000-000091CE0000}"/>
    <cellStyle name="Style 97 5 2 2 3 4" xfId="53144" xr:uid="{00000000-0005-0000-0000-000092CE0000}"/>
    <cellStyle name="Style 97 5 2 2 3 5" xfId="53835" xr:uid="{00000000-0005-0000-0000-000093CE0000}"/>
    <cellStyle name="Style 97 5 2 2 3 6" xfId="51057" xr:uid="{00000000-0005-0000-0000-000094CE0000}"/>
    <cellStyle name="Style 97 5 2 2 4" xfId="51055" xr:uid="{00000000-0005-0000-0000-000095CE0000}"/>
    <cellStyle name="Style 97 5 2 2 5" xfId="51757" xr:uid="{00000000-0005-0000-0000-000096CE0000}"/>
    <cellStyle name="Style 97 5 2 2 6" xfId="52449" xr:uid="{00000000-0005-0000-0000-000097CE0000}"/>
    <cellStyle name="Style 97 5 2 2 7" xfId="53142" xr:uid="{00000000-0005-0000-0000-000098CE0000}"/>
    <cellStyle name="Style 97 5 2 2 8" xfId="53833" xr:uid="{00000000-0005-0000-0000-000099CE0000}"/>
    <cellStyle name="Style 97 5 2 2 9" xfId="9315" xr:uid="{00000000-0005-0000-0000-00009ACE0000}"/>
    <cellStyle name="Style 97 5 2 3" xfId="4526" xr:uid="{00000000-0005-0000-0000-00009BCE0000}"/>
    <cellStyle name="Style 97 5 2 3 2" xfId="4527" xr:uid="{00000000-0005-0000-0000-00009CCE0000}"/>
    <cellStyle name="Style 97 5 2 3 2 2" xfId="51059" xr:uid="{00000000-0005-0000-0000-00009DCE0000}"/>
    <cellStyle name="Style 97 5 2 3 2 3" xfId="51761" xr:uid="{00000000-0005-0000-0000-00009ECE0000}"/>
    <cellStyle name="Style 97 5 2 3 2 4" xfId="52453" xr:uid="{00000000-0005-0000-0000-00009FCE0000}"/>
    <cellStyle name="Style 97 5 2 3 2 5" xfId="53146" xr:uid="{00000000-0005-0000-0000-0000A0CE0000}"/>
    <cellStyle name="Style 97 5 2 3 2 6" xfId="53837" xr:uid="{00000000-0005-0000-0000-0000A1CE0000}"/>
    <cellStyle name="Style 97 5 2 3 2 7" xfId="9318" xr:uid="{00000000-0005-0000-0000-0000A2CE0000}"/>
    <cellStyle name="Style 97 5 2 3 3" xfId="4528" xr:uid="{00000000-0005-0000-0000-0000A3CE0000}"/>
    <cellStyle name="Style 97 5 2 3 3 2" xfId="51060" xr:uid="{00000000-0005-0000-0000-0000A4CE0000}"/>
    <cellStyle name="Style 97 5 2 3 3 3" xfId="51762" xr:uid="{00000000-0005-0000-0000-0000A5CE0000}"/>
    <cellStyle name="Style 97 5 2 3 3 4" xfId="52454" xr:uid="{00000000-0005-0000-0000-0000A6CE0000}"/>
    <cellStyle name="Style 97 5 2 3 3 5" xfId="53147" xr:uid="{00000000-0005-0000-0000-0000A7CE0000}"/>
    <cellStyle name="Style 97 5 2 3 3 6" xfId="53838" xr:uid="{00000000-0005-0000-0000-0000A8CE0000}"/>
    <cellStyle name="Style 97 5 2 3 3 7" xfId="9319" xr:uid="{00000000-0005-0000-0000-0000A9CE0000}"/>
    <cellStyle name="Style 97 5 2 3 4" xfId="51058" xr:uid="{00000000-0005-0000-0000-0000AACE0000}"/>
    <cellStyle name="Style 97 5 2 3 5" xfId="51760" xr:uid="{00000000-0005-0000-0000-0000ABCE0000}"/>
    <cellStyle name="Style 97 5 2 3 6" xfId="52452" xr:uid="{00000000-0005-0000-0000-0000ACCE0000}"/>
    <cellStyle name="Style 97 5 2 3 7" xfId="53145" xr:uid="{00000000-0005-0000-0000-0000ADCE0000}"/>
    <cellStyle name="Style 97 5 2 3 8" xfId="53836" xr:uid="{00000000-0005-0000-0000-0000AECE0000}"/>
    <cellStyle name="Style 97 5 2 3 9" xfId="9317" xr:uid="{00000000-0005-0000-0000-0000AFCE0000}"/>
    <cellStyle name="Style 97 5 2 4" xfId="4529" xr:uid="{00000000-0005-0000-0000-0000B0CE0000}"/>
    <cellStyle name="Style 97 5 2 4 2" xfId="4530" xr:uid="{00000000-0005-0000-0000-0000B1CE0000}"/>
    <cellStyle name="Style 97 5 2 4 2 2" xfId="51764" xr:uid="{00000000-0005-0000-0000-0000B2CE0000}"/>
    <cellStyle name="Style 97 5 2 4 2 3" xfId="52456" xr:uid="{00000000-0005-0000-0000-0000B3CE0000}"/>
    <cellStyle name="Style 97 5 2 4 2 4" xfId="53149" xr:uid="{00000000-0005-0000-0000-0000B4CE0000}"/>
    <cellStyle name="Style 97 5 2 4 2 5" xfId="53840" xr:uid="{00000000-0005-0000-0000-0000B5CE0000}"/>
    <cellStyle name="Style 97 5 2 4 2 6" xfId="51062" xr:uid="{00000000-0005-0000-0000-0000B6CE0000}"/>
    <cellStyle name="Style 97 5 2 4 3" xfId="51061" xr:uid="{00000000-0005-0000-0000-0000B7CE0000}"/>
    <cellStyle name="Style 97 5 2 4 4" xfId="51763" xr:uid="{00000000-0005-0000-0000-0000B8CE0000}"/>
    <cellStyle name="Style 97 5 2 4 5" xfId="52455" xr:uid="{00000000-0005-0000-0000-0000B9CE0000}"/>
    <cellStyle name="Style 97 5 2 4 6" xfId="53148" xr:uid="{00000000-0005-0000-0000-0000BACE0000}"/>
    <cellStyle name="Style 97 5 2 4 7" xfId="53839" xr:uid="{00000000-0005-0000-0000-0000BBCE0000}"/>
    <cellStyle name="Style 97 5 2 4 8" xfId="9320" xr:uid="{00000000-0005-0000-0000-0000BCCE0000}"/>
    <cellStyle name="Style 97 5 2 5" xfId="4531" xr:uid="{00000000-0005-0000-0000-0000BDCE0000}"/>
    <cellStyle name="Style 97 5 2 5 2" xfId="51063" xr:uid="{00000000-0005-0000-0000-0000BECE0000}"/>
    <cellStyle name="Style 97 5 2 5 3" xfId="51765" xr:uid="{00000000-0005-0000-0000-0000BFCE0000}"/>
    <cellStyle name="Style 97 5 2 5 4" xfId="52457" xr:uid="{00000000-0005-0000-0000-0000C0CE0000}"/>
    <cellStyle name="Style 97 5 2 5 5" xfId="53150" xr:uid="{00000000-0005-0000-0000-0000C1CE0000}"/>
    <cellStyle name="Style 97 5 2 5 6" xfId="53841" xr:uid="{00000000-0005-0000-0000-0000C2CE0000}"/>
    <cellStyle name="Style 97 5 2 5 7" xfId="9321" xr:uid="{00000000-0005-0000-0000-0000C3CE0000}"/>
    <cellStyle name="Style 97 5 2 6" xfId="51054" xr:uid="{00000000-0005-0000-0000-0000C4CE0000}"/>
    <cellStyle name="Style 97 5 2 7" xfId="51756" xr:uid="{00000000-0005-0000-0000-0000C5CE0000}"/>
    <cellStyle name="Style 97 5 2 8" xfId="52448" xr:uid="{00000000-0005-0000-0000-0000C6CE0000}"/>
    <cellStyle name="Style 97 5 2 9" xfId="53141" xr:uid="{00000000-0005-0000-0000-0000C7CE0000}"/>
    <cellStyle name="Style 97 5 3" xfId="4532" xr:uid="{00000000-0005-0000-0000-0000C8CE0000}"/>
    <cellStyle name="Style 97 5 3 2" xfId="4533" xr:uid="{00000000-0005-0000-0000-0000C9CE0000}"/>
    <cellStyle name="Style 97 5 3 2 2" xfId="51065" xr:uid="{00000000-0005-0000-0000-0000CACE0000}"/>
    <cellStyle name="Style 97 5 3 2 3" xfId="51767" xr:uid="{00000000-0005-0000-0000-0000CBCE0000}"/>
    <cellStyle name="Style 97 5 3 2 4" xfId="52459" xr:uid="{00000000-0005-0000-0000-0000CCCE0000}"/>
    <cellStyle name="Style 97 5 3 2 5" xfId="53152" xr:uid="{00000000-0005-0000-0000-0000CDCE0000}"/>
    <cellStyle name="Style 97 5 3 2 6" xfId="53843" xr:uid="{00000000-0005-0000-0000-0000CECE0000}"/>
    <cellStyle name="Style 97 5 3 2 7" xfId="9323" xr:uid="{00000000-0005-0000-0000-0000CFCE0000}"/>
    <cellStyle name="Style 97 5 3 3" xfId="4534" xr:uid="{00000000-0005-0000-0000-0000D0CE0000}"/>
    <cellStyle name="Style 97 5 3 3 2" xfId="51768" xr:uid="{00000000-0005-0000-0000-0000D1CE0000}"/>
    <cellStyle name="Style 97 5 3 3 3" xfId="52460" xr:uid="{00000000-0005-0000-0000-0000D2CE0000}"/>
    <cellStyle name="Style 97 5 3 3 4" xfId="53153" xr:uid="{00000000-0005-0000-0000-0000D3CE0000}"/>
    <cellStyle name="Style 97 5 3 3 5" xfId="53844" xr:uid="{00000000-0005-0000-0000-0000D4CE0000}"/>
    <cellStyle name="Style 97 5 3 3 6" xfId="51066" xr:uid="{00000000-0005-0000-0000-0000D5CE0000}"/>
    <cellStyle name="Style 97 5 3 4" xfId="51064" xr:uid="{00000000-0005-0000-0000-0000D6CE0000}"/>
    <cellStyle name="Style 97 5 3 5" xfId="51766" xr:uid="{00000000-0005-0000-0000-0000D7CE0000}"/>
    <cellStyle name="Style 97 5 3 6" xfId="52458" xr:uid="{00000000-0005-0000-0000-0000D8CE0000}"/>
    <cellStyle name="Style 97 5 3 7" xfId="53151" xr:uid="{00000000-0005-0000-0000-0000D9CE0000}"/>
    <cellStyle name="Style 97 5 3 8" xfId="53842" xr:uid="{00000000-0005-0000-0000-0000DACE0000}"/>
    <cellStyle name="Style 97 5 3 9" xfId="9322" xr:uid="{00000000-0005-0000-0000-0000DBCE0000}"/>
    <cellStyle name="Style 97 5 4" xfId="4535" xr:uid="{00000000-0005-0000-0000-0000DCCE0000}"/>
    <cellStyle name="Style 97 5 4 2" xfId="51067" xr:uid="{00000000-0005-0000-0000-0000DDCE0000}"/>
    <cellStyle name="Style 97 5 4 3" xfId="51769" xr:uid="{00000000-0005-0000-0000-0000DECE0000}"/>
    <cellStyle name="Style 97 5 4 4" xfId="52461" xr:uid="{00000000-0005-0000-0000-0000DFCE0000}"/>
    <cellStyle name="Style 97 5 4 5" xfId="53154" xr:uid="{00000000-0005-0000-0000-0000E0CE0000}"/>
    <cellStyle name="Style 97 5 4 6" xfId="53845" xr:uid="{00000000-0005-0000-0000-0000E1CE0000}"/>
    <cellStyle name="Style 97 5 4 7" xfId="9324" xr:uid="{00000000-0005-0000-0000-0000E2CE0000}"/>
    <cellStyle name="Style 97 5 5" xfId="4536" xr:uid="{00000000-0005-0000-0000-0000E3CE0000}"/>
    <cellStyle name="Style 97 5 5 2" xfId="51068" xr:uid="{00000000-0005-0000-0000-0000E4CE0000}"/>
    <cellStyle name="Style 97 5 5 3" xfId="51770" xr:uid="{00000000-0005-0000-0000-0000E5CE0000}"/>
    <cellStyle name="Style 97 5 5 4" xfId="52462" xr:uid="{00000000-0005-0000-0000-0000E6CE0000}"/>
    <cellStyle name="Style 97 5 5 5" xfId="53155" xr:uid="{00000000-0005-0000-0000-0000E7CE0000}"/>
    <cellStyle name="Style 97 5 5 6" xfId="53846" xr:uid="{00000000-0005-0000-0000-0000E8CE0000}"/>
    <cellStyle name="Style 97 5 5 7" xfId="9325" xr:uid="{00000000-0005-0000-0000-0000E9CE0000}"/>
    <cellStyle name="Style 97 5 6" xfId="51053" xr:uid="{00000000-0005-0000-0000-0000EACE0000}"/>
    <cellStyle name="Style 97 5 7" xfId="51755" xr:uid="{00000000-0005-0000-0000-0000EBCE0000}"/>
    <cellStyle name="Style 97 5 8" xfId="52447" xr:uid="{00000000-0005-0000-0000-0000ECCE0000}"/>
    <cellStyle name="Style 97 5 9" xfId="53140" xr:uid="{00000000-0005-0000-0000-0000EDCE0000}"/>
    <cellStyle name="Style 97 6" xfId="4537" xr:uid="{00000000-0005-0000-0000-0000EECE0000}"/>
    <cellStyle name="Style 97 6 10" xfId="53156" xr:uid="{00000000-0005-0000-0000-0000EFCE0000}"/>
    <cellStyle name="Style 97 6 11" xfId="53847" xr:uid="{00000000-0005-0000-0000-0000F0CE0000}"/>
    <cellStyle name="Style 97 6 12" xfId="9326" xr:uid="{00000000-0005-0000-0000-0000F1CE0000}"/>
    <cellStyle name="Style 97 6 2" xfId="4538" xr:uid="{00000000-0005-0000-0000-0000F2CE0000}"/>
    <cellStyle name="Style 97 6 2 2" xfId="9328" xr:uid="{00000000-0005-0000-0000-0000F3CE0000}"/>
    <cellStyle name="Style 97 6 2 3" xfId="51070" xr:uid="{00000000-0005-0000-0000-0000F4CE0000}"/>
    <cellStyle name="Style 97 6 2 4" xfId="51772" xr:uid="{00000000-0005-0000-0000-0000F5CE0000}"/>
    <cellStyle name="Style 97 6 2 5" xfId="52464" xr:uid="{00000000-0005-0000-0000-0000F6CE0000}"/>
    <cellStyle name="Style 97 6 2 6" xfId="53157" xr:uid="{00000000-0005-0000-0000-0000F7CE0000}"/>
    <cellStyle name="Style 97 6 2 7" xfId="53848" xr:uid="{00000000-0005-0000-0000-0000F8CE0000}"/>
    <cellStyle name="Style 97 6 2 8" xfId="9327" xr:uid="{00000000-0005-0000-0000-0000F9CE0000}"/>
    <cellStyle name="Style 97 6 3" xfId="4539" xr:uid="{00000000-0005-0000-0000-0000FACE0000}"/>
    <cellStyle name="Style 97 6 3 2" xfId="4540" xr:uid="{00000000-0005-0000-0000-0000FBCE0000}"/>
    <cellStyle name="Style 97 6 3 2 2" xfId="51072" xr:uid="{00000000-0005-0000-0000-0000FCCE0000}"/>
    <cellStyle name="Style 97 6 3 2 3" xfId="51774" xr:uid="{00000000-0005-0000-0000-0000FDCE0000}"/>
    <cellStyle name="Style 97 6 3 2 4" xfId="52466" xr:uid="{00000000-0005-0000-0000-0000FECE0000}"/>
    <cellStyle name="Style 97 6 3 2 5" xfId="53159" xr:uid="{00000000-0005-0000-0000-0000FFCE0000}"/>
    <cellStyle name="Style 97 6 3 2 6" xfId="53850" xr:uid="{00000000-0005-0000-0000-000000CF0000}"/>
    <cellStyle name="Style 97 6 3 2 7" xfId="9330" xr:uid="{00000000-0005-0000-0000-000001CF0000}"/>
    <cellStyle name="Style 97 6 3 3" xfId="4541" xr:uid="{00000000-0005-0000-0000-000002CF0000}"/>
    <cellStyle name="Style 97 6 3 3 2" xfId="51073" xr:uid="{00000000-0005-0000-0000-000003CF0000}"/>
    <cellStyle name="Style 97 6 3 3 3" xfId="51775" xr:uid="{00000000-0005-0000-0000-000004CF0000}"/>
    <cellStyle name="Style 97 6 3 3 4" xfId="52467" xr:uid="{00000000-0005-0000-0000-000005CF0000}"/>
    <cellStyle name="Style 97 6 3 3 5" xfId="53160" xr:uid="{00000000-0005-0000-0000-000006CF0000}"/>
    <cellStyle name="Style 97 6 3 3 6" xfId="53851" xr:uid="{00000000-0005-0000-0000-000007CF0000}"/>
    <cellStyle name="Style 97 6 3 3 7" xfId="9331" xr:uid="{00000000-0005-0000-0000-000008CF0000}"/>
    <cellStyle name="Style 97 6 3 4" xfId="51071" xr:uid="{00000000-0005-0000-0000-000009CF0000}"/>
    <cellStyle name="Style 97 6 3 5" xfId="51773" xr:uid="{00000000-0005-0000-0000-00000ACF0000}"/>
    <cellStyle name="Style 97 6 3 6" xfId="52465" xr:uid="{00000000-0005-0000-0000-00000BCF0000}"/>
    <cellStyle name="Style 97 6 3 7" xfId="53158" xr:uid="{00000000-0005-0000-0000-00000CCF0000}"/>
    <cellStyle name="Style 97 6 3 8" xfId="53849" xr:uid="{00000000-0005-0000-0000-00000DCF0000}"/>
    <cellStyle name="Style 97 6 3 9" xfId="9329" xr:uid="{00000000-0005-0000-0000-00000ECF0000}"/>
    <cellStyle name="Style 97 6 4" xfId="4542" xr:uid="{00000000-0005-0000-0000-00000FCF0000}"/>
    <cellStyle name="Style 97 6 4 2" xfId="4543" xr:uid="{00000000-0005-0000-0000-000010CF0000}"/>
    <cellStyle name="Style 97 6 4 2 2" xfId="51075" xr:uid="{00000000-0005-0000-0000-000011CF0000}"/>
    <cellStyle name="Style 97 6 4 2 3" xfId="51777" xr:uid="{00000000-0005-0000-0000-000012CF0000}"/>
    <cellStyle name="Style 97 6 4 2 4" xfId="52469" xr:uid="{00000000-0005-0000-0000-000013CF0000}"/>
    <cellStyle name="Style 97 6 4 2 5" xfId="53162" xr:uid="{00000000-0005-0000-0000-000014CF0000}"/>
    <cellStyle name="Style 97 6 4 2 6" xfId="53853" xr:uid="{00000000-0005-0000-0000-000015CF0000}"/>
    <cellStyle name="Style 97 6 4 2 7" xfId="9333" xr:uid="{00000000-0005-0000-0000-000016CF0000}"/>
    <cellStyle name="Style 97 6 4 3" xfId="51074" xr:uid="{00000000-0005-0000-0000-000017CF0000}"/>
    <cellStyle name="Style 97 6 4 4" xfId="51776" xr:uid="{00000000-0005-0000-0000-000018CF0000}"/>
    <cellStyle name="Style 97 6 4 5" xfId="52468" xr:uid="{00000000-0005-0000-0000-000019CF0000}"/>
    <cellStyle name="Style 97 6 4 6" xfId="53161" xr:uid="{00000000-0005-0000-0000-00001ACF0000}"/>
    <cellStyle name="Style 97 6 4 7" xfId="53852" xr:uid="{00000000-0005-0000-0000-00001BCF0000}"/>
    <cellStyle name="Style 97 6 4 8" xfId="9332" xr:uid="{00000000-0005-0000-0000-00001CCF0000}"/>
    <cellStyle name="Style 97 6 5" xfId="4544" xr:uid="{00000000-0005-0000-0000-00001DCF0000}"/>
    <cellStyle name="Style 97 6 5 2" xfId="51076" xr:uid="{00000000-0005-0000-0000-00001ECF0000}"/>
    <cellStyle name="Style 97 6 5 3" xfId="51778" xr:uid="{00000000-0005-0000-0000-00001FCF0000}"/>
    <cellStyle name="Style 97 6 5 4" xfId="52470" xr:uid="{00000000-0005-0000-0000-000020CF0000}"/>
    <cellStyle name="Style 97 6 5 5" xfId="53163" xr:uid="{00000000-0005-0000-0000-000021CF0000}"/>
    <cellStyle name="Style 97 6 5 6" xfId="53854" xr:uid="{00000000-0005-0000-0000-000022CF0000}"/>
    <cellStyle name="Style 97 6 5 7" xfId="9334" xr:uid="{00000000-0005-0000-0000-000023CF0000}"/>
    <cellStyle name="Style 97 6 6" xfId="4545" xr:uid="{00000000-0005-0000-0000-000024CF0000}"/>
    <cellStyle name="Style 97 6 6 2" xfId="51779" xr:uid="{00000000-0005-0000-0000-000025CF0000}"/>
    <cellStyle name="Style 97 6 6 3" xfId="52471" xr:uid="{00000000-0005-0000-0000-000026CF0000}"/>
    <cellStyle name="Style 97 6 6 4" xfId="53164" xr:uid="{00000000-0005-0000-0000-000027CF0000}"/>
    <cellStyle name="Style 97 6 6 5" xfId="53855" xr:uid="{00000000-0005-0000-0000-000028CF0000}"/>
    <cellStyle name="Style 97 6 6 6" xfId="51077" xr:uid="{00000000-0005-0000-0000-000029CF0000}"/>
    <cellStyle name="Style 97 6 7" xfId="51069" xr:uid="{00000000-0005-0000-0000-00002ACF0000}"/>
    <cellStyle name="Style 97 6 8" xfId="51771" xr:uid="{00000000-0005-0000-0000-00002BCF0000}"/>
    <cellStyle name="Style 97 6 9" xfId="52463" xr:uid="{00000000-0005-0000-0000-00002CCF0000}"/>
    <cellStyle name="Style 97 7" xfId="4546" xr:uid="{00000000-0005-0000-0000-00002DCF0000}"/>
    <cellStyle name="Style 97 7 10" xfId="53856" xr:uid="{00000000-0005-0000-0000-00002ECF0000}"/>
    <cellStyle name="Style 97 7 11" xfId="9335" xr:uid="{00000000-0005-0000-0000-00002FCF0000}"/>
    <cellStyle name="Style 97 7 2" xfId="4547" xr:uid="{00000000-0005-0000-0000-000030CF0000}"/>
    <cellStyle name="Style 97 7 2 2" xfId="51079" xr:uid="{00000000-0005-0000-0000-000031CF0000}"/>
    <cellStyle name="Style 97 7 2 3" xfId="51781" xr:uid="{00000000-0005-0000-0000-000032CF0000}"/>
    <cellStyle name="Style 97 7 2 4" xfId="52473" xr:uid="{00000000-0005-0000-0000-000033CF0000}"/>
    <cellStyle name="Style 97 7 2 5" xfId="53166" xr:uid="{00000000-0005-0000-0000-000034CF0000}"/>
    <cellStyle name="Style 97 7 2 6" xfId="53857" xr:uid="{00000000-0005-0000-0000-000035CF0000}"/>
    <cellStyle name="Style 97 7 2 7" xfId="9336" xr:uid="{00000000-0005-0000-0000-000036CF0000}"/>
    <cellStyle name="Style 97 7 3" xfId="4548" xr:uid="{00000000-0005-0000-0000-000037CF0000}"/>
    <cellStyle name="Style 97 7 3 2" xfId="51080" xr:uid="{00000000-0005-0000-0000-000038CF0000}"/>
    <cellStyle name="Style 97 7 3 3" xfId="51782" xr:uid="{00000000-0005-0000-0000-000039CF0000}"/>
    <cellStyle name="Style 97 7 3 4" xfId="52474" xr:uid="{00000000-0005-0000-0000-00003ACF0000}"/>
    <cellStyle name="Style 97 7 3 5" xfId="53167" xr:uid="{00000000-0005-0000-0000-00003BCF0000}"/>
    <cellStyle name="Style 97 7 3 6" xfId="53858" xr:uid="{00000000-0005-0000-0000-00003CCF0000}"/>
    <cellStyle name="Style 97 7 3 7" xfId="9337" xr:uid="{00000000-0005-0000-0000-00003DCF0000}"/>
    <cellStyle name="Style 97 7 4" xfId="4549" xr:uid="{00000000-0005-0000-0000-00003ECF0000}"/>
    <cellStyle name="Style 97 7 4 2" xfId="51783" xr:uid="{00000000-0005-0000-0000-00003FCF0000}"/>
    <cellStyle name="Style 97 7 4 3" xfId="52475" xr:uid="{00000000-0005-0000-0000-000040CF0000}"/>
    <cellStyle name="Style 97 7 4 4" xfId="53168" xr:uid="{00000000-0005-0000-0000-000041CF0000}"/>
    <cellStyle name="Style 97 7 4 5" xfId="53859" xr:uid="{00000000-0005-0000-0000-000042CF0000}"/>
    <cellStyle name="Style 97 7 4 6" xfId="51081" xr:uid="{00000000-0005-0000-0000-000043CF0000}"/>
    <cellStyle name="Style 97 7 5" xfId="4550" xr:uid="{00000000-0005-0000-0000-000044CF0000}"/>
    <cellStyle name="Style 97 7 5 2" xfId="51784" xr:uid="{00000000-0005-0000-0000-000045CF0000}"/>
    <cellStyle name="Style 97 7 5 3" xfId="52476" xr:uid="{00000000-0005-0000-0000-000046CF0000}"/>
    <cellStyle name="Style 97 7 5 4" xfId="53169" xr:uid="{00000000-0005-0000-0000-000047CF0000}"/>
    <cellStyle name="Style 97 7 5 5" xfId="53860" xr:uid="{00000000-0005-0000-0000-000048CF0000}"/>
    <cellStyle name="Style 97 7 5 6" xfId="51082" xr:uid="{00000000-0005-0000-0000-000049CF0000}"/>
    <cellStyle name="Style 97 7 6" xfId="51078" xr:uid="{00000000-0005-0000-0000-00004ACF0000}"/>
    <cellStyle name="Style 97 7 7" xfId="51780" xr:uid="{00000000-0005-0000-0000-00004BCF0000}"/>
    <cellStyle name="Style 97 7 8" xfId="52472" xr:uid="{00000000-0005-0000-0000-00004CCF0000}"/>
    <cellStyle name="Style 97 7 9" xfId="53165" xr:uid="{00000000-0005-0000-0000-00004DCF0000}"/>
    <cellStyle name="Style 97 8" xfId="4551" xr:uid="{00000000-0005-0000-0000-00004ECF0000}"/>
    <cellStyle name="Style 97 8 2" xfId="4552" xr:uid="{00000000-0005-0000-0000-00004FCF0000}"/>
    <cellStyle name="Style 97 8 2 2" xfId="51786" xr:uid="{00000000-0005-0000-0000-000050CF0000}"/>
    <cellStyle name="Style 97 8 2 3" xfId="52478" xr:uid="{00000000-0005-0000-0000-000051CF0000}"/>
    <cellStyle name="Style 97 8 2 4" xfId="53171" xr:uid="{00000000-0005-0000-0000-000052CF0000}"/>
    <cellStyle name="Style 97 8 2 5" xfId="53862" xr:uid="{00000000-0005-0000-0000-000053CF0000}"/>
    <cellStyle name="Style 97 8 2 6" xfId="51084" xr:uid="{00000000-0005-0000-0000-000054CF0000}"/>
    <cellStyle name="Style 97 8 3" xfId="4553" xr:uid="{00000000-0005-0000-0000-000055CF0000}"/>
    <cellStyle name="Style 97 8 3 2" xfId="51787" xr:uid="{00000000-0005-0000-0000-000056CF0000}"/>
    <cellStyle name="Style 97 8 3 3" xfId="52479" xr:uid="{00000000-0005-0000-0000-000057CF0000}"/>
    <cellStyle name="Style 97 8 3 4" xfId="53172" xr:uid="{00000000-0005-0000-0000-000058CF0000}"/>
    <cellStyle name="Style 97 8 3 5" xfId="53863" xr:uid="{00000000-0005-0000-0000-000059CF0000}"/>
    <cellStyle name="Style 97 8 3 6" xfId="51085" xr:uid="{00000000-0005-0000-0000-00005ACF0000}"/>
    <cellStyle name="Style 97 8 4" xfId="51083" xr:uid="{00000000-0005-0000-0000-00005BCF0000}"/>
    <cellStyle name="Style 97 8 5" xfId="51785" xr:uid="{00000000-0005-0000-0000-00005CCF0000}"/>
    <cellStyle name="Style 97 8 6" xfId="52477" xr:uid="{00000000-0005-0000-0000-00005DCF0000}"/>
    <cellStyle name="Style 97 8 7" xfId="53170" xr:uid="{00000000-0005-0000-0000-00005ECF0000}"/>
    <cellStyle name="Style 97 8 8" xfId="53861" xr:uid="{00000000-0005-0000-0000-00005FCF0000}"/>
    <cellStyle name="Style 97 8 9" xfId="9338" xr:uid="{00000000-0005-0000-0000-000060CF0000}"/>
    <cellStyle name="Style 97 9" xfId="4554" xr:uid="{00000000-0005-0000-0000-000061CF0000}"/>
    <cellStyle name="Style 97 9 2" xfId="51086" xr:uid="{00000000-0005-0000-0000-000062CF0000}"/>
    <cellStyle name="Style 97 9 3" xfId="51788" xr:uid="{00000000-0005-0000-0000-000063CF0000}"/>
    <cellStyle name="Style 97 9 4" xfId="52480" xr:uid="{00000000-0005-0000-0000-000064CF0000}"/>
    <cellStyle name="Style 97 9 5" xfId="53173" xr:uid="{00000000-0005-0000-0000-000065CF0000}"/>
    <cellStyle name="Style 97 9 6" xfId="53864" xr:uid="{00000000-0005-0000-0000-000066CF0000}"/>
    <cellStyle name="Style 97 9 7" xfId="9339" xr:uid="{00000000-0005-0000-0000-000067CF0000}"/>
    <cellStyle name="Style 97_ADDON" xfId="4555" xr:uid="{00000000-0005-0000-0000-000068CF0000}"/>
    <cellStyle name="Style 98" xfId="4556" xr:uid="{00000000-0005-0000-0000-000069CF0000}"/>
    <cellStyle name="Style 98 10" xfId="51789" xr:uid="{00000000-0005-0000-0000-00006ACF0000}"/>
    <cellStyle name="Style 98 11" xfId="52481" xr:uid="{00000000-0005-0000-0000-00006BCF0000}"/>
    <cellStyle name="Style 98 12" xfId="53174" xr:uid="{00000000-0005-0000-0000-00006CCF0000}"/>
    <cellStyle name="Style 98 13" xfId="53865" xr:uid="{00000000-0005-0000-0000-00006DCF0000}"/>
    <cellStyle name="Style 98 14" xfId="8602" xr:uid="{00000000-0005-0000-0000-00006ECF0000}"/>
    <cellStyle name="Style 98 2" xfId="4557" xr:uid="{00000000-0005-0000-0000-00006FCF0000}"/>
    <cellStyle name="Style 98 2 10" xfId="53175" xr:uid="{00000000-0005-0000-0000-000070CF0000}"/>
    <cellStyle name="Style 98 2 11" xfId="53866" xr:uid="{00000000-0005-0000-0000-000071CF0000}"/>
    <cellStyle name="Style 98 2 12" xfId="9340" xr:uid="{00000000-0005-0000-0000-000072CF0000}"/>
    <cellStyle name="Style 98 2 2" xfId="4558" xr:uid="{00000000-0005-0000-0000-000073CF0000}"/>
    <cellStyle name="Style 98 2 2 10" xfId="9341" xr:uid="{00000000-0005-0000-0000-000074CF0000}"/>
    <cellStyle name="Style 98 2 2 2" xfId="4559" xr:uid="{00000000-0005-0000-0000-000075CF0000}"/>
    <cellStyle name="Style 98 2 2 2 2" xfId="4560" xr:uid="{00000000-0005-0000-0000-000076CF0000}"/>
    <cellStyle name="Style 98 2 2 2 2 2" xfId="51793" xr:uid="{00000000-0005-0000-0000-000077CF0000}"/>
    <cellStyle name="Style 98 2 2 2 2 3" xfId="52485" xr:uid="{00000000-0005-0000-0000-000078CF0000}"/>
    <cellStyle name="Style 98 2 2 2 2 4" xfId="53178" xr:uid="{00000000-0005-0000-0000-000079CF0000}"/>
    <cellStyle name="Style 98 2 2 2 2 5" xfId="53869" xr:uid="{00000000-0005-0000-0000-00007ACF0000}"/>
    <cellStyle name="Style 98 2 2 2 2 6" xfId="51091" xr:uid="{00000000-0005-0000-0000-00007BCF0000}"/>
    <cellStyle name="Style 98 2 2 2 3" xfId="4561" xr:uid="{00000000-0005-0000-0000-00007CCF0000}"/>
    <cellStyle name="Style 98 2 2 2 3 2" xfId="51794" xr:uid="{00000000-0005-0000-0000-00007DCF0000}"/>
    <cellStyle name="Style 98 2 2 2 3 3" xfId="52486" xr:uid="{00000000-0005-0000-0000-00007ECF0000}"/>
    <cellStyle name="Style 98 2 2 2 3 4" xfId="53179" xr:uid="{00000000-0005-0000-0000-00007FCF0000}"/>
    <cellStyle name="Style 98 2 2 2 3 5" xfId="53870" xr:uid="{00000000-0005-0000-0000-000080CF0000}"/>
    <cellStyle name="Style 98 2 2 2 3 6" xfId="51092" xr:uid="{00000000-0005-0000-0000-000081CF0000}"/>
    <cellStyle name="Style 98 2 2 2 4" xfId="51090" xr:uid="{00000000-0005-0000-0000-000082CF0000}"/>
    <cellStyle name="Style 98 2 2 2 5" xfId="51792" xr:uid="{00000000-0005-0000-0000-000083CF0000}"/>
    <cellStyle name="Style 98 2 2 2 6" xfId="52484" xr:uid="{00000000-0005-0000-0000-000084CF0000}"/>
    <cellStyle name="Style 98 2 2 2 7" xfId="53177" xr:uid="{00000000-0005-0000-0000-000085CF0000}"/>
    <cellStyle name="Style 98 2 2 2 8" xfId="53868" xr:uid="{00000000-0005-0000-0000-000086CF0000}"/>
    <cellStyle name="Style 98 2 2 2 9" xfId="9342" xr:uid="{00000000-0005-0000-0000-000087CF0000}"/>
    <cellStyle name="Style 98 2 2 3" xfId="4562" xr:uid="{00000000-0005-0000-0000-000088CF0000}"/>
    <cellStyle name="Style 98 2 2 3 2" xfId="51093" xr:uid="{00000000-0005-0000-0000-000089CF0000}"/>
    <cellStyle name="Style 98 2 2 3 3" xfId="51795" xr:uid="{00000000-0005-0000-0000-00008ACF0000}"/>
    <cellStyle name="Style 98 2 2 3 4" xfId="52487" xr:uid="{00000000-0005-0000-0000-00008BCF0000}"/>
    <cellStyle name="Style 98 2 2 3 5" xfId="53180" xr:uid="{00000000-0005-0000-0000-00008CCF0000}"/>
    <cellStyle name="Style 98 2 2 3 6" xfId="53871" xr:uid="{00000000-0005-0000-0000-00008DCF0000}"/>
    <cellStyle name="Style 98 2 2 3 7" xfId="9343" xr:uid="{00000000-0005-0000-0000-00008ECF0000}"/>
    <cellStyle name="Style 98 2 2 4" xfId="4563" xr:uid="{00000000-0005-0000-0000-00008FCF0000}"/>
    <cellStyle name="Style 98 2 2 4 2" xfId="51796" xr:uid="{00000000-0005-0000-0000-000090CF0000}"/>
    <cellStyle name="Style 98 2 2 4 3" xfId="52488" xr:uid="{00000000-0005-0000-0000-000091CF0000}"/>
    <cellStyle name="Style 98 2 2 4 4" xfId="53181" xr:uid="{00000000-0005-0000-0000-000092CF0000}"/>
    <cellStyle name="Style 98 2 2 4 5" xfId="53872" xr:uid="{00000000-0005-0000-0000-000093CF0000}"/>
    <cellStyle name="Style 98 2 2 4 6" xfId="51094" xr:uid="{00000000-0005-0000-0000-000094CF0000}"/>
    <cellStyle name="Style 98 2 2 5" xfId="51089" xr:uid="{00000000-0005-0000-0000-000095CF0000}"/>
    <cellStyle name="Style 98 2 2 6" xfId="51791" xr:uid="{00000000-0005-0000-0000-000096CF0000}"/>
    <cellStyle name="Style 98 2 2 7" xfId="52483" xr:uid="{00000000-0005-0000-0000-000097CF0000}"/>
    <cellStyle name="Style 98 2 2 8" xfId="53176" xr:uid="{00000000-0005-0000-0000-000098CF0000}"/>
    <cellStyle name="Style 98 2 2 9" xfId="53867" xr:uid="{00000000-0005-0000-0000-000099CF0000}"/>
    <cellStyle name="Style 98 2 3" xfId="4564" xr:uid="{00000000-0005-0000-0000-00009ACF0000}"/>
    <cellStyle name="Style 98 2 3 2" xfId="4565" xr:uid="{00000000-0005-0000-0000-00009BCF0000}"/>
    <cellStyle name="Style 98 2 3 2 2" xfId="51798" xr:uid="{00000000-0005-0000-0000-00009CCF0000}"/>
    <cellStyle name="Style 98 2 3 2 3" xfId="52490" xr:uid="{00000000-0005-0000-0000-00009DCF0000}"/>
    <cellStyle name="Style 98 2 3 2 4" xfId="53183" xr:uid="{00000000-0005-0000-0000-00009ECF0000}"/>
    <cellStyle name="Style 98 2 3 2 5" xfId="53874" xr:uid="{00000000-0005-0000-0000-00009FCF0000}"/>
    <cellStyle name="Style 98 2 3 2 6" xfId="51096" xr:uid="{00000000-0005-0000-0000-0000A0CF0000}"/>
    <cellStyle name="Style 98 2 3 3" xfId="4566" xr:uid="{00000000-0005-0000-0000-0000A1CF0000}"/>
    <cellStyle name="Style 98 2 3 3 2" xfId="51799" xr:uid="{00000000-0005-0000-0000-0000A2CF0000}"/>
    <cellStyle name="Style 98 2 3 3 3" xfId="52491" xr:uid="{00000000-0005-0000-0000-0000A3CF0000}"/>
    <cellStyle name="Style 98 2 3 3 4" xfId="53184" xr:uid="{00000000-0005-0000-0000-0000A4CF0000}"/>
    <cellStyle name="Style 98 2 3 3 5" xfId="53875" xr:uid="{00000000-0005-0000-0000-0000A5CF0000}"/>
    <cellStyle name="Style 98 2 3 3 6" xfId="51097" xr:uid="{00000000-0005-0000-0000-0000A6CF0000}"/>
    <cellStyle name="Style 98 2 3 4" xfId="51095" xr:uid="{00000000-0005-0000-0000-0000A7CF0000}"/>
    <cellStyle name="Style 98 2 3 5" xfId="51797" xr:uid="{00000000-0005-0000-0000-0000A8CF0000}"/>
    <cellStyle name="Style 98 2 3 6" xfId="52489" xr:uid="{00000000-0005-0000-0000-0000A9CF0000}"/>
    <cellStyle name="Style 98 2 3 7" xfId="53182" xr:uid="{00000000-0005-0000-0000-0000AACF0000}"/>
    <cellStyle name="Style 98 2 3 8" xfId="53873" xr:uid="{00000000-0005-0000-0000-0000ABCF0000}"/>
    <cellStyle name="Style 98 2 3 9" xfId="9344" xr:uid="{00000000-0005-0000-0000-0000ACCF0000}"/>
    <cellStyle name="Style 98 2 4" xfId="4567" xr:uid="{00000000-0005-0000-0000-0000ADCF0000}"/>
    <cellStyle name="Style 98 2 4 2" xfId="4568" xr:uid="{00000000-0005-0000-0000-0000AECF0000}"/>
    <cellStyle name="Style 98 2 4 2 2" xfId="51801" xr:uid="{00000000-0005-0000-0000-0000AFCF0000}"/>
    <cellStyle name="Style 98 2 4 2 3" xfId="52493" xr:uid="{00000000-0005-0000-0000-0000B0CF0000}"/>
    <cellStyle name="Style 98 2 4 2 4" xfId="53186" xr:uid="{00000000-0005-0000-0000-0000B1CF0000}"/>
    <cellStyle name="Style 98 2 4 2 5" xfId="53877" xr:uid="{00000000-0005-0000-0000-0000B2CF0000}"/>
    <cellStyle name="Style 98 2 4 2 6" xfId="51099" xr:uid="{00000000-0005-0000-0000-0000B3CF0000}"/>
    <cellStyle name="Style 98 2 4 3" xfId="51098" xr:uid="{00000000-0005-0000-0000-0000B4CF0000}"/>
    <cellStyle name="Style 98 2 4 4" xfId="51800" xr:uid="{00000000-0005-0000-0000-0000B5CF0000}"/>
    <cellStyle name="Style 98 2 4 5" xfId="52492" xr:uid="{00000000-0005-0000-0000-0000B6CF0000}"/>
    <cellStyle name="Style 98 2 4 6" xfId="53185" xr:uid="{00000000-0005-0000-0000-0000B7CF0000}"/>
    <cellStyle name="Style 98 2 4 7" xfId="53876" xr:uid="{00000000-0005-0000-0000-0000B8CF0000}"/>
    <cellStyle name="Style 98 2 4 8" xfId="9345" xr:uid="{00000000-0005-0000-0000-0000B9CF0000}"/>
    <cellStyle name="Style 98 2 5" xfId="4569" xr:uid="{00000000-0005-0000-0000-0000BACF0000}"/>
    <cellStyle name="Style 98 2 5 2" xfId="51100" xr:uid="{00000000-0005-0000-0000-0000BBCF0000}"/>
    <cellStyle name="Style 98 2 5 3" xfId="51802" xr:uid="{00000000-0005-0000-0000-0000BCCF0000}"/>
    <cellStyle name="Style 98 2 5 4" xfId="52494" xr:uid="{00000000-0005-0000-0000-0000BDCF0000}"/>
    <cellStyle name="Style 98 2 5 5" xfId="53187" xr:uid="{00000000-0005-0000-0000-0000BECF0000}"/>
    <cellStyle name="Style 98 2 5 6" xfId="53878" xr:uid="{00000000-0005-0000-0000-0000BFCF0000}"/>
    <cellStyle name="Style 98 2 5 7" xfId="9346" xr:uid="{00000000-0005-0000-0000-0000C0CF0000}"/>
    <cellStyle name="Style 98 2 6" xfId="4570" xr:uid="{00000000-0005-0000-0000-0000C1CF0000}"/>
    <cellStyle name="Style 98 2 6 2" xfId="51803" xr:uid="{00000000-0005-0000-0000-0000C2CF0000}"/>
    <cellStyle name="Style 98 2 6 3" xfId="52495" xr:uid="{00000000-0005-0000-0000-0000C3CF0000}"/>
    <cellStyle name="Style 98 2 6 4" xfId="53188" xr:uid="{00000000-0005-0000-0000-0000C4CF0000}"/>
    <cellStyle name="Style 98 2 6 5" xfId="53879" xr:uid="{00000000-0005-0000-0000-0000C5CF0000}"/>
    <cellStyle name="Style 98 2 6 6" xfId="51101" xr:uid="{00000000-0005-0000-0000-0000C6CF0000}"/>
    <cellStyle name="Style 98 2 7" xfId="51088" xr:uid="{00000000-0005-0000-0000-0000C7CF0000}"/>
    <cellStyle name="Style 98 2 8" xfId="51790" xr:uid="{00000000-0005-0000-0000-0000C8CF0000}"/>
    <cellStyle name="Style 98 2 9" xfId="52482" xr:uid="{00000000-0005-0000-0000-0000C9CF0000}"/>
    <cellStyle name="Style 98 3" xfId="4571" xr:uid="{00000000-0005-0000-0000-0000CACF0000}"/>
    <cellStyle name="Style 98 3 10" xfId="53880" xr:uid="{00000000-0005-0000-0000-0000CBCF0000}"/>
    <cellStyle name="Style 98 3 11" xfId="9347" xr:uid="{00000000-0005-0000-0000-0000CCCF0000}"/>
    <cellStyle name="Style 98 3 2" xfId="4572" xr:uid="{00000000-0005-0000-0000-0000CDCF0000}"/>
    <cellStyle name="Style 98 3 2 2" xfId="4573" xr:uid="{00000000-0005-0000-0000-0000CECF0000}"/>
    <cellStyle name="Style 98 3 2 2 2" xfId="4574" xr:uid="{00000000-0005-0000-0000-0000CFCF0000}"/>
    <cellStyle name="Style 98 3 2 2 2 2" xfId="51807" xr:uid="{00000000-0005-0000-0000-0000D0CF0000}"/>
    <cellStyle name="Style 98 3 2 2 2 3" xfId="52499" xr:uid="{00000000-0005-0000-0000-0000D1CF0000}"/>
    <cellStyle name="Style 98 3 2 2 2 4" xfId="53192" xr:uid="{00000000-0005-0000-0000-0000D2CF0000}"/>
    <cellStyle name="Style 98 3 2 2 2 5" xfId="53883" xr:uid="{00000000-0005-0000-0000-0000D3CF0000}"/>
    <cellStyle name="Style 98 3 2 2 2 6" xfId="51105" xr:uid="{00000000-0005-0000-0000-0000D4CF0000}"/>
    <cellStyle name="Style 98 3 2 2 3" xfId="51104" xr:uid="{00000000-0005-0000-0000-0000D5CF0000}"/>
    <cellStyle name="Style 98 3 2 2 4" xfId="51806" xr:uid="{00000000-0005-0000-0000-0000D6CF0000}"/>
    <cellStyle name="Style 98 3 2 2 5" xfId="52498" xr:uid="{00000000-0005-0000-0000-0000D7CF0000}"/>
    <cellStyle name="Style 98 3 2 2 6" xfId="53191" xr:uid="{00000000-0005-0000-0000-0000D8CF0000}"/>
    <cellStyle name="Style 98 3 2 2 7" xfId="53882" xr:uid="{00000000-0005-0000-0000-0000D9CF0000}"/>
    <cellStyle name="Style 98 3 2 2 8" xfId="9349" xr:uid="{00000000-0005-0000-0000-0000DACF0000}"/>
    <cellStyle name="Style 98 3 2 3" xfId="4575" xr:uid="{00000000-0005-0000-0000-0000DBCF0000}"/>
    <cellStyle name="Style 98 3 2 3 2" xfId="51106" xr:uid="{00000000-0005-0000-0000-0000DCCF0000}"/>
    <cellStyle name="Style 98 3 2 3 3" xfId="51808" xr:uid="{00000000-0005-0000-0000-0000DDCF0000}"/>
    <cellStyle name="Style 98 3 2 3 4" xfId="52500" xr:uid="{00000000-0005-0000-0000-0000DECF0000}"/>
    <cellStyle name="Style 98 3 2 3 5" xfId="53193" xr:uid="{00000000-0005-0000-0000-0000DFCF0000}"/>
    <cellStyle name="Style 98 3 2 3 6" xfId="53884" xr:uid="{00000000-0005-0000-0000-0000E0CF0000}"/>
    <cellStyle name="Style 98 3 2 3 7" xfId="9350" xr:uid="{00000000-0005-0000-0000-0000E1CF0000}"/>
    <cellStyle name="Style 98 3 2 4" xfId="51103" xr:uid="{00000000-0005-0000-0000-0000E2CF0000}"/>
    <cellStyle name="Style 98 3 2 5" xfId="51805" xr:uid="{00000000-0005-0000-0000-0000E3CF0000}"/>
    <cellStyle name="Style 98 3 2 6" xfId="52497" xr:uid="{00000000-0005-0000-0000-0000E4CF0000}"/>
    <cellStyle name="Style 98 3 2 7" xfId="53190" xr:uid="{00000000-0005-0000-0000-0000E5CF0000}"/>
    <cellStyle name="Style 98 3 2 8" xfId="53881" xr:uid="{00000000-0005-0000-0000-0000E6CF0000}"/>
    <cellStyle name="Style 98 3 2 9" xfId="9348" xr:uid="{00000000-0005-0000-0000-0000E7CF0000}"/>
    <cellStyle name="Style 98 3 3" xfId="4576" xr:uid="{00000000-0005-0000-0000-0000E8CF0000}"/>
    <cellStyle name="Style 98 3 3 2" xfId="4577" xr:uid="{00000000-0005-0000-0000-0000E9CF0000}"/>
    <cellStyle name="Style 98 3 3 2 2" xfId="4578" xr:uid="{00000000-0005-0000-0000-0000EACF0000}"/>
    <cellStyle name="Style 98 3 3 2 2 2" xfId="51811" xr:uid="{00000000-0005-0000-0000-0000EBCF0000}"/>
    <cellStyle name="Style 98 3 3 2 2 3" xfId="52503" xr:uid="{00000000-0005-0000-0000-0000ECCF0000}"/>
    <cellStyle name="Style 98 3 3 2 2 4" xfId="53196" xr:uid="{00000000-0005-0000-0000-0000EDCF0000}"/>
    <cellStyle name="Style 98 3 3 2 2 5" xfId="53887" xr:uid="{00000000-0005-0000-0000-0000EECF0000}"/>
    <cellStyle name="Style 98 3 3 2 2 6" xfId="51109" xr:uid="{00000000-0005-0000-0000-0000EFCF0000}"/>
    <cellStyle name="Style 98 3 3 2 3" xfId="51108" xr:uid="{00000000-0005-0000-0000-0000F0CF0000}"/>
    <cellStyle name="Style 98 3 3 2 4" xfId="51810" xr:uid="{00000000-0005-0000-0000-0000F1CF0000}"/>
    <cellStyle name="Style 98 3 3 2 5" xfId="52502" xr:uid="{00000000-0005-0000-0000-0000F2CF0000}"/>
    <cellStyle name="Style 98 3 3 2 6" xfId="53195" xr:uid="{00000000-0005-0000-0000-0000F3CF0000}"/>
    <cellStyle name="Style 98 3 3 2 7" xfId="53886" xr:uid="{00000000-0005-0000-0000-0000F4CF0000}"/>
    <cellStyle name="Style 98 3 3 2 8" xfId="9352" xr:uid="{00000000-0005-0000-0000-0000F5CF0000}"/>
    <cellStyle name="Style 98 3 3 3" xfId="4579" xr:uid="{00000000-0005-0000-0000-0000F6CF0000}"/>
    <cellStyle name="Style 98 3 3 3 2" xfId="51110" xr:uid="{00000000-0005-0000-0000-0000F7CF0000}"/>
    <cellStyle name="Style 98 3 3 3 3" xfId="51812" xr:uid="{00000000-0005-0000-0000-0000F8CF0000}"/>
    <cellStyle name="Style 98 3 3 3 4" xfId="52504" xr:uid="{00000000-0005-0000-0000-0000F9CF0000}"/>
    <cellStyle name="Style 98 3 3 3 5" xfId="53197" xr:uid="{00000000-0005-0000-0000-0000FACF0000}"/>
    <cellStyle name="Style 98 3 3 3 6" xfId="53888" xr:uid="{00000000-0005-0000-0000-0000FBCF0000}"/>
    <cellStyle name="Style 98 3 3 3 7" xfId="9353" xr:uid="{00000000-0005-0000-0000-0000FCCF0000}"/>
    <cellStyle name="Style 98 3 3 4" xfId="51107" xr:uid="{00000000-0005-0000-0000-0000FDCF0000}"/>
    <cellStyle name="Style 98 3 3 5" xfId="51809" xr:uid="{00000000-0005-0000-0000-0000FECF0000}"/>
    <cellStyle name="Style 98 3 3 6" xfId="52501" xr:uid="{00000000-0005-0000-0000-0000FFCF0000}"/>
    <cellStyle name="Style 98 3 3 7" xfId="53194" xr:uid="{00000000-0005-0000-0000-000000D00000}"/>
    <cellStyle name="Style 98 3 3 8" xfId="53885" xr:uid="{00000000-0005-0000-0000-000001D00000}"/>
    <cellStyle name="Style 98 3 3 9" xfId="9351" xr:uid="{00000000-0005-0000-0000-000002D00000}"/>
    <cellStyle name="Style 98 3 4" xfId="4580" xr:uid="{00000000-0005-0000-0000-000003D00000}"/>
    <cellStyle name="Style 98 3 4 2" xfId="9355" xr:uid="{00000000-0005-0000-0000-000004D00000}"/>
    <cellStyle name="Style 98 3 4 3" xfId="51111" xr:uid="{00000000-0005-0000-0000-000005D00000}"/>
    <cellStyle name="Style 98 3 4 4" xfId="51813" xr:uid="{00000000-0005-0000-0000-000006D00000}"/>
    <cellStyle name="Style 98 3 4 5" xfId="52505" xr:uid="{00000000-0005-0000-0000-000007D00000}"/>
    <cellStyle name="Style 98 3 4 6" xfId="53198" xr:uid="{00000000-0005-0000-0000-000008D00000}"/>
    <cellStyle name="Style 98 3 4 7" xfId="53889" xr:uid="{00000000-0005-0000-0000-000009D00000}"/>
    <cellStyle name="Style 98 3 4 8" xfId="9354" xr:uid="{00000000-0005-0000-0000-00000AD00000}"/>
    <cellStyle name="Style 98 3 5" xfId="9356" xr:uid="{00000000-0005-0000-0000-00000BD00000}"/>
    <cellStyle name="Style 98 3 6" xfId="51102" xr:uid="{00000000-0005-0000-0000-00000CD00000}"/>
    <cellStyle name="Style 98 3 7" xfId="51804" xr:uid="{00000000-0005-0000-0000-00000DD00000}"/>
    <cellStyle name="Style 98 3 8" xfId="52496" xr:uid="{00000000-0005-0000-0000-00000ED00000}"/>
    <cellStyle name="Style 98 3 9" xfId="53189" xr:uid="{00000000-0005-0000-0000-00000FD00000}"/>
    <cellStyle name="Style 98 4" xfId="4581" xr:uid="{00000000-0005-0000-0000-000010D00000}"/>
    <cellStyle name="Style 98 4 2" xfId="4582" xr:uid="{00000000-0005-0000-0000-000011D00000}"/>
    <cellStyle name="Style 98 4 2 2" xfId="4583" xr:uid="{00000000-0005-0000-0000-000012D00000}"/>
    <cellStyle name="Style 98 4 2 2 2" xfId="51816" xr:uid="{00000000-0005-0000-0000-000013D00000}"/>
    <cellStyle name="Style 98 4 2 2 3" xfId="52508" xr:uid="{00000000-0005-0000-0000-000014D00000}"/>
    <cellStyle name="Style 98 4 2 2 4" xfId="53201" xr:uid="{00000000-0005-0000-0000-000015D00000}"/>
    <cellStyle name="Style 98 4 2 2 5" xfId="53892" xr:uid="{00000000-0005-0000-0000-000016D00000}"/>
    <cellStyle name="Style 98 4 2 2 6" xfId="51114" xr:uid="{00000000-0005-0000-0000-000017D00000}"/>
    <cellStyle name="Style 98 4 2 3" xfId="51113" xr:uid="{00000000-0005-0000-0000-000018D00000}"/>
    <cellStyle name="Style 98 4 2 4" xfId="51815" xr:uid="{00000000-0005-0000-0000-000019D00000}"/>
    <cellStyle name="Style 98 4 2 5" xfId="52507" xr:uid="{00000000-0005-0000-0000-00001AD00000}"/>
    <cellStyle name="Style 98 4 2 6" xfId="53200" xr:uid="{00000000-0005-0000-0000-00001BD00000}"/>
    <cellStyle name="Style 98 4 2 7" xfId="53891" xr:uid="{00000000-0005-0000-0000-00001CD00000}"/>
    <cellStyle name="Style 98 4 2 8" xfId="9358" xr:uid="{00000000-0005-0000-0000-00001DD00000}"/>
    <cellStyle name="Style 98 4 3" xfId="4584" xr:uid="{00000000-0005-0000-0000-00001ED00000}"/>
    <cellStyle name="Style 98 4 3 2" xfId="51115" xr:uid="{00000000-0005-0000-0000-00001FD00000}"/>
    <cellStyle name="Style 98 4 3 3" xfId="51817" xr:uid="{00000000-0005-0000-0000-000020D00000}"/>
    <cellStyle name="Style 98 4 3 4" xfId="52509" xr:uid="{00000000-0005-0000-0000-000021D00000}"/>
    <cellStyle name="Style 98 4 3 5" xfId="53202" xr:uid="{00000000-0005-0000-0000-000022D00000}"/>
    <cellStyle name="Style 98 4 3 6" xfId="53893" xr:uid="{00000000-0005-0000-0000-000023D00000}"/>
    <cellStyle name="Style 98 4 3 7" xfId="9359" xr:uid="{00000000-0005-0000-0000-000024D00000}"/>
    <cellStyle name="Style 98 4 4" xfId="51112" xr:uid="{00000000-0005-0000-0000-000025D00000}"/>
    <cellStyle name="Style 98 4 5" xfId="51814" xr:uid="{00000000-0005-0000-0000-000026D00000}"/>
    <cellStyle name="Style 98 4 6" xfId="52506" xr:uid="{00000000-0005-0000-0000-000027D00000}"/>
    <cellStyle name="Style 98 4 7" xfId="53199" xr:uid="{00000000-0005-0000-0000-000028D00000}"/>
    <cellStyle name="Style 98 4 8" xfId="53890" xr:uid="{00000000-0005-0000-0000-000029D00000}"/>
    <cellStyle name="Style 98 4 9" xfId="9357" xr:uid="{00000000-0005-0000-0000-00002AD00000}"/>
    <cellStyle name="Style 98 5" xfId="4585" xr:uid="{00000000-0005-0000-0000-00002BD00000}"/>
    <cellStyle name="Style 98 5 2" xfId="51116" xr:uid="{00000000-0005-0000-0000-00002CD00000}"/>
    <cellStyle name="Style 98 5 3" xfId="51818" xr:uid="{00000000-0005-0000-0000-00002DD00000}"/>
    <cellStyle name="Style 98 5 4" xfId="52510" xr:uid="{00000000-0005-0000-0000-00002ED00000}"/>
    <cellStyle name="Style 98 5 5" xfId="53203" xr:uid="{00000000-0005-0000-0000-00002FD00000}"/>
    <cellStyle name="Style 98 5 6" xfId="53894" xr:uid="{00000000-0005-0000-0000-000030D00000}"/>
    <cellStyle name="Style 98 5 7" xfId="9360" xr:uid="{00000000-0005-0000-0000-000031D00000}"/>
    <cellStyle name="Style 98 6" xfId="4586" xr:uid="{00000000-0005-0000-0000-000032D00000}"/>
    <cellStyle name="Style 98 6 2" xfId="51117" xr:uid="{00000000-0005-0000-0000-000033D00000}"/>
    <cellStyle name="Style 98 6 3" xfId="51819" xr:uid="{00000000-0005-0000-0000-000034D00000}"/>
    <cellStyle name="Style 98 6 4" xfId="52511" xr:uid="{00000000-0005-0000-0000-000035D00000}"/>
    <cellStyle name="Style 98 6 5" xfId="53204" xr:uid="{00000000-0005-0000-0000-000036D00000}"/>
    <cellStyle name="Style 98 6 6" xfId="53895" xr:uid="{00000000-0005-0000-0000-000037D00000}"/>
    <cellStyle name="Style 98 6 7" xfId="9361" xr:uid="{00000000-0005-0000-0000-000038D00000}"/>
    <cellStyle name="Style 98 7" xfId="4587" xr:uid="{00000000-0005-0000-0000-000039D00000}"/>
    <cellStyle name="Style 98 7 2" xfId="51820" xr:uid="{00000000-0005-0000-0000-00003AD00000}"/>
    <cellStyle name="Style 98 7 3" xfId="52512" xr:uid="{00000000-0005-0000-0000-00003BD00000}"/>
    <cellStyle name="Style 98 7 4" xfId="53205" xr:uid="{00000000-0005-0000-0000-00003CD00000}"/>
    <cellStyle name="Style 98 7 5" xfId="53896" xr:uid="{00000000-0005-0000-0000-00003DD00000}"/>
    <cellStyle name="Style 98 7 6" xfId="51118" xr:uid="{00000000-0005-0000-0000-00003ED00000}"/>
    <cellStyle name="Style 98 8" xfId="4588" xr:uid="{00000000-0005-0000-0000-00003FD00000}"/>
    <cellStyle name="Style 98 8 2" xfId="51821" xr:uid="{00000000-0005-0000-0000-000040D00000}"/>
    <cellStyle name="Style 98 8 3" xfId="52513" xr:uid="{00000000-0005-0000-0000-000041D00000}"/>
    <cellStyle name="Style 98 8 4" xfId="53206" xr:uid="{00000000-0005-0000-0000-000042D00000}"/>
    <cellStyle name="Style 98 8 5" xfId="53897" xr:uid="{00000000-0005-0000-0000-000043D00000}"/>
    <cellStyle name="Style 98 8 6" xfId="51119" xr:uid="{00000000-0005-0000-0000-000044D00000}"/>
    <cellStyle name="Style 98 9" xfId="51087" xr:uid="{00000000-0005-0000-0000-000045D00000}"/>
    <cellStyle name="Style 98_ADDON" xfId="4589" xr:uid="{00000000-0005-0000-0000-000046D00000}"/>
    <cellStyle name="Style 99" xfId="4590" xr:uid="{00000000-0005-0000-0000-000047D00000}"/>
    <cellStyle name="Style 99 10" xfId="51822" xr:uid="{00000000-0005-0000-0000-000048D00000}"/>
    <cellStyle name="Style 99 11" xfId="52514" xr:uid="{00000000-0005-0000-0000-000049D00000}"/>
    <cellStyle name="Style 99 12" xfId="53207" xr:uid="{00000000-0005-0000-0000-00004AD00000}"/>
    <cellStyle name="Style 99 13" xfId="53898" xr:uid="{00000000-0005-0000-0000-00004BD00000}"/>
    <cellStyle name="Style 99 14" xfId="8603" xr:uid="{00000000-0005-0000-0000-00004CD00000}"/>
    <cellStyle name="Style 99 2" xfId="4591" xr:uid="{00000000-0005-0000-0000-00004DD00000}"/>
    <cellStyle name="Style 99 2 10" xfId="52515" xr:uid="{00000000-0005-0000-0000-00004ED00000}"/>
    <cellStyle name="Style 99 2 11" xfId="53208" xr:uid="{00000000-0005-0000-0000-00004FD00000}"/>
    <cellStyle name="Style 99 2 12" xfId="53899" xr:uid="{00000000-0005-0000-0000-000050D00000}"/>
    <cellStyle name="Style 99 2 13" xfId="9362" xr:uid="{00000000-0005-0000-0000-000051D00000}"/>
    <cellStyle name="Style 99 2 2" xfId="4592" xr:uid="{00000000-0005-0000-0000-000052D00000}"/>
    <cellStyle name="Style 99 2 2 2" xfId="4593" xr:uid="{00000000-0005-0000-0000-000053D00000}"/>
    <cellStyle name="Style 99 2 2 2 2" xfId="4594" xr:uid="{00000000-0005-0000-0000-000054D00000}"/>
    <cellStyle name="Style 99 2 2 2 2 2" xfId="51826" xr:uid="{00000000-0005-0000-0000-000055D00000}"/>
    <cellStyle name="Style 99 2 2 2 2 3" xfId="52518" xr:uid="{00000000-0005-0000-0000-000056D00000}"/>
    <cellStyle name="Style 99 2 2 2 2 4" xfId="53211" xr:uid="{00000000-0005-0000-0000-000057D00000}"/>
    <cellStyle name="Style 99 2 2 2 2 5" xfId="53902" xr:uid="{00000000-0005-0000-0000-000058D00000}"/>
    <cellStyle name="Style 99 2 2 2 2 6" xfId="51124" xr:uid="{00000000-0005-0000-0000-000059D00000}"/>
    <cellStyle name="Style 99 2 2 2 3" xfId="51123" xr:uid="{00000000-0005-0000-0000-00005AD00000}"/>
    <cellStyle name="Style 99 2 2 2 4" xfId="51825" xr:uid="{00000000-0005-0000-0000-00005BD00000}"/>
    <cellStyle name="Style 99 2 2 2 5" xfId="52517" xr:uid="{00000000-0005-0000-0000-00005CD00000}"/>
    <cellStyle name="Style 99 2 2 2 6" xfId="53210" xr:uid="{00000000-0005-0000-0000-00005DD00000}"/>
    <cellStyle name="Style 99 2 2 2 7" xfId="53901" xr:uid="{00000000-0005-0000-0000-00005ED00000}"/>
    <cellStyle name="Style 99 2 2 2 8" xfId="9364" xr:uid="{00000000-0005-0000-0000-00005FD00000}"/>
    <cellStyle name="Style 99 2 2 3" xfId="4595" xr:uid="{00000000-0005-0000-0000-000060D00000}"/>
    <cellStyle name="Style 99 2 2 3 2" xfId="51125" xr:uid="{00000000-0005-0000-0000-000061D00000}"/>
    <cellStyle name="Style 99 2 2 3 3" xfId="51827" xr:uid="{00000000-0005-0000-0000-000062D00000}"/>
    <cellStyle name="Style 99 2 2 3 4" xfId="52519" xr:uid="{00000000-0005-0000-0000-000063D00000}"/>
    <cellStyle name="Style 99 2 2 3 5" xfId="53212" xr:uid="{00000000-0005-0000-0000-000064D00000}"/>
    <cellStyle name="Style 99 2 2 3 6" xfId="53903" xr:uid="{00000000-0005-0000-0000-000065D00000}"/>
    <cellStyle name="Style 99 2 2 3 7" xfId="9365" xr:uid="{00000000-0005-0000-0000-000066D00000}"/>
    <cellStyle name="Style 99 2 2 4" xfId="51122" xr:uid="{00000000-0005-0000-0000-000067D00000}"/>
    <cellStyle name="Style 99 2 2 5" xfId="51824" xr:uid="{00000000-0005-0000-0000-000068D00000}"/>
    <cellStyle name="Style 99 2 2 6" xfId="52516" xr:uid="{00000000-0005-0000-0000-000069D00000}"/>
    <cellStyle name="Style 99 2 2 7" xfId="53209" xr:uid="{00000000-0005-0000-0000-00006AD00000}"/>
    <cellStyle name="Style 99 2 2 8" xfId="53900" xr:uid="{00000000-0005-0000-0000-00006BD00000}"/>
    <cellStyle name="Style 99 2 2 9" xfId="9363" xr:uid="{00000000-0005-0000-0000-00006CD00000}"/>
    <cellStyle name="Style 99 2 3" xfId="4596" xr:uid="{00000000-0005-0000-0000-00006DD00000}"/>
    <cellStyle name="Style 99 2 3 2" xfId="4597" xr:uid="{00000000-0005-0000-0000-00006ED00000}"/>
    <cellStyle name="Style 99 2 3 2 2" xfId="51829" xr:uid="{00000000-0005-0000-0000-00006FD00000}"/>
    <cellStyle name="Style 99 2 3 2 3" xfId="52521" xr:uid="{00000000-0005-0000-0000-000070D00000}"/>
    <cellStyle name="Style 99 2 3 2 4" xfId="53214" xr:uid="{00000000-0005-0000-0000-000071D00000}"/>
    <cellStyle name="Style 99 2 3 2 5" xfId="53905" xr:uid="{00000000-0005-0000-0000-000072D00000}"/>
    <cellStyle name="Style 99 2 3 2 6" xfId="51127" xr:uid="{00000000-0005-0000-0000-000073D00000}"/>
    <cellStyle name="Style 99 2 3 3" xfId="51126" xr:uid="{00000000-0005-0000-0000-000074D00000}"/>
    <cellStyle name="Style 99 2 3 4" xfId="51828" xr:uid="{00000000-0005-0000-0000-000075D00000}"/>
    <cellStyle name="Style 99 2 3 5" xfId="52520" xr:uid="{00000000-0005-0000-0000-000076D00000}"/>
    <cellStyle name="Style 99 2 3 6" xfId="53213" xr:uid="{00000000-0005-0000-0000-000077D00000}"/>
    <cellStyle name="Style 99 2 3 7" xfId="53904" xr:uid="{00000000-0005-0000-0000-000078D00000}"/>
    <cellStyle name="Style 99 2 3 8" xfId="9366" xr:uid="{00000000-0005-0000-0000-000079D00000}"/>
    <cellStyle name="Style 99 2 4" xfId="4598" xr:uid="{00000000-0005-0000-0000-00007AD00000}"/>
    <cellStyle name="Style 99 2 4 2" xfId="51128" xr:uid="{00000000-0005-0000-0000-00007BD00000}"/>
    <cellStyle name="Style 99 2 4 3" xfId="51830" xr:uid="{00000000-0005-0000-0000-00007CD00000}"/>
    <cellStyle name="Style 99 2 4 4" xfId="52522" xr:uid="{00000000-0005-0000-0000-00007DD00000}"/>
    <cellStyle name="Style 99 2 4 5" xfId="53215" xr:uid="{00000000-0005-0000-0000-00007ED00000}"/>
    <cellStyle name="Style 99 2 4 6" xfId="53906" xr:uid="{00000000-0005-0000-0000-00007FD00000}"/>
    <cellStyle name="Style 99 2 4 7" xfId="9367" xr:uid="{00000000-0005-0000-0000-000080D00000}"/>
    <cellStyle name="Style 99 2 5" xfId="4599" xr:uid="{00000000-0005-0000-0000-000081D00000}"/>
    <cellStyle name="Style 99 2 5 2" xfId="51129" xr:uid="{00000000-0005-0000-0000-000082D00000}"/>
    <cellStyle name="Style 99 2 5 3" xfId="51831" xr:uid="{00000000-0005-0000-0000-000083D00000}"/>
    <cellStyle name="Style 99 2 5 4" xfId="52523" xr:uid="{00000000-0005-0000-0000-000084D00000}"/>
    <cellStyle name="Style 99 2 5 5" xfId="53216" xr:uid="{00000000-0005-0000-0000-000085D00000}"/>
    <cellStyle name="Style 99 2 5 6" xfId="53907" xr:uid="{00000000-0005-0000-0000-000086D00000}"/>
    <cellStyle name="Style 99 2 5 7" xfId="9368" xr:uid="{00000000-0005-0000-0000-000087D00000}"/>
    <cellStyle name="Style 99 2 6" xfId="4600" xr:uid="{00000000-0005-0000-0000-000088D00000}"/>
    <cellStyle name="Style 99 2 6 2" xfId="51832" xr:uid="{00000000-0005-0000-0000-000089D00000}"/>
    <cellStyle name="Style 99 2 6 3" xfId="52524" xr:uid="{00000000-0005-0000-0000-00008AD00000}"/>
    <cellStyle name="Style 99 2 6 4" xfId="53217" xr:uid="{00000000-0005-0000-0000-00008BD00000}"/>
    <cellStyle name="Style 99 2 6 5" xfId="53908" xr:uid="{00000000-0005-0000-0000-00008CD00000}"/>
    <cellStyle name="Style 99 2 6 6" xfId="51130" xr:uid="{00000000-0005-0000-0000-00008DD00000}"/>
    <cellStyle name="Style 99 2 7" xfId="4601" xr:uid="{00000000-0005-0000-0000-00008ED00000}"/>
    <cellStyle name="Style 99 2 7 2" xfId="51833" xr:uid="{00000000-0005-0000-0000-00008FD00000}"/>
    <cellStyle name="Style 99 2 7 3" xfId="52525" xr:uid="{00000000-0005-0000-0000-000090D00000}"/>
    <cellStyle name="Style 99 2 7 4" xfId="53218" xr:uid="{00000000-0005-0000-0000-000091D00000}"/>
    <cellStyle name="Style 99 2 7 5" xfId="53909" xr:uid="{00000000-0005-0000-0000-000092D00000}"/>
    <cellStyle name="Style 99 2 7 6" xfId="51131" xr:uid="{00000000-0005-0000-0000-000093D00000}"/>
    <cellStyle name="Style 99 2 8" xfId="51121" xr:uid="{00000000-0005-0000-0000-000094D00000}"/>
    <cellStyle name="Style 99 2 9" xfId="51823" xr:uid="{00000000-0005-0000-0000-000095D00000}"/>
    <cellStyle name="Style 99 3" xfId="4602" xr:uid="{00000000-0005-0000-0000-000096D00000}"/>
    <cellStyle name="Style 99 3 10" xfId="53219" xr:uid="{00000000-0005-0000-0000-000097D00000}"/>
    <cellStyle name="Style 99 3 11" xfId="53910" xr:uid="{00000000-0005-0000-0000-000098D00000}"/>
    <cellStyle name="Style 99 3 12" xfId="9369" xr:uid="{00000000-0005-0000-0000-000099D00000}"/>
    <cellStyle name="Style 99 3 2" xfId="4603" xr:uid="{00000000-0005-0000-0000-00009AD00000}"/>
    <cellStyle name="Style 99 3 2 2" xfId="4604" xr:uid="{00000000-0005-0000-0000-00009BD00000}"/>
    <cellStyle name="Style 99 3 2 2 2" xfId="4605" xr:uid="{00000000-0005-0000-0000-00009CD00000}"/>
    <cellStyle name="Style 99 3 2 2 2 2" xfId="51837" xr:uid="{00000000-0005-0000-0000-00009DD00000}"/>
    <cellStyle name="Style 99 3 2 2 2 3" xfId="52529" xr:uid="{00000000-0005-0000-0000-00009ED00000}"/>
    <cellStyle name="Style 99 3 2 2 2 4" xfId="53222" xr:uid="{00000000-0005-0000-0000-00009FD00000}"/>
    <cellStyle name="Style 99 3 2 2 2 5" xfId="53913" xr:uid="{00000000-0005-0000-0000-0000A0D00000}"/>
    <cellStyle name="Style 99 3 2 2 2 6" xfId="51135" xr:uid="{00000000-0005-0000-0000-0000A1D00000}"/>
    <cellStyle name="Style 99 3 2 2 3" xfId="51134" xr:uid="{00000000-0005-0000-0000-0000A2D00000}"/>
    <cellStyle name="Style 99 3 2 2 4" xfId="51836" xr:uid="{00000000-0005-0000-0000-0000A3D00000}"/>
    <cellStyle name="Style 99 3 2 2 5" xfId="52528" xr:uid="{00000000-0005-0000-0000-0000A4D00000}"/>
    <cellStyle name="Style 99 3 2 2 6" xfId="53221" xr:uid="{00000000-0005-0000-0000-0000A5D00000}"/>
    <cellStyle name="Style 99 3 2 2 7" xfId="53912" xr:uid="{00000000-0005-0000-0000-0000A6D00000}"/>
    <cellStyle name="Style 99 3 2 2 8" xfId="9371" xr:uid="{00000000-0005-0000-0000-0000A7D00000}"/>
    <cellStyle name="Style 99 3 2 3" xfId="4606" xr:uid="{00000000-0005-0000-0000-0000A8D00000}"/>
    <cellStyle name="Style 99 3 2 3 2" xfId="51136" xr:uid="{00000000-0005-0000-0000-0000A9D00000}"/>
    <cellStyle name="Style 99 3 2 3 3" xfId="51838" xr:uid="{00000000-0005-0000-0000-0000AAD00000}"/>
    <cellStyle name="Style 99 3 2 3 4" xfId="52530" xr:uid="{00000000-0005-0000-0000-0000ABD00000}"/>
    <cellStyle name="Style 99 3 2 3 5" xfId="53223" xr:uid="{00000000-0005-0000-0000-0000ACD00000}"/>
    <cellStyle name="Style 99 3 2 3 6" xfId="53914" xr:uid="{00000000-0005-0000-0000-0000ADD00000}"/>
    <cellStyle name="Style 99 3 2 3 7" xfId="9372" xr:uid="{00000000-0005-0000-0000-0000AED00000}"/>
    <cellStyle name="Style 99 3 2 4" xfId="51133" xr:uid="{00000000-0005-0000-0000-0000AFD00000}"/>
    <cellStyle name="Style 99 3 2 5" xfId="51835" xr:uid="{00000000-0005-0000-0000-0000B0D00000}"/>
    <cellStyle name="Style 99 3 2 6" xfId="52527" xr:uid="{00000000-0005-0000-0000-0000B1D00000}"/>
    <cellStyle name="Style 99 3 2 7" xfId="53220" xr:uid="{00000000-0005-0000-0000-0000B2D00000}"/>
    <cellStyle name="Style 99 3 2 8" xfId="53911" xr:uid="{00000000-0005-0000-0000-0000B3D00000}"/>
    <cellStyle name="Style 99 3 2 9" xfId="9370" xr:uid="{00000000-0005-0000-0000-0000B4D00000}"/>
    <cellStyle name="Style 99 3 3" xfId="4607" xr:uid="{00000000-0005-0000-0000-0000B5D00000}"/>
    <cellStyle name="Style 99 3 3 2" xfId="4608" xr:uid="{00000000-0005-0000-0000-0000B6D00000}"/>
    <cellStyle name="Style 99 3 3 2 2" xfId="4609" xr:uid="{00000000-0005-0000-0000-0000B7D00000}"/>
    <cellStyle name="Style 99 3 3 2 2 2" xfId="51841" xr:uid="{00000000-0005-0000-0000-0000B8D00000}"/>
    <cellStyle name="Style 99 3 3 2 2 3" xfId="52533" xr:uid="{00000000-0005-0000-0000-0000B9D00000}"/>
    <cellStyle name="Style 99 3 3 2 2 4" xfId="53226" xr:uid="{00000000-0005-0000-0000-0000BAD00000}"/>
    <cellStyle name="Style 99 3 3 2 2 5" xfId="53917" xr:uid="{00000000-0005-0000-0000-0000BBD00000}"/>
    <cellStyle name="Style 99 3 3 2 2 6" xfId="51139" xr:uid="{00000000-0005-0000-0000-0000BCD00000}"/>
    <cellStyle name="Style 99 3 3 2 3" xfId="51138" xr:uid="{00000000-0005-0000-0000-0000BDD00000}"/>
    <cellStyle name="Style 99 3 3 2 4" xfId="51840" xr:uid="{00000000-0005-0000-0000-0000BED00000}"/>
    <cellStyle name="Style 99 3 3 2 5" xfId="52532" xr:uid="{00000000-0005-0000-0000-0000BFD00000}"/>
    <cellStyle name="Style 99 3 3 2 6" xfId="53225" xr:uid="{00000000-0005-0000-0000-0000C0D00000}"/>
    <cellStyle name="Style 99 3 3 2 7" xfId="53916" xr:uid="{00000000-0005-0000-0000-0000C1D00000}"/>
    <cellStyle name="Style 99 3 3 2 8" xfId="9374" xr:uid="{00000000-0005-0000-0000-0000C2D00000}"/>
    <cellStyle name="Style 99 3 3 3" xfId="4610" xr:uid="{00000000-0005-0000-0000-0000C3D00000}"/>
    <cellStyle name="Style 99 3 3 3 2" xfId="51140" xr:uid="{00000000-0005-0000-0000-0000C4D00000}"/>
    <cellStyle name="Style 99 3 3 3 3" xfId="51842" xr:uid="{00000000-0005-0000-0000-0000C5D00000}"/>
    <cellStyle name="Style 99 3 3 3 4" xfId="52534" xr:uid="{00000000-0005-0000-0000-0000C6D00000}"/>
    <cellStyle name="Style 99 3 3 3 5" xfId="53227" xr:uid="{00000000-0005-0000-0000-0000C7D00000}"/>
    <cellStyle name="Style 99 3 3 3 6" xfId="53918" xr:uid="{00000000-0005-0000-0000-0000C8D00000}"/>
    <cellStyle name="Style 99 3 3 3 7" xfId="9375" xr:uid="{00000000-0005-0000-0000-0000C9D00000}"/>
    <cellStyle name="Style 99 3 3 4" xfId="51137" xr:uid="{00000000-0005-0000-0000-0000CAD00000}"/>
    <cellStyle name="Style 99 3 3 5" xfId="51839" xr:uid="{00000000-0005-0000-0000-0000CBD00000}"/>
    <cellStyle name="Style 99 3 3 6" xfId="52531" xr:uid="{00000000-0005-0000-0000-0000CCD00000}"/>
    <cellStyle name="Style 99 3 3 7" xfId="53224" xr:uid="{00000000-0005-0000-0000-0000CDD00000}"/>
    <cellStyle name="Style 99 3 3 8" xfId="53915" xr:uid="{00000000-0005-0000-0000-0000CED00000}"/>
    <cellStyle name="Style 99 3 3 9" xfId="9373" xr:uid="{00000000-0005-0000-0000-0000CFD00000}"/>
    <cellStyle name="Style 99 3 4" xfId="4611" xr:uid="{00000000-0005-0000-0000-0000D0D00000}"/>
    <cellStyle name="Style 99 3 4 2" xfId="9377" xr:uid="{00000000-0005-0000-0000-0000D1D00000}"/>
    <cellStyle name="Style 99 3 4 3" xfId="51141" xr:uid="{00000000-0005-0000-0000-0000D2D00000}"/>
    <cellStyle name="Style 99 3 4 4" xfId="51843" xr:uid="{00000000-0005-0000-0000-0000D3D00000}"/>
    <cellStyle name="Style 99 3 4 5" xfId="52535" xr:uid="{00000000-0005-0000-0000-0000D4D00000}"/>
    <cellStyle name="Style 99 3 4 6" xfId="53228" xr:uid="{00000000-0005-0000-0000-0000D5D00000}"/>
    <cellStyle name="Style 99 3 4 7" xfId="53919" xr:uid="{00000000-0005-0000-0000-0000D6D00000}"/>
    <cellStyle name="Style 99 3 4 8" xfId="9376" xr:uid="{00000000-0005-0000-0000-0000D7D00000}"/>
    <cellStyle name="Style 99 3 5" xfId="4612" xr:uid="{00000000-0005-0000-0000-0000D8D00000}"/>
    <cellStyle name="Style 99 3 5 2" xfId="51142" xr:uid="{00000000-0005-0000-0000-0000D9D00000}"/>
    <cellStyle name="Style 99 3 5 3" xfId="51844" xr:uid="{00000000-0005-0000-0000-0000DAD00000}"/>
    <cellStyle name="Style 99 3 5 4" xfId="52536" xr:uid="{00000000-0005-0000-0000-0000DBD00000}"/>
    <cellStyle name="Style 99 3 5 5" xfId="53229" xr:uid="{00000000-0005-0000-0000-0000DCD00000}"/>
    <cellStyle name="Style 99 3 5 6" xfId="53920" xr:uid="{00000000-0005-0000-0000-0000DDD00000}"/>
    <cellStyle name="Style 99 3 5 7" xfId="9378" xr:uid="{00000000-0005-0000-0000-0000DED00000}"/>
    <cellStyle name="Style 99 3 6" xfId="4613" xr:uid="{00000000-0005-0000-0000-0000DFD00000}"/>
    <cellStyle name="Style 99 3 6 2" xfId="51845" xr:uid="{00000000-0005-0000-0000-0000E0D00000}"/>
    <cellStyle name="Style 99 3 6 3" xfId="52537" xr:uid="{00000000-0005-0000-0000-0000E1D00000}"/>
    <cellStyle name="Style 99 3 6 4" xfId="53230" xr:uid="{00000000-0005-0000-0000-0000E2D00000}"/>
    <cellStyle name="Style 99 3 6 5" xfId="53921" xr:uid="{00000000-0005-0000-0000-0000E3D00000}"/>
    <cellStyle name="Style 99 3 6 6" xfId="51143" xr:uid="{00000000-0005-0000-0000-0000E4D00000}"/>
    <cellStyle name="Style 99 3 7" xfId="51132" xr:uid="{00000000-0005-0000-0000-0000E5D00000}"/>
    <cellStyle name="Style 99 3 8" xfId="51834" xr:uid="{00000000-0005-0000-0000-0000E6D00000}"/>
    <cellStyle name="Style 99 3 9" xfId="52526" xr:uid="{00000000-0005-0000-0000-0000E7D00000}"/>
    <cellStyle name="Style 99 4" xfId="4614" xr:uid="{00000000-0005-0000-0000-0000E8D00000}"/>
    <cellStyle name="Style 99 4 2" xfId="4615" xr:uid="{00000000-0005-0000-0000-0000E9D00000}"/>
    <cellStyle name="Style 99 4 2 2" xfId="4616" xr:uid="{00000000-0005-0000-0000-0000EAD00000}"/>
    <cellStyle name="Style 99 4 2 2 2" xfId="51848" xr:uid="{00000000-0005-0000-0000-0000EBD00000}"/>
    <cellStyle name="Style 99 4 2 2 3" xfId="52540" xr:uid="{00000000-0005-0000-0000-0000ECD00000}"/>
    <cellStyle name="Style 99 4 2 2 4" xfId="53233" xr:uid="{00000000-0005-0000-0000-0000EDD00000}"/>
    <cellStyle name="Style 99 4 2 2 5" xfId="53924" xr:uid="{00000000-0005-0000-0000-0000EED00000}"/>
    <cellStyle name="Style 99 4 2 2 6" xfId="51146" xr:uid="{00000000-0005-0000-0000-0000EFD00000}"/>
    <cellStyle name="Style 99 4 2 3" xfId="51145" xr:uid="{00000000-0005-0000-0000-0000F0D00000}"/>
    <cellStyle name="Style 99 4 2 4" xfId="51847" xr:uid="{00000000-0005-0000-0000-0000F1D00000}"/>
    <cellStyle name="Style 99 4 2 5" xfId="52539" xr:uid="{00000000-0005-0000-0000-0000F2D00000}"/>
    <cellStyle name="Style 99 4 2 6" xfId="53232" xr:uid="{00000000-0005-0000-0000-0000F3D00000}"/>
    <cellStyle name="Style 99 4 2 7" xfId="53923" xr:uid="{00000000-0005-0000-0000-0000F4D00000}"/>
    <cellStyle name="Style 99 4 2 8" xfId="9380" xr:uid="{00000000-0005-0000-0000-0000F5D00000}"/>
    <cellStyle name="Style 99 4 3" xfId="4617" xr:uid="{00000000-0005-0000-0000-0000F6D00000}"/>
    <cellStyle name="Style 99 4 3 2" xfId="51147" xr:uid="{00000000-0005-0000-0000-0000F7D00000}"/>
    <cellStyle name="Style 99 4 3 3" xfId="51849" xr:uid="{00000000-0005-0000-0000-0000F8D00000}"/>
    <cellStyle name="Style 99 4 3 4" xfId="52541" xr:uid="{00000000-0005-0000-0000-0000F9D00000}"/>
    <cellStyle name="Style 99 4 3 5" xfId="53234" xr:uid="{00000000-0005-0000-0000-0000FAD00000}"/>
    <cellStyle name="Style 99 4 3 6" xfId="53925" xr:uid="{00000000-0005-0000-0000-0000FBD00000}"/>
    <cellStyle name="Style 99 4 3 7" xfId="9381" xr:uid="{00000000-0005-0000-0000-0000FCD00000}"/>
    <cellStyle name="Style 99 4 4" xfId="51144" xr:uid="{00000000-0005-0000-0000-0000FDD00000}"/>
    <cellStyle name="Style 99 4 5" xfId="51846" xr:uid="{00000000-0005-0000-0000-0000FED00000}"/>
    <cellStyle name="Style 99 4 6" xfId="52538" xr:uid="{00000000-0005-0000-0000-0000FFD00000}"/>
    <cellStyle name="Style 99 4 7" xfId="53231" xr:uid="{00000000-0005-0000-0000-000000D10000}"/>
    <cellStyle name="Style 99 4 8" xfId="53922" xr:uid="{00000000-0005-0000-0000-000001D10000}"/>
    <cellStyle name="Style 99 4 9" xfId="9379" xr:uid="{00000000-0005-0000-0000-000002D10000}"/>
    <cellStyle name="Style 99 5" xfId="4618" xr:uid="{00000000-0005-0000-0000-000003D10000}"/>
    <cellStyle name="Style 99 5 2" xfId="51148" xr:uid="{00000000-0005-0000-0000-000004D10000}"/>
    <cellStyle name="Style 99 5 3" xfId="51850" xr:uid="{00000000-0005-0000-0000-000005D10000}"/>
    <cellStyle name="Style 99 5 4" xfId="52542" xr:uid="{00000000-0005-0000-0000-000006D10000}"/>
    <cellStyle name="Style 99 5 5" xfId="53235" xr:uid="{00000000-0005-0000-0000-000007D10000}"/>
    <cellStyle name="Style 99 5 6" xfId="53926" xr:uid="{00000000-0005-0000-0000-000008D10000}"/>
    <cellStyle name="Style 99 5 7" xfId="9382" xr:uid="{00000000-0005-0000-0000-000009D10000}"/>
    <cellStyle name="Style 99 6" xfId="4619" xr:uid="{00000000-0005-0000-0000-00000AD10000}"/>
    <cellStyle name="Style 99 6 2" xfId="51149" xr:uid="{00000000-0005-0000-0000-00000BD10000}"/>
    <cellStyle name="Style 99 6 3" xfId="51851" xr:uid="{00000000-0005-0000-0000-00000CD10000}"/>
    <cellStyle name="Style 99 6 4" xfId="52543" xr:uid="{00000000-0005-0000-0000-00000DD10000}"/>
    <cellStyle name="Style 99 6 5" xfId="53236" xr:uid="{00000000-0005-0000-0000-00000ED10000}"/>
    <cellStyle name="Style 99 6 6" xfId="53927" xr:uid="{00000000-0005-0000-0000-00000FD10000}"/>
    <cellStyle name="Style 99 6 7" xfId="9383" xr:uid="{00000000-0005-0000-0000-000010D10000}"/>
    <cellStyle name="Style 99 7" xfId="4620" xr:uid="{00000000-0005-0000-0000-000011D10000}"/>
    <cellStyle name="Style 99 7 2" xfId="51852" xr:uid="{00000000-0005-0000-0000-000012D10000}"/>
    <cellStyle name="Style 99 7 3" xfId="52544" xr:uid="{00000000-0005-0000-0000-000013D10000}"/>
    <cellStyle name="Style 99 7 4" xfId="53237" xr:uid="{00000000-0005-0000-0000-000014D10000}"/>
    <cellStyle name="Style 99 7 5" xfId="53928" xr:uid="{00000000-0005-0000-0000-000015D10000}"/>
    <cellStyle name="Style 99 7 6" xfId="51150" xr:uid="{00000000-0005-0000-0000-000016D10000}"/>
    <cellStyle name="Style 99 8" xfId="4621" xr:uid="{00000000-0005-0000-0000-000017D10000}"/>
    <cellStyle name="Style 99 8 2" xfId="51853" xr:uid="{00000000-0005-0000-0000-000018D10000}"/>
    <cellStyle name="Style 99 8 3" xfId="52545" xr:uid="{00000000-0005-0000-0000-000019D10000}"/>
    <cellStyle name="Style 99 8 4" xfId="53238" xr:uid="{00000000-0005-0000-0000-00001AD10000}"/>
    <cellStyle name="Style 99 8 5" xfId="53929" xr:uid="{00000000-0005-0000-0000-00001BD10000}"/>
    <cellStyle name="Style 99 8 6" xfId="51151" xr:uid="{00000000-0005-0000-0000-00001CD10000}"/>
    <cellStyle name="Style 99 9" xfId="51120" xr:uid="{00000000-0005-0000-0000-00001DD10000}"/>
    <cellStyle name="Style 99_ADDON" xfId="4622" xr:uid="{00000000-0005-0000-0000-00001ED10000}"/>
    <cellStyle name="Texte explicatif" xfId="4623" xr:uid="{00000000-0005-0000-0000-00001FD10000}"/>
    <cellStyle name="Texte explicatif 2" xfId="4624" xr:uid="{00000000-0005-0000-0000-000020D10000}"/>
    <cellStyle name="Texte explicatif 2 2" xfId="51855" xr:uid="{00000000-0005-0000-0000-000021D10000}"/>
    <cellStyle name="Texte explicatif 2 3" xfId="52547" xr:uid="{00000000-0005-0000-0000-000022D10000}"/>
    <cellStyle name="Texte explicatif 2 4" xfId="53240" xr:uid="{00000000-0005-0000-0000-000023D10000}"/>
    <cellStyle name="Texte explicatif 2 5" xfId="53931" xr:uid="{00000000-0005-0000-0000-000024D10000}"/>
    <cellStyle name="Texte explicatif 2 6" xfId="51153" xr:uid="{00000000-0005-0000-0000-000025D10000}"/>
    <cellStyle name="Texte explicatif 3" xfId="51152" xr:uid="{00000000-0005-0000-0000-000026D10000}"/>
    <cellStyle name="Texte explicatif 4" xfId="51854" xr:uid="{00000000-0005-0000-0000-000027D10000}"/>
    <cellStyle name="Texte explicatif 5" xfId="52546" xr:uid="{00000000-0005-0000-0000-000028D10000}"/>
    <cellStyle name="Texte explicatif 6" xfId="53239" xr:uid="{00000000-0005-0000-0000-000029D10000}"/>
    <cellStyle name="Texte explicatif 7" xfId="53930" xr:uid="{00000000-0005-0000-0000-00002AD10000}"/>
    <cellStyle name="Texte explicatif 8" xfId="9384" xr:uid="{00000000-0005-0000-0000-00002BD10000}"/>
    <cellStyle name="Title" xfId="4733" builtinId="15" customBuiltin="1"/>
    <cellStyle name="Title 10" xfId="8419" xr:uid="{00000000-0005-0000-0000-00002DD10000}"/>
    <cellStyle name="Title 11" xfId="8420" xr:uid="{00000000-0005-0000-0000-00002ED10000}"/>
    <cellStyle name="Title 12" xfId="8421" xr:uid="{00000000-0005-0000-0000-00002FD10000}"/>
    <cellStyle name="Title 13" xfId="8422" xr:uid="{00000000-0005-0000-0000-000030D10000}"/>
    <cellStyle name="Title 14" xfId="8423" xr:uid="{00000000-0005-0000-0000-000031D10000}"/>
    <cellStyle name="Title 15" xfId="8424" xr:uid="{00000000-0005-0000-0000-000032D10000}"/>
    <cellStyle name="Title 16" xfId="8425" xr:uid="{00000000-0005-0000-0000-000033D10000}"/>
    <cellStyle name="Title 17" xfId="8426" xr:uid="{00000000-0005-0000-0000-000034D10000}"/>
    <cellStyle name="Title 18" xfId="8427" xr:uid="{00000000-0005-0000-0000-000035D10000}"/>
    <cellStyle name="Title 19" xfId="8428" xr:uid="{00000000-0005-0000-0000-000036D10000}"/>
    <cellStyle name="Title 2" xfId="4625" xr:uid="{00000000-0005-0000-0000-000037D10000}"/>
    <cellStyle name="Title 2 10" xfId="8430" xr:uid="{00000000-0005-0000-0000-000038D10000}"/>
    <cellStyle name="Title 2 11" xfId="8431" xr:uid="{00000000-0005-0000-0000-000039D10000}"/>
    <cellStyle name="Title 2 12" xfId="8432" xr:uid="{00000000-0005-0000-0000-00003AD10000}"/>
    <cellStyle name="Title 2 13" xfId="8433" xr:uid="{00000000-0005-0000-0000-00003BD10000}"/>
    <cellStyle name="Title 2 14" xfId="8434" xr:uid="{00000000-0005-0000-0000-00003CD10000}"/>
    <cellStyle name="Title 2 15" xfId="8435" xr:uid="{00000000-0005-0000-0000-00003DD10000}"/>
    <cellStyle name="Title 2 16" xfId="8436" xr:uid="{00000000-0005-0000-0000-00003ED10000}"/>
    <cellStyle name="Title 2 17" xfId="51154" xr:uid="{00000000-0005-0000-0000-00003FD10000}"/>
    <cellStyle name="Title 2 18" xfId="51856" xr:uid="{00000000-0005-0000-0000-000040D10000}"/>
    <cellStyle name="Title 2 19" xfId="52548" xr:uid="{00000000-0005-0000-0000-000041D10000}"/>
    <cellStyle name="Title 2 2" xfId="4626" xr:uid="{00000000-0005-0000-0000-000042D10000}"/>
    <cellStyle name="Title 2 2 10" xfId="53933" xr:uid="{00000000-0005-0000-0000-000043D10000}"/>
    <cellStyle name="Title 2 2 11" xfId="8437" xr:uid="{00000000-0005-0000-0000-000044D10000}"/>
    <cellStyle name="Title 2 2 2" xfId="4627" xr:uid="{00000000-0005-0000-0000-000045D10000}"/>
    <cellStyle name="Title 2 2 2 2" xfId="51156" xr:uid="{00000000-0005-0000-0000-000046D10000}"/>
    <cellStyle name="Title 2 2 2 3" xfId="51858" xr:uid="{00000000-0005-0000-0000-000047D10000}"/>
    <cellStyle name="Title 2 2 2 4" xfId="52550" xr:uid="{00000000-0005-0000-0000-000048D10000}"/>
    <cellStyle name="Title 2 2 2 5" xfId="53243" xr:uid="{00000000-0005-0000-0000-000049D10000}"/>
    <cellStyle name="Title 2 2 2 6" xfId="53934" xr:uid="{00000000-0005-0000-0000-00004AD10000}"/>
    <cellStyle name="Title 2 2 2 7" xfId="8438" xr:uid="{00000000-0005-0000-0000-00004BD10000}"/>
    <cellStyle name="Title 2 2 3" xfId="8439" xr:uid="{00000000-0005-0000-0000-00004CD10000}"/>
    <cellStyle name="Title 2 2 4" xfId="8440" xr:uid="{00000000-0005-0000-0000-00004DD10000}"/>
    <cellStyle name="Title 2 2 5" xfId="8441" xr:uid="{00000000-0005-0000-0000-00004ED10000}"/>
    <cellStyle name="Title 2 2 6" xfId="51155" xr:uid="{00000000-0005-0000-0000-00004FD10000}"/>
    <cellStyle name="Title 2 2 7" xfId="51857" xr:uid="{00000000-0005-0000-0000-000050D10000}"/>
    <cellStyle name="Title 2 2 8" xfId="52549" xr:uid="{00000000-0005-0000-0000-000051D10000}"/>
    <cellStyle name="Title 2 2 9" xfId="53242" xr:uid="{00000000-0005-0000-0000-000052D10000}"/>
    <cellStyle name="Title 2 20" xfId="53241" xr:uid="{00000000-0005-0000-0000-000053D10000}"/>
    <cellStyle name="Title 2 21" xfId="53932" xr:uid="{00000000-0005-0000-0000-000054D10000}"/>
    <cellStyle name="Title 2 22" xfId="8429" xr:uid="{00000000-0005-0000-0000-000055D10000}"/>
    <cellStyle name="Title 2 3" xfId="4628" xr:uid="{00000000-0005-0000-0000-000056D10000}"/>
    <cellStyle name="Title 2 3 2" xfId="51157" xr:uid="{00000000-0005-0000-0000-000057D10000}"/>
    <cellStyle name="Title 2 3 3" xfId="51859" xr:uid="{00000000-0005-0000-0000-000058D10000}"/>
    <cellStyle name="Title 2 3 4" xfId="52551" xr:uid="{00000000-0005-0000-0000-000059D10000}"/>
    <cellStyle name="Title 2 3 5" xfId="53244" xr:uid="{00000000-0005-0000-0000-00005AD10000}"/>
    <cellStyle name="Title 2 3 6" xfId="53935" xr:uid="{00000000-0005-0000-0000-00005BD10000}"/>
    <cellStyle name="Title 2 3 7" xfId="8442" xr:uid="{00000000-0005-0000-0000-00005CD10000}"/>
    <cellStyle name="Title 2 4" xfId="8443" xr:uid="{00000000-0005-0000-0000-00005DD10000}"/>
    <cellStyle name="Title 2 5" xfId="8444" xr:uid="{00000000-0005-0000-0000-00005ED10000}"/>
    <cellStyle name="Title 2 6" xfId="8445" xr:uid="{00000000-0005-0000-0000-00005FD10000}"/>
    <cellStyle name="Title 2 7" xfId="8446" xr:uid="{00000000-0005-0000-0000-000060D10000}"/>
    <cellStyle name="Title 2 8" xfId="8447" xr:uid="{00000000-0005-0000-0000-000061D10000}"/>
    <cellStyle name="Title 2 9" xfId="8448" xr:uid="{00000000-0005-0000-0000-000062D10000}"/>
    <cellStyle name="Title 20" xfId="8449" xr:uid="{00000000-0005-0000-0000-000063D10000}"/>
    <cellStyle name="Title 21" xfId="8450" xr:uid="{00000000-0005-0000-0000-000064D10000}"/>
    <cellStyle name="Title 22" xfId="8451" xr:uid="{00000000-0005-0000-0000-000065D10000}"/>
    <cellStyle name="Title 3" xfId="8452" xr:uid="{00000000-0005-0000-0000-000066D10000}"/>
    <cellStyle name="Title 3 2" xfId="8453" xr:uid="{00000000-0005-0000-0000-000067D10000}"/>
    <cellStyle name="Title 3 3" xfId="8454" xr:uid="{00000000-0005-0000-0000-000068D10000}"/>
    <cellStyle name="Title 3 4" xfId="8455" xr:uid="{00000000-0005-0000-0000-000069D10000}"/>
    <cellStyle name="Title 3 5" xfId="8456" xr:uid="{00000000-0005-0000-0000-00006AD10000}"/>
    <cellStyle name="Title 3 6" xfId="8457" xr:uid="{00000000-0005-0000-0000-00006BD10000}"/>
    <cellStyle name="Title 4" xfId="8458" xr:uid="{00000000-0005-0000-0000-00006CD10000}"/>
    <cellStyle name="Title 4 2" xfId="8459" xr:uid="{00000000-0005-0000-0000-00006DD10000}"/>
    <cellStyle name="Title 5" xfId="8460" xr:uid="{00000000-0005-0000-0000-00006ED10000}"/>
    <cellStyle name="Title 5 2" xfId="8461" xr:uid="{00000000-0005-0000-0000-00006FD10000}"/>
    <cellStyle name="Title 6" xfId="8462" xr:uid="{00000000-0005-0000-0000-000070D10000}"/>
    <cellStyle name="Title 7" xfId="8463" xr:uid="{00000000-0005-0000-0000-000071D10000}"/>
    <cellStyle name="Title 8" xfId="8464" xr:uid="{00000000-0005-0000-0000-000072D10000}"/>
    <cellStyle name="Title 9" xfId="8465" xr:uid="{00000000-0005-0000-0000-000073D10000}"/>
    <cellStyle name="Titre" xfId="4629" xr:uid="{00000000-0005-0000-0000-000074D10000}"/>
    <cellStyle name="Titre 2" xfId="4630" xr:uid="{00000000-0005-0000-0000-000075D10000}"/>
    <cellStyle name="Titre 2 2" xfId="51861" xr:uid="{00000000-0005-0000-0000-000076D10000}"/>
    <cellStyle name="Titre 2 3" xfId="52553" xr:uid="{00000000-0005-0000-0000-000077D10000}"/>
    <cellStyle name="Titre 2 4" xfId="53246" xr:uid="{00000000-0005-0000-0000-000078D10000}"/>
    <cellStyle name="Titre 2 5" xfId="53937" xr:uid="{00000000-0005-0000-0000-000079D10000}"/>
    <cellStyle name="Titre 2 6" xfId="51159" xr:uid="{00000000-0005-0000-0000-00007AD10000}"/>
    <cellStyle name="Titre 3" xfId="51158" xr:uid="{00000000-0005-0000-0000-00007BD10000}"/>
    <cellStyle name="Titre 4" xfId="51860" xr:uid="{00000000-0005-0000-0000-00007CD10000}"/>
    <cellStyle name="Titre 5" xfId="52552" xr:uid="{00000000-0005-0000-0000-00007DD10000}"/>
    <cellStyle name="Titre 6" xfId="53245" xr:uid="{00000000-0005-0000-0000-00007ED10000}"/>
    <cellStyle name="Titre 7" xfId="53936" xr:uid="{00000000-0005-0000-0000-00007FD10000}"/>
    <cellStyle name="Titre 8" xfId="9385" xr:uid="{00000000-0005-0000-0000-000080D10000}"/>
    <cellStyle name="Titre 1" xfId="4631" xr:uid="{00000000-0005-0000-0000-000081D10000}"/>
    <cellStyle name="Titre 1 2" xfId="4632" xr:uid="{00000000-0005-0000-0000-000082D10000}"/>
    <cellStyle name="Titre 1 2 2" xfId="51863" xr:uid="{00000000-0005-0000-0000-000083D10000}"/>
    <cellStyle name="Titre 1 2 3" xfId="52555" xr:uid="{00000000-0005-0000-0000-000084D10000}"/>
    <cellStyle name="Titre 1 2 4" xfId="53248" xr:uid="{00000000-0005-0000-0000-000085D10000}"/>
    <cellStyle name="Titre 1 2 5" xfId="53939" xr:uid="{00000000-0005-0000-0000-000086D10000}"/>
    <cellStyle name="Titre 1 2 6" xfId="51161" xr:uid="{00000000-0005-0000-0000-000087D10000}"/>
    <cellStyle name="Titre 1 3" xfId="51160" xr:uid="{00000000-0005-0000-0000-000088D10000}"/>
    <cellStyle name="Titre 1 4" xfId="51862" xr:uid="{00000000-0005-0000-0000-000089D10000}"/>
    <cellStyle name="Titre 1 5" xfId="52554" xr:uid="{00000000-0005-0000-0000-00008AD10000}"/>
    <cellStyle name="Titre 1 6" xfId="53247" xr:uid="{00000000-0005-0000-0000-00008BD10000}"/>
    <cellStyle name="Titre 1 7" xfId="53938" xr:uid="{00000000-0005-0000-0000-00008CD10000}"/>
    <cellStyle name="Titre 1 8" xfId="9386" xr:uid="{00000000-0005-0000-0000-00008DD10000}"/>
    <cellStyle name="Titre 2" xfId="4633" xr:uid="{00000000-0005-0000-0000-00008ED10000}"/>
    <cellStyle name="Titre 2 2" xfId="4634" xr:uid="{00000000-0005-0000-0000-00008FD10000}"/>
    <cellStyle name="Titre 2 2 2" xfId="51865" xr:uid="{00000000-0005-0000-0000-000090D10000}"/>
    <cellStyle name="Titre 2 2 3" xfId="52557" xr:uid="{00000000-0005-0000-0000-000091D10000}"/>
    <cellStyle name="Titre 2 2 4" xfId="53250" xr:uid="{00000000-0005-0000-0000-000092D10000}"/>
    <cellStyle name="Titre 2 2 5" xfId="53941" xr:uid="{00000000-0005-0000-0000-000093D10000}"/>
    <cellStyle name="Titre 2 2 6" xfId="51163" xr:uid="{00000000-0005-0000-0000-000094D10000}"/>
    <cellStyle name="Titre 2 3" xfId="51162" xr:uid="{00000000-0005-0000-0000-000095D10000}"/>
    <cellStyle name="Titre 2 4" xfId="51864" xr:uid="{00000000-0005-0000-0000-000096D10000}"/>
    <cellStyle name="Titre 2 5" xfId="52556" xr:uid="{00000000-0005-0000-0000-000097D10000}"/>
    <cellStyle name="Titre 2 6" xfId="53249" xr:uid="{00000000-0005-0000-0000-000098D10000}"/>
    <cellStyle name="Titre 2 7" xfId="53940" xr:uid="{00000000-0005-0000-0000-000099D10000}"/>
    <cellStyle name="Titre 2 8" xfId="9387" xr:uid="{00000000-0005-0000-0000-00009AD10000}"/>
    <cellStyle name="Titre 3" xfId="4635" xr:uid="{00000000-0005-0000-0000-00009BD10000}"/>
    <cellStyle name="Titre 3 2" xfId="4636" xr:uid="{00000000-0005-0000-0000-00009CD10000}"/>
    <cellStyle name="Titre 3 2 2" xfId="51867" xr:uid="{00000000-0005-0000-0000-00009DD10000}"/>
    <cellStyle name="Titre 3 2 3" xfId="52559" xr:uid="{00000000-0005-0000-0000-00009ED10000}"/>
    <cellStyle name="Titre 3 2 4" xfId="53252" xr:uid="{00000000-0005-0000-0000-00009FD10000}"/>
    <cellStyle name="Titre 3 2 5" xfId="53943" xr:uid="{00000000-0005-0000-0000-0000A0D10000}"/>
    <cellStyle name="Titre 3 2 6" xfId="51165" xr:uid="{00000000-0005-0000-0000-0000A1D10000}"/>
    <cellStyle name="Titre 3 3" xfId="51164" xr:uid="{00000000-0005-0000-0000-0000A2D10000}"/>
    <cellStyle name="Titre 3 4" xfId="51866" xr:uid="{00000000-0005-0000-0000-0000A3D10000}"/>
    <cellStyle name="Titre 3 5" xfId="52558" xr:uid="{00000000-0005-0000-0000-0000A4D10000}"/>
    <cellStyle name="Titre 3 6" xfId="53251" xr:uid="{00000000-0005-0000-0000-0000A5D10000}"/>
    <cellStyle name="Titre 3 7" xfId="53942" xr:uid="{00000000-0005-0000-0000-0000A6D10000}"/>
    <cellStyle name="Titre 3 8" xfId="9388" xr:uid="{00000000-0005-0000-0000-0000A7D10000}"/>
    <cellStyle name="Titre 4" xfId="4637" xr:uid="{00000000-0005-0000-0000-0000A8D10000}"/>
    <cellStyle name="Titre 4 2" xfId="4638" xr:uid="{00000000-0005-0000-0000-0000A9D10000}"/>
    <cellStyle name="Titre 4 2 2" xfId="51869" xr:uid="{00000000-0005-0000-0000-0000AAD10000}"/>
    <cellStyle name="Titre 4 2 3" xfId="52561" xr:uid="{00000000-0005-0000-0000-0000ABD10000}"/>
    <cellStyle name="Titre 4 2 4" xfId="53254" xr:uid="{00000000-0005-0000-0000-0000ACD10000}"/>
    <cellStyle name="Titre 4 2 5" xfId="53945" xr:uid="{00000000-0005-0000-0000-0000ADD10000}"/>
    <cellStyle name="Titre 4 2 6" xfId="51167" xr:uid="{00000000-0005-0000-0000-0000AED10000}"/>
    <cellStyle name="Titre 4 3" xfId="51166" xr:uid="{00000000-0005-0000-0000-0000AFD10000}"/>
    <cellStyle name="Titre 4 4" xfId="51868" xr:uid="{00000000-0005-0000-0000-0000B0D10000}"/>
    <cellStyle name="Titre 4 5" xfId="52560" xr:uid="{00000000-0005-0000-0000-0000B1D10000}"/>
    <cellStyle name="Titre 4 6" xfId="53253" xr:uid="{00000000-0005-0000-0000-0000B2D10000}"/>
    <cellStyle name="Titre 4 7" xfId="53944" xr:uid="{00000000-0005-0000-0000-0000B3D10000}"/>
    <cellStyle name="Titre 4 8" xfId="9389" xr:uid="{00000000-0005-0000-0000-0000B4D10000}"/>
    <cellStyle name="To_Financials" xfId="8466" xr:uid="{00000000-0005-0000-0000-0000B5D10000}"/>
    <cellStyle name="Total" xfId="4735" builtinId="25" customBuiltin="1"/>
    <cellStyle name="Total 10" xfId="8467" xr:uid="{00000000-0005-0000-0000-0000B7D10000}"/>
    <cellStyle name="Total 11" xfId="8468" xr:uid="{00000000-0005-0000-0000-0000B8D10000}"/>
    <cellStyle name="Total 12" xfId="8469" xr:uid="{00000000-0005-0000-0000-0000B9D10000}"/>
    <cellStyle name="Total 13" xfId="8470" xr:uid="{00000000-0005-0000-0000-0000BAD10000}"/>
    <cellStyle name="Total 14" xfId="8471" xr:uid="{00000000-0005-0000-0000-0000BBD10000}"/>
    <cellStyle name="Total 15" xfId="8472" xr:uid="{00000000-0005-0000-0000-0000BCD10000}"/>
    <cellStyle name="Total 16" xfId="8473" xr:uid="{00000000-0005-0000-0000-0000BDD10000}"/>
    <cellStyle name="Total 17" xfId="8474" xr:uid="{00000000-0005-0000-0000-0000BED10000}"/>
    <cellStyle name="Total 18" xfId="8475" xr:uid="{00000000-0005-0000-0000-0000BFD10000}"/>
    <cellStyle name="Total 19" xfId="8476" xr:uid="{00000000-0005-0000-0000-0000C0D10000}"/>
    <cellStyle name="Total 2" xfId="4640" xr:uid="{00000000-0005-0000-0000-0000C1D10000}"/>
    <cellStyle name="Total 2 10" xfId="8478" xr:uid="{00000000-0005-0000-0000-0000C2D10000}"/>
    <cellStyle name="Total 2 11" xfId="8479" xr:uid="{00000000-0005-0000-0000-0000C3D10000}"/>
    <cellStyle name="Total 2 12" xfId="8480" xr:uid="{00000000-0005-0000-0000-0000C4D10000}"/>
    <cellStyle name="Total 2 13" xfId="8481" xr:uid="{00000000-0005-0000-0000-0000C5D10000}"/>
    <cellStyle name="Total 2 14" xfId="8482" xr:uid="{00000000-0005-0000-0000-0000C6D10000}"/>
    <cellStyle name="Total 2 15" xfId="8483" xr:uid="{00000000-0005-0000-0000-0000C7D10000}"/>
    <cellStyle name="Total 2 16" xfId="8484" xr:uid="{00000000-0005-0000-0000-0000C8D10000}"/>
    <cellStyle name="Total 2 17" xfId="8485" xr:uid="{00000000-0005-0000-0000-0000C9D10000}"/>
    <cellStyle name="Total 2 18" xfId="8486" xr:uid="{00000000-0005-0000-0000-0000CAD10000}"/>
    <cellStyle name="Total 2 19" xfId="51169" xr:uid="{00000000-0005-0000-0000-0000CBD10000}"/>
    <cellStyle name="Total 2 2" xfId="4641" xr:uid="{00000000-0005-0000-0000-0000CCD10000}"/>
    <cellStyle name="Total 2 2 10" xfId="53948" xr:uid="{00000000-0005-0000-0000-0000CDD10000}"/>
    <cellStyle name="Total 2 2 11" xfId="8487" xr:uid="{00000000-0005-0000-0000-0000CED10000}"/>
    <cellStyle name="Total 2 2 2" xfId="8488" xr:uid="{00000000-0005-0000-0000-0000CFD10000}"/>
    <cellStyle name="Total 2 2 3" xfId="8489" xr:uid="{00000000-0005-0000-0000-0000D0D10000}"/>
    <cellStyle name="Total 2 2 4" xfId="8490" xr:uid="{00000000-0005-0000-0000-0000D1D10000}"/>
    <cellStyle name="Total 2 2 5" xfId="8491" xr:uid="{00000000-0005-0000-0000-0000D2D10000}"/>
    <cellStyle name="Total 2 2 6" xfId="51170" xr:uid="{00000000-0005-0000-0000-0000D3D10000}"/>
    <cellStyle name="Total 2 2 7" xfId="51872" xr:uid="{00000000-0005-0000-0000-0000D4D10000}"/>
    <cellStyle name="Total 2 2 8" xfId="52564" xr:uid="{00000000-0005-0000-0000-0000D5D10000}"/>
    <cellStyle name="Total 2 2 9" xfId="53257" xr:uid="{00000000-0005-0000-0000-0000D6D10000}"/>
    <cellStyle name="Total 2 20" xfId="51871" xr:uid="{00000000-0005-0000-0000-0000D7D10000}"/>
    <cellStyle name="Total 2 21" xfId="52563" xr:uid="{00000000-0005-0000-0000-0000D8D10000}"/>
    <cellStyle name="Total 2 22" xfId="53256" xr:uid="{00000000-0005-0000-0000-0000D9D10000}"/>
    <cellStyle name="Total 2 23" xfId="53947" xr:uid="{00000000-0005-0000-0000-0000DAD10000}"/>
    <cellStyle name="Total 2 24" xfId="8477" xr:uid="{00000000-0005-0000-0000-0000DBD10000}"/>
    <cellStyle name="Total 2 3" xfId="8492" xr:uid="{00000000-0005-0000-0000-0000DCD10000}"/>
    <cellStyle name="Total 2 4" xfId="8493" xr:uid="{00000000-0005-0000-0000-0000DDD10000}"/>
    <cellStyle name="Total 2 5" xfId="8494" xr:uid="{00000000-0005-0000-0000-0000DED10000}"/>
    <cellStyle name="Total 2 6" xfId="8495" xr:uid="{00000000-0005-0000-0000-0000DFD10000}"/>
    <cellStyle name="Total 2 7" xfId="8496" xr:uid="{00000000-0005-0000-0000-0000E0D10000}"/>
    <cellStyle name="Total 2 8" xfId="8497" xr:uid="{00000000-0005-0000-0000-0000E1D10000}"/>
    <cellStyle name="Total 2 9" xfId="8498" xr:uid="{00000000-0005-0000-0000-0000E2D10000}"/>
    <cellStyle name="Total 20" xfId="8499" xr:uid="{00000000-0005-0000-0000-0000E3D10000}"/>
    <cellStyle name="Total 21" xfId="8500" xr:uid="{00000000-0005-0000-0000-0000E4D10000}"/>
    <cellStyle name="Total 22" xfId="8501" xr:uid="{00000000-0005-0000-0000-0000E5D10000}"/>
    <cellStyle name="Total 23" xfId="8502" xr:uid="{00000000-0005-0000-0000-0000E6D10000}"/>
    <cellStyle name="Total 24" xfId="8503" xr:uid="{00000000-0005-0000-0000-0000E7D10000}"/>
    <cellStyle name="Total 3" xfId="4642" xr:uid="{00000000-0005-0000-0000-0000E8D10000}"/>
    <cellStyle name="Total 3 10" xfId="52565" xr:uid="{00000000-0005-0000-0000-0000E9D10000}"/>
    <cellStyle name="Total 3 11" xfId="53258" xr:uid="{00000000-0005-0000-0000-0000EAD10000}"/>
    <cellStyle name="Total 3 12" xfId="53949" xr:uid="{00000000-0005-0000-0000-0000EBD10000}"/>
    <cellStyle name="Total 3 13" xfId="8504" xr:uid="{00000000-0005-0000-0000-0000ECD10000}"/>
    <cellStyle name="Total 3 2" xfId="4643" xr:uid="{00000000-0005-0000-0000-0000EDD10000}"/>
    <cellStyle name="Total 3 2 2" xfId="51172" xr:uid="{00000000-0005-0000-0000-0000EED10000}"/>
    <cellStyle name="Total 3 2 3" xfId="51874" xr:uid="{00000000-0005-0000-0000-0000EFD10000}"/>
    <cellStyle name="Total 3 2 4" xfId="52566" xr:uid="{00000000-0005-0000-0000-0000F0D10000}"/>
    <cellStyle name="Total 3 2 5" xfId="53259" xr:uid="{00000000-0005-0000-0000-0000F1D10000}"/>
    <cellStyle name="Total 3 2 6" xfId="53950" xr:uid="{00000000-0005-0000-0000-0000F2D10000}"/>
    <cellStyle name="Total 3 2 7" xfId="8505" xr:uid="{00000000-0005-0000-0000-0000F3D10000}"/>
    <cellStyle name="Total 3 3" xfId="8506" xr:uid="{00000000-0005-0000-0000-0000F4D10000}"/>
    <cellStyle name="Total 3 4" xfId="8507" xr:uid="{00000000-0005-0000-0000-0000F5D10000}"/>
    <cellStyle name="Total 3 5" xfId="8508" xr:uid="{00000000-0005-0000-0000-0000F6D10000}"/>
    <cellStyle name="Total 3 6" xfId="8509" xr:uid="{00000000-0005-0000-0000-0000F7D10000}"/>
    <cellStyle name="Total 3 7" xfId="8510" xr:uid="{00000000-0005-0000-0000-0000F8D10000}"/>
    <cellStyle name="Total 3 8" xfId="51171" xr:uid="{00000000-0005-0000-0000-0000F9D10000}"/>
    <cellStyle name="Total 3 9" xfId="51873" xr:uid="{00000000-0005-0000-0000-0000FAD10000}"/>
    <cellStyle name="Total 4" xfId="4644" xr:uid="{00000000-0005-0000-0000-0000FBD10000}"/>
    <cellStyle name="Total 4 2" xfId="8512" xr:uid="{00000000-0005-0000-0000-0000FCD10000}"/>
    <cellStyle name="Total 4 3" xfId="51173" xr:uid="{00000000-0005-0000-0000-0000FDD10000}"/>
    <cellStyle name="Total 4 4" xfId="51875" xr:uid="{00000000-0005-0000-0000-0000FED10000}"/>
    <cellStyle name="Total 4 5" xfId="52567" xr:uid="{00000000-0005-0000-0000-0000FFD10000}"/>
    <cellStyle name="Total 4 6" xfId="53260" xr:uid="{00000000-0005-0000-0000-000000D20000}"/>
    <cellStyle name="Total 4 7" xfId="53951" xr:uid="{00000000-0005-0000-0000-000001D20000}"/>
    <cellStyle name="Total 4 8" xfId="8511" xr:uid="{00000000-0005-0000-0000-000002D20000}"/>
    <cellStyle name="Total 5" xfId="4639" xr:uid="{00000000-0005-0000-0000-000003D20000}"/>
    <cellStyle name="Total 5 2" xfId="8514" xr:uid="{00000000-0005-0000-0000-000004D20000}"/>
    <cellStyle name="Total 5 3" xfId="51168" xr:uid="{00000000-0005-0000-0000-000005D20000}"/>
    <cellStyle name="Total 5 4" xfId="51870" xr:uid="{00000000-0005-0000-0000-000006D20000}"/>
    <cellStyle name="Total 5 5" xfId="52562" xr:uid="{00000000-0005-0000-0000-000007D20000}"/>
    <cellStyle name="Total 5 6" xfId="53255" xr:uid="{00000000-0005-0000-0000-000008D20000}"/>
    <cellStyle name="Total 5 7" xfId="53946" xr:uid="{00000000-0005-0000-0000-000009D20000}"/>
    <cellStyle name="Total 5 8" xfId="8513" xr:uid="{00000000-0005-0000-0000-00000AD20000}"/>
    <cellStyle name="Total 6" xfId="8515" xr:uid="{00000000-0005-0000-0000-00000BD20000}"/>
    <cellStyle name="Total 7" xfId="8516" xr:uid="{00000000-0005-0000-0000-00000CD20000}"/>
    <cellStyle name="Total 8" xfId="8517" xr:uid="{00000000-0005-0000-0000-00000DD20000}"/>
    <cellStyle name="Total 9" xfId="8518" xr:uid="{00000000-0005-0000-0000-00000ED20000}"/>
    <cellStyle name="Überschrift" xfId="4645" xr:uid="{00000000-0005-0000-0000-00000FD20000}"/>
    <cellStyle name="Überschrift 1" xfId="4646" xr:uid="{00000000-0005-0000-0000-000010D20000}"/>
    <cellStyle name="Überschrift 1 2" xfId="4647" xr:uid="{00000000-0005-0000-0000-000011D20000}"/>
    <cellStyle name="Überschrift 1 2 2" xfId="51878" xr:uid="{00000000-0005-0000-0000-000012D20000}"/>
    <cellStyle name="Überschrift 1 2 3" xfId="52570" xr:uid="{00000000-0005-0000-0000-000013D20000}"/>
    <cellStyle name="Überschrift 1 2 4" xfId="53263" xr:uid="{00000000-0005-0000-0000-000014D20000}"/>
    <cellStyle name="Überschrift 1 2 5" xfId="53954" xr:uid="{00000000-0005-0000-0000-000015D20000}"/>
    <cellStyle name="Überschrift 1 2 6" xfId="51176" xr:uid="{00000000-0005-0000-0000-000016D20000}"/>
    <cellStyle name="Überschrift 1 3" xfId="51175" xr:uid="{00000000-0005-0000-0000-000017D20000}"/>
    <cellStyle name="Überschrift 1 4" xfId="51877" xr:uid="{00000000-0005-0000-0000-000018D20000}"/>
    <cellStyle name="Überschrift 1 5" xfId="52569" xr:uid="{00000000-0005-0000-0000-000019D20000}"/>
    <cellStyle name="Überschrift 1 6" xfId="53262" xr:uid="{00000000-0005-0000-0000-00001AD20000}"/>
    <cellStyle name="Überschrift 1 7" xfId="53953" xr:uid="{00000000-0005-0000-0000-00001BD20000}"/>
    <cellStyle name="Überschrift 1 8" xfId="8605" xr:uid="{00000000-0005-0000-0000-00001CD20000}"/>
    <cellStyle name="Überschrift 10" xfId="53952" xr:uid="{00000000-0005-0000-0000-00001DD20000}"/>
    <cellStyle name="Überschrift 11" xfId="8604" xr:uid="{00000000-0005-0000-0000-00001ED20000}"/>
    <cellStyle name="Überschrift 2" xfId="4648" xr:uid="{00000000-0005-0000-0000-00001FD20000}"/>
    <cellStyle name="Überschrift 2 2" xfId="4649" xr:uid="{00000000-0005-0000-0000-000020D20000}"/>
    <cellStyle name="Überschrift 2 2 2" xfId="51880" xr:uid="{00000000-0005-0000-0000-000021D20000}"/>
    <cellStyle name="Überschrift 2 2 3" xfId="52572" xr:uid="{00000000-0005-0000-0000-000022D20000}"/>
    <cellStyle name="Überschrift 2 2 4" xfId="53265" xr:uid="{00000000-0005-0000-0000-000023D20000}"/>
    <cellStyle name="Überschrift 2 2 5" xfId="53956" xr:uid="{00000000-0005-0000-0000-000024D20000}"/>
    <cellStyle name="Überschrift 2 2 6" xfId="51178" xr:uid="{00000000-0005-0000-0000-000025D20000}"/>
    <cellStyle name="Überschrift 2 3" xfId="51177" xr:uid="{00000000-0005-0000-0000-000026D20000}"/>
    <cellStyle name="Überschrift 2 4" xfId="51879" xr:uid="{00000000-0005-0000-0000-000027D20000}"/>
    <cellStyle name="Überschrift 2 5" xfId="52571" xr:uid="{00000000-0005-0000-0000-000028D20000}"/>
    <cellStyle name="Überschrift 2 6" xfId="53264" xr:uid="{00000000-0005-0000-0000-000029D20000}"/>
    <cellStyle name="Überschrift 2 7" xfId="53955" xr:uid="{00000000-0005-0000-0000-00002AD20000}"/>
    <cellStyle name="Überschrift 2 8" xfId="8606" xr:uid="{00000000-0005-0000-0000-00002BD20000}"/>
    <cellStyle name="Überschrift 3" xfId="4650" xr:uid="{00000000-0005-0000-0000-00002CD20000}"/>
    <cellStyle name="Überschrift 3 2" xfId="4651" xr:uid="{00000000-0005-0000-0000-00002DD20000}"/>
    <cellStyle name="Überschrift 3 2 2" xfId="51882" xr:uid="{00000000-0005-0000-0000-00002ED20000}"/>
    <cellStyle name="Überschrift 3 2 3" xfId="52574" xr:uid="{00000000-0005-0000-0000-00002FD20000}"/>
    <cellStyle name="Überschrift 3 2 4" xfId="53267" xr:uid="{00000000-0005-0000-0000-000030D20000}"/>
    <cellStyle name="Überschrift 3 2 5" xfId="53958" xr:uid="{00000000-0005-0000-0000-000031D20000}"/>
    <cellStyle name="Überschrift 3 2 6" xfId="51180" xr:uid="{00000000-0005-0000-0000-000032D20000}"/>
    <cellStyle name="Überschrift 3 3" xfId="51179" xr:uid="{00000000-0005-0000-0000-000033D20000}"/>
    <cellStyle name="Überschrift 3 4" xfId="51881" xr:uid="{00000000-0005-0000-0000-000034D20000}"/>
    <cellStyle name="Überschrift 3 5" xfId="52573" xr:uid="{00000000-0005-0000-0000-000035D20000}"/>
    <cellStyle name="Überschrift 3 6" xfId="53266" xr:uid="{00000000-0005-0000-0000-000036D20000}"/>
    <cellStyle name="Überschrift 3 7" xfId="53957" xr:uid="{00000000-0005-0000-0000-000037D20000}"/>
    <cellStyle name="Überschrift 3 8" xfId="8607" xr:uid="{00000000-0005-0000-0000-000038D20000}"/>
    <cellStyle name="Überschrift 4" xfId="4652" xr:uid="{00000000-0005-0000-0000-000039D20000}"/>
    <cellStyle name="Überschrift 4 2" xfId="4653" xr:uid="{00000000-0005-0000-0000-00003AD20000}"/>
    <cellStyle name="Überschrift 4 2 2" xfId="51884" xr:uid="{00000000-0005-0000-0000-00003BD20000}"/>
    <cellStyle name="Überschrift 4 2 3" xfId="52576" xr:uid="{00000000-0005-0000-0000-00003CD20000}"/>
    <cellStyle name="Überschrift 4 2 4" xfId="53269" xr:uid="{00000000-0005-0000-0000-00003DD20000}"/>
    <cellStyle name="Überschrift 4 2 5" xfId="53960" xr:uid="{00000000-0005-0000-0000-00003ED20000}"/>
    <cellStyle name="Überschrift 4 2 6" xfId="51182" xr:uid="{00000000-0005-0000-0000-00003FD20000}"/>
    <cellStyle name="Überschrift 4 3" xfId="51181" xr:uid="{00000000-0005-0000-0000-000040D20000}"/>
    <cellStyle name="Überschrift 4 4" xfId="51883" xr:uid="{00000000-0005-0000-0000-000041D20000}"/>
    <cellStyle name="Überschrift 4 5" xfId="52575" xr:uid="{00000000-0005-0000-0000-000042D20000}"/>
    <cellStyle name="Überschrift 4 6" xfId="53268" xr:uid="{00000000-0005-0000-0000-000043D20000}"/>
    <cellStyle name="Überschrift 4 7" xfId="53959" xr:uid="{00000000-0005-0000-0000-000044D20000}"/>
    <cellStyle name="Überschrift 4 8" xfId="8608" xr:uid="{00000000-0005-0000-0000-000045D20000}"/>
    <cellStyle name="Überschrift 5" xfId="4654" xr:uid="{00000000-0005-0000-0000-000046D20000}"/>
    <cellStyle name="Überschrift 5 2" xfId="51885" xr:uid="{00000000-0005-0000-0000-000047D20000}"/>
    <cellStyle name="Überschrift 5 3" xfId="52577" xr:uid="{00000000-0005-0000-0000-000048D20000}"/>
    <cellStyle name="Überschrift 5 4" xfId="53270" xr:uid="{00000000-0005-0000-0000-000049D20000}"/>
    <cellStyle name="Überschrift 5 5" xfId="53961" xr:uid="{00000000-0005-0000-0000-00004AD20000}"/>
    <cellStyle name="Überschrift 5 6" xfId="51183" xr:uid="{00000000-0005-0000-0000-00004BD20000}"/>
    <cellStyle name="Überschrift 6" xfId="51174" xr:uid="{00000000-0005-0000-0000-00004CD20000}"/>
    <cellStyle name="Überschrift 7" xfId="51876" xr:uid="{00000000-0005-0000-0000-00004DD20000}"/>
    <cellStyle name="Überschrift 8" xfId="52568" xr:uid="{00000000-0005-0000-0000-00004ED20000}"/>
    <cellStyle name="Überschrift 9" xfId="53261" xr:uid="{00000000-0005-0000-0000-00004FD20000}"/>
    <cellStyle name="Überschrift_Energy cost" xfId="4655" xr:uid="{00000000-0005-0000-0000-000050D20000}"/>
    <cellStyle name="Vérification" xfId="4656" xr:uid="{00000000-0005-0000-0000-000051D20000}"/>
    <cellStyle name="Vérification 2" xfId="4657" xr:uid="{00000000-0005-0000-0000-000052D20000}"/>
    <cellStyle name="Vérification 2 2" xfId="51887" xr:uid="{00000000-0005-0000-0000-000053D20000}"/>
    <cellStyle name="Vérification 2 3" xfId="52579" xr:uid="{00000000-0005-0000-0000-000054D20000}"/>
    <cellStyle name="Vérification 2 4" xfId="53272" xr:uid="{00000000-0005-0000-0000-000055D20000}"/>
    <cellStyle name="Vérification 2 5" xfId="53963" xr:uid="{00000000-0005-0000-0000-000056D20000}"/>
    <cellStyle name="Vérification 2 6" xfId="51185" xr:uid="{00000000-0005-0000-0000-000057D20000}"/>
    <cellStyle name="Vérification 3" xfId="51184" xr:uid="{00000000-0005-0000-0000-000058D20000}"/>
    <cellStyle name="Vérification 4" xfId="51886" xr:uid="{00000000-0005-0000-0000-000059D20000}"/>
    <cellStyle name="Vérification 5" xfId="52578" xr:uid="{00000000-0005-0000-0000-00005AD20000}"/>
    <cellStyle name="Vérification 6" xfId="53271" xr:uid="{00000000-0005-0000-0000-00005BD20000}"/>
    <cellStyle name="Vérification 7" xfId="53962" xr:uid="{00000000-0005-0000-0000-00005CD20000}"/>
    <cellStyle name="Vérification 8" xfId="9390" xr:uid="{00000000-0005-0000-0000-00005DD20000}"/>
    <cellStyle name="Verknüpfte Zelle" xfId="4658" xr:uid="{00000000-0005-0000-0000-00005ED20000}"/>
    <cellStyle name="Verknüpfte Zelle 2" xfId="4659" xr:uid="{00000000-0005-0000-0000-00005FD20000}"/>
    <cellStyle name="Verknüpfte Zelle 2 2" xfId="51889" xr:uid="{00000000-0005-0000-0000-000060D20000}"/>
    <cellStyle name="Verknüpfte Zelle 2 3" xfId="52581" xr:uid="{00000000-0005-0000-0000-000061D20000}"/>
    <cellStyle name="Verknüpfte Zelle 2 4" xfId="53274" xr:uid="{00000000-0005-0000-0000-000062D20000}"/>
    <cellStyle name="Verknüpfte Zelle 2 5" xfId="53965" xr:uid="{00000000-0005-0000-0000-000063D20000}"/>
    <cellStyle name="Verknüpfte Zelle 2 6" xfId="51187" xr:uid="{00000000-0005-0000-0000-000064D20000}"/>
    <cellStyle name="Verknüpfte Zelle 3" xfId="51186" xr:uid="{00000000-0005-0000-0000-000065D20000}"/>
    <cellStyle name="Verknüpfte Zelle 4" xfId="51888" xr:uid="{00000000-0005-0000-0000-000066D20000}"/>
    <cellStyle name="Verknüpfte Zelle 5" xfId="52580" xr:uid="{00000000-0005-0000-0000-000067D20000}"/>
    <cellStyle name="Verknüpfte Zelle 6" xfId="53273" xr:uid="{00000000-0005-0000-0000-000068D20000}"/>
    <cellStyle name="Verknüpfte Zelle 7" xfId="53964" xr:uid="{00000000-0005-0000-0000-000069D20000}"/>
    <cellStyle name="Verknüpfte Zelle 8" xfId="8609" xr:uid="{00000000-0005-0000-0000-00006AD20000}"/>
    <cellStyle name="Warnender Text" xfId="4660" xr:uid="{00000000-0005-0000-0000-00006BD20000}"/>
    <cellStyle name="Warnender Text 2" xfId="4661" xr:uid="{00000000-0005-0000-0000-00006CD20000}"/>
    <cellStyle name="Warnender Text 2 2" xfId="51891" xr:uid="{00000000-0005-0000-0000-00006DD20000}"/>
    <cellStyle name="Warnender Text 2 3" xfId="52583" xr:uid="{00000000-0005-0000-0000-00006ED20000}"/>
    <cellStyle name="Warnender Text 2 4" xfId="53276" xr:uid="{00000000-0005-0000-0000-00006FD20000}"/>
    <cellStyle name="Warnender Text 2 5" xfId="53967" xr:uid="{00000000-0005-0000-0000-000070D20000}"/>
    <cellStyle name="Warnender Text 2 6" xfId="51189" xr:uid="{00000000-0005-0000-0000-000071D20000}"/>
    <cellStyle name="Warnender Text 3" xfId="51188" xr:uid="{00000000-0005-0000-0000-000072D20000}"/>
    <cellStyle name="Warnender Text 4" xfId="51890" xr:uid="{00000000-0005-0000-0000-000073D20000}"/>
    <cellStyle name="Warnender Text 5" xfId="52582" xr:uid="{00000000-0005-0000-0000-000074D20000}"/>
    <cellStyle name="Warnender Text 6" xfId="53275" xr:uid="{00000000-0005-0000-0000-000075D20000}"/>
    <cellStyle name="Warnender Text 7" xfId="53966" xr:uid="{00000000-0005-0000-0000-000076D20000}"/>
    <cellStyle name="Warnender Text 8" xfId="8610" xr:uid="{00000000-0005-0000-0000-000077D20000}"/>
    <cellStyle name="Warning Text" xfId="4734" builtinId="11" customBuiltin="1"/>
    <cellStyle name="Warning Text 10" xfId="8519" xr:uid="{00000000-0005-0000-0000-000079D20000}"/>
    <cellStyle name="Warning Text 11" xfId="8520" xr:uid="{00000000-0005-0000-0000-00007AD20000}"/>
    <cellStyle name="Warning Text 12" xfId="8521" xr:uid="{00000000-0005-0000-0000-00007BD20000}"/>
    <cellStyle name="Warning Text 13" xfId="8522" xr:uid="{00000000-0005-0000-0000-00007CD20000}"/>
    <cellStyle name="Warning Text 2" xfId="4663" xr:uid="{00000000-0005-0000-0000-00007DD20000}"/>
    <cellStyle name="Warning Text 2 10" xfId="8524" xr:uid="{00000000-0005-0000-0000-00007ED20000}"/>
    <cellStyle name="Warning Text 2 11" xfId="8525" xr:uid="{00000000-0005-0000-0000-00007FD20000}"/>
    <cellStyle name="Warning Text 2 12" xfId="8526" xr:uid="{00000000-0005-0000-0000-000080D20000}"/>
    <cellStyle name="Warning Text 2 13" xfId="8527" xr:uid="{00000000-0005-0000-0000-000081D20000}"/>
    <cellStyle name="Warning Text 2 14" xfId="8528" xr:uid="{00000000-0005-0000-0000-000082D20000}"/>
    <cellStyle name="Warning Text 2 15" xfId="8529" xr:uid="{00000000-0005-0000-0000-000083D20000}"/>
    <cellStyle name="Warning Text 2 16" xfId="8530" xr:uid="{00000000-0005-0000-0000-000084D20000}"/>
    <cellStyle name="Warning Text 2 17" xfId="51191" xr:uid="{00000000-0005-0000-0000-000085D20000}"/>
    <cellStyle name="Warning Text 2 18" xfId="51893" xr:uid="{00000000-0005-0000-0000-000086D20000}"/>
    <cellStyle name="Warning Text 2 19" xfId="52585" xr:uid="{00000000-0005-0000-0000-000087D20000}"/>
    <cellStyle name="Warning Text 2 2" xfId="4664" xr:uid="{00000000-0005-0000-0000-000088D20000}"/>
    <cellStyle name="Warning Text 2 2 10" xfId="53970" xr:uid="{00000000-0005-0000-0000-000089D20000}"/>
    <cellStyle name="Warning Text 2 2 11" xfId="8531" xr:uid="{00000000-0005-0000-0000-00008AD20000}"/>
    <cellStyle name="Warning Text 2 2 2" xfId="8532" xr:uid="{00000000-0005-0000-0000-00008BD20000}"/>
    <cellStyle name="Warning Text 2 2 3" xfId="8533" xr:uid="{00000000-0005-0000-0000-00008CD20000}"/>
    <cellStyle name="Warning Text 2 2 4" xfId="8534" xr:uid="{00000000-0005-0000-0000-00008DD20000}"/>
    <cellStyle name="Warning Text 2 2 5" xfId="8535" xr:uid="{00000000-0005-0000-0000-00008ED20000}"/>
    <cellStyle name="Warning Text 2 2 6" xfId="51192" xr:uid="{00000000-0005-0000-0000-00008FD20000}"/>
    <cellStyle name="Warning Text 2 2 7" xfId="51894" xr:uid="{00000000-0005-0000-0000-000090D20000}"/>
    <cellStyle name="Warning Text 2 2 8" xfId="52586" xr:uid="{00000000-0005-0000-0000-000091D20000}"/>
    <cellStyle name="Warning Text 2 2 9" xfId="53279" xr:uid="{00000000-0005-0000-0000-000092D20000}"/>
    <cellStyle name="Warning Text 2 20" xfId="53278" xr:uid="{00000000-0005-0000-0000-000093D20000}"/>
    <cellStyle name="Warning Text 2 21" xfId="53969" xr:uid="{00000000-0005-0000-0000-000094D20000}"/>
    <cellStyle name="Warning Text 2 22" xfId="8523" xr:uid="{00000000-0005-0000-0000-000095D20000}"/>
    <cellStyle name="Warning Text 2 3" xfId="8536" xr:uid="{00000000-0005-0000-0000-000096D20000}"/>
    <cellStyle name="Warning Text 2 4" xfId="8537" xr:uid="{00000000-0005-0000-0000-000097D20000}"/>
    <cellStyle name="Warning Text 2 5" xfId="8538" xr:uid="{00000000-0005-0000-0000-000098D20000}"/>
    <cellStyle name="Warning Text 2 6" xfId="8539" xr:uid="{00000000-0005-0000-0000-000099D20000}"/>
    <cellStyle name="Warning Text 2 7" xfId="8540" xr:uid="{00000000-0005-0000-0000-00009AD20000}"/>
    <cellStyle name="Warning Text 2 8" xfId="8541" xr:uid="{00000000-0005-0000-0000-00009BD20000}"/>
    <cellStyle name="Warning Text 2 9" xfId="8542" xr:uid="{00000000-0005-0000-0000-00009CD20000}"/>
    <cellStyle name="Warning Text 3" xfId="4665" xr:uid="{00000000-0005-0000-0000-00009DD20000}"/>
    <cellStyle name="Warning Text 3 10" xfId="8544" xr:uid="{00000000-0005-0000-0000-00009ED20000}"/>
    <cellStyle name="Warning Text 3 11" xfId="51193" xr:uid="{00000000-0005-0000-0000-00009FD20000}"/>
    <cellStyle name="Warning Text 3 12" xfId="51895" xr:uid="{00000000-0005-0000-0000-0000A0D20000}"/>
    <cellStyle name="Warning Text 3 13" xfId="52587" xr:uid="{00000000-0005-0000-0000-0000A1D20000}"/>
    <cellStyle name="Warning Text 3 14" xfId="53280" xr:uid="{00000000-0005-0000-0000-0000A2D20000}"/>
    <cellStyle name="Warning Text 3 15" xfId="53971" xr:uid="{00000000-0005-0000-0000-0000A3D20000}"/>
    <cellStyle name="Warning Text 3 16" xfId="8543" xr:uid="{00000000-0005-0000-0000-0000A4D20000}"/>
    <cellStyle name="Warning Text 3 2" xfId="8545" xr:uid="{00000000-0005-0000-0000-0000A5D20000}"/>
    <cellStyle name="Warning Text 3 2 2" xfId="8546" xr:uid="{00000000-0005-0000-0000-0000A6D20000}"/>
    <cellStyle name="Warning Text 3 2 3" xfId="8547" xr:uid="{00000000-0005-0000-0000-0000A7D20000}"/>
    <cellStyle name="Warning Text 3 2 4" xfId="8548" xr:uid="{00000000-0005-0000-0000-0000A8D20000}"/>
    <cellStyle name="Warning Text 3 2 5" xfId="8549" xr:uid="{00000000-0005-0000-0000-0000A9D20000}"/>
    <cellStyle name="Warning Text 3 3" xfId="8550" xr:uid="{00000000-0005-0000-0000-0000AAD20000}"/>
    <cellStyle name="Warning Text 3 4" xfId="8551" xr:uid="{00000000-0005-0000-0000-0000ABD20000}"/>
    <cellStyle name="Warning Text 3 5" xfId="8552" xr:uid="{00000000-0005-0000-0000-0000ACD20000}"/>
    <cellStyle name="Warning Text 3 6" xfId="8553" xr:uid="{00000000-0005-0000-0000-0000ADD20000}"/>
    <cellStyle name="Warning Text 3 7" xfId="8554" xr:uid="{00000000-0005-0000-0000-0000AED20000}"/>
    <cellStyle name="Warning Text 3 8" xfId="8555" xr:uid="{00000000-0005-0000-0000-0000AFD20000}"/>
    <cellStyle name="Warning Text 3 9" xfId="8556" xr:uid="{00000000-0005-0000-0000-0000B0D20000}"/>
    <cellStyle name="Warning Text 4" xfId="4662" xr:uid="{00000000-0005-0000-0000-0000B1D20000}"/>
    <cellStyle name="Warning Text 4 10" xfId="52584" xr:uid="{00000000-0005-0000-0000-0000B2D20000}"/>
    <cellStyle name="Warning Text 4 11" xfId="53277" xr:uid="{00000000-0005-0000-0000-0000B3D20000}"/>
    <cellStyle name="Warning Text 4 12" xfId="53968" xr:uid="{00000000-0005-0000-0000-0000B4D20000}"/>
    <cellStyle name="Warning Text 4 13" xfId="8557" xr:uid="{00000000-0005-0000-0000-0000B5D20000}"/>
    <cellStyle name="Warning Text 4 2" xfId="8558" xr:uid="{00000000-0005-0000-0000-0000B6D20000}"/>
    <cellStyle name="Warning Text 4 3" xfId="8559" xr:uid="{00000000-0005-0000-0000-0000B7D20000}"/>
    <cellStyle name="Warning Text 4 4" xfId="8560" xr:uid="{00000000-0005-0000-0000-0000B8D20000}"/>
    <cellStyle name="Warning Text 4 5" xfId="8561" xr:uid="{00000000-0005-0000-0000-0000B9D20000}"/>
    <cellStyle name="Warning Text 4 6" xfId="8562" xr:uid="{00000000-0005-0000-0000-0000BAD20000}"/>
    <cellStyle name="Warning Text 4 7" xfId="8563" xr:uid="{00000000-0005-0000-0000-0000BBD20000}"/>
    <cellStyle name="Warning Text 4 8" xfId="51190" xr:uid="{00000000-0005-0000-0000-0000BCD20000}"/>
    <cellStyle name="Warning Text 4 9" xfId="51892" xr:uid="{00000000-0005-0000-0000-0000BDD20000}"/>
    <cellStyle name="Warning Text 5" xfId="8564" xr:uid="{00000000-0005-0000-0000-0000BED20000}"/>
    <cellStyle name="Warning Text 5 2" xfId="8565" xr:uid="{00000000-0005-0000-0000-0000BFD20000}"/>
    <cellStyle name="Warning Text 6" xfId="8566" xr:uid="{00000000-0005-0000-0000-0000C0D20000}"/>
    <cellStyle name="Warning Text 7" xfId="8567" xr:uid="{00000000-0005-0000-0000-0000C1D20000}"/>
    <cellStyle name="Warning Text 8" xfId="8568" xr:uid="{00000000-0005-0000-0000-0000C2D20000}"/>
    <cellStyle name="Warning Text 9" xfId="8569" xr:uid="{00000000-0005-0000-0000-0000C3D20000}"/>
    <cellStyle name="xHeading" xfId="8570" xr:uid="{00000000-0005-0000-0000-0000C4D20000}"/>
    <cellStyle name="xHeading 2" xfId="8571" xr:uid="{00000000-0005-0000-0000-0000C5D20000}"/>
    <cellStyle name="xHeading 3" xfId="8572" xr:uid="{00000000-0005-0000-0000-0000C6D20000}"/>
    <cellStyle name="xHeadingCen" xfId="8573" xr:uid="{00000000-0005-0000-0000-0000C7D20000}"/>
    <cellStyle name="xHeadingCen 2" xfId="8574" xr:uid="{00000000-0005-0000-0000-0000C8D20000}"/>
    <cellStyle name="xHeadingCen 3" xfId="8575" xr:uid="{00000000-0005-0000-0000-0000C9D20000}"/>
    <cellStyle name="xHeadingVer" xfId="8576" xr:uid="{00000000-0005-0000-0000-0000CAD20000}"/>
    <cellStyle name="xHeadingVer 2" xfId="8577" xr:uid="{00000000-0005-0000-0000-0000CBD20000}"/>
    <cellStyle name="xHeadingVer 3" xfId="8578" xr:uid="{00000000-0005-0000-0000-0000CCD20000}"/>
    <cellStyle name="xRangeName" xfId="8579" xr:uid="{00000000-0005-0000-0000-0000CDD20000}"/>
    <cellStyle name="xTitle" xfId="8580" xr:uid="{00000000-0005-0000-0000-0000CED20000}"/>
    <cellStyle name="xTitle B&amp;W" xfId="8581" xr:uid="{00000000-0005-0000-0000-0000CFD20000}"/>
    <cellStyle name="xTitle Colour" xfId="8582" xr:uid="{00000000-0005-0000-0000-0000D0D20000}"/>
    <cellStyle name="xTitle_Attrition Rate Scorecard - October 2008" xfId="8583" xr:uid="{00000000-0005-0000-0000-0000D1D20000}"/>
    <cellStyle name="Year" xfId="8584" xr:uid="{00000000-0005-0000-0000-0000D2D20000}"/>
    <cellStyle name="Year 2" xfId="8585" xr:uid="{00000000-0005-0000-0000-0000D3D20000}"/>
    <cellStyle name="Year 3" xfId="8586" xr:uid="{00000000-0005-0000-0000-0000D4D20000}"/>
    <cellStyle name="Zelle überprüfen" xfId="4666" xr:uid="{00000000-0005-0000-0000-0000D5D20000}"/>
    <cellStyle name="Zelle überprüfen 2" xfId="4667" xr:uid="{00000000-0005-0000-0000-0000D6D20000}"/>
    <cellStyle name="Zelle überprüfen 2 2" xfId="51897" xr:uid="{00000000-0005-0000-0000-0000D7D20000}"/>
    <cellStyle name="Zelle überprüfen 2 3" xfId="52589" xr:uid="{00000000-0005-0000-0000-0000D8D20000}"/>
    <cellStyle name="Zelle überprüfen 2 4" xfId="53282" xr:uid="{00000000-0005-0000-0000-0000D9D20000}"/>
    <cellStyle name="Zelle überprüfen 2 5" xfId="53973" xr:uid="{00000000-0005-0000-0000-0000DAD20000}"/>
    <cellStyle name="Zelle überprüfen 2 6" xfId="51195" xr:uid="{00000000-0005-0000-0000-0000DBD20000}"/>
    <cellStyle name="Zelle überprüfen 3" xfId="51194" xr:uid="{00000000-0005-0000-0000-0000DCD20000}"/>
    <cellStyle name="Zelle überprüfen 4" xfId="51896" xr:uid="{00000000-0005-0000-0000-0000DDD20000}"/>
    <cellStyle name="Zelle überprüfen 5" xfId="52588" xr:uid="{00000000-0005-0000-0000-0000DED20000}"/>
    <cellStyle name="Zelle überprüfen 6" xfId="53281" xr:uid="{00000000-0005-0000-0000-0000DFD20000}"/>
    <cellStyle name="Zelle überprüfen 7" xfId="53972" xr:uid="{00000000-0005-0000-0000-0000E0D20000}"/>
    <cellStyle name="Zelle überprüfen 8" xfId="8611" xr:uid="{00000000-0005-0000-0000-0000E1D20000}"/>
    <cellStyle name="Обычный_CRF2002 (1)" xfId="4668" xr:uid="{00000000-0005-0000-0000-0000E2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B6D8-0448-4261-A26B-4BF657BB7A41}">
  <dimension ref="A1:A4"/>
  <sheetViews>
    <sheetView workbookViewId="0">
      <selection activeCell="Q20" sqref="Q20"/>
    </sheetView>
  </sheetViews>
  <sheetFormatPr defaultRowHeight="12.75"/>
  <sheetData>
    <row r="1" spans="1:1">
      <c r="A1" t="s">
        <v>373</v>
      </c>
    </row>
    <row r="2" spans="1:1">
      <c r="A2" t="s">
        <v>374</v>
      </c>
    </row>
    <row r="3" spans="1:1">
      <c r="A3" t="s">
        <v>375</v>
      </c>
    </row>
    <row r="4" spans="1:1">
      <c r="A4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124"/>
  <sheetViews>
    <sheetView zoomScale="80" zoomScaleNormal="80" workbookViewId="0">
      <pane xSplit="2" ySplit="8" topLeftCell="C81" activePane="bottomRight" state="frozen"/>
      <selection pane="topRight" activeCell="C1" sqref="C1"/>
      <selection pane="bottomLeft" activeCell="A9" sqref="A9"/>
      <selection pane="bottomRight" activeCell="K107" sqref="K107"/>
    </sheetView>
  </sheetViews>
  <sheetFormatPr defaultColWidth="9.140625" defaultRowHeight="12.75"/>
  <cols>
    <col min="1" max="1" width="2.85546875" style="58" customWidth="1"/>
    <col min="2" max="2" width="40.7109375" style="58" customWidth="1"/>
    <col min="3" max="3" width="22.85546875" style="58" bestFit="1" customWidth="1"/>
    <col min="4" max="4" width="19.28515625" style="58" customWidth="1"/>
    <col min="5" max="5" width="24.85546875" style="58" customWidth="1"/>
    <col min="6" max="6" width="30.85546875" style="58" bestFit="1" customWidth="1"/>
    <col min="7" max="7" width="27.85546875" style="58" customWidth="1"/>
    <col min="8" max="8" width="64.5703125" style="58" bestFit="1" customWidth="1"/>
    <col min="9" max="9" width="83.85546875" style="58" customWidth="1"/>
    <col min="10" max="10" width="10.140625" style="58" bestFit="1" customWidth="1"/>
    <col min="11" max="11" width="85.85546875" style="58" bestFit="1" customWidth="1"/>
    <col min="12" max="12" width="12" style="58" customWidth="1"/>
    <col min="13" max="13" width="10.42578125" style="58" bestFit="1" customWidth="1"/>
    <col min="14" max="14" width="9.42578125" style="58" bestFit="1" customWidth="1"/>
    <col min="15" max="15" width="13.140625" style="58" customWidth="1"/>
    <col min="16" max="16" width="9.85546875" style="58" customWidth="1"/>
    <col min="17" max="17" width="13.140625" style="58" customWidth="1"/>
    <col min="18" max="23" width="11.28515625" style="58" customWidth="1"/>
    <col min="24" max="28" width="12.5703125" style="58" customWidth="1"/>
    <col min="29" max="33" width="14.5703125" style="58" customWidth="1"/>
    <col min="34" max="34" width="13.140625" style="58" customWidth="1"/>
    <col min="35" max="35" width="13.85546875" style="58" customWidth="1"/>
    <col min="36" max="36" width="11.42578125" style="58" customWidth="1"/>
    <col min="37" max="16384" width="9.140625" style="58"/>
  </cols>
  <sheetData>
    <row r="2" spans="2:45" ht="23.25">
      <c r="B2" s="57" t="s">
        <v>56</v>
      </c>
    </row>
    <row r="3" spans="2:45" ht="15.75">
      <c r="B3" s="59"/>
    </row>
    <row r="4" spans="2:45" ht="15.75">
      <c r="B4" s="59"/>
    </row>
    <row r="5" spans="2:45">
      <c r="G5" s="60"/>
      <c r="H5" s="61"/>
      <c r="I5" s="61"/>
      <c r="J5" s="61"/>
    </row>
    <row r="6" spans="2:45" ht="18">
      <c r="B6" s="62" t="s">
        <v>244</v>
      </c>
      <c r="G6" s="61" t="s">
        <v>0</v>
      </c>
      <c r="I6" s="61"/>
      <c r="J6" s="61"/>
    </row>
    <row r="7" spans="2:45" ht="38.25">
      <c r="B7" s="63" t="s">
        <v>1</v>
      </c>
      <c r="C7" s="63" t="s">
        <v>112</v>
      </c>
      <c r="D7" s="63" t="s">
        <v>113</v>
      </c>
      <c r="E7" s="63" t="s">
        <v>3</v>
      </c>
      <c r="F7" s="63" t="s">
        <v>4</v>
      </c>
      <c r="G7" s="63" t="s">
        <v>16</v>
      </c>
      <c r="H7" s="63" t="s">
        <v>18</v>
      </c>
      <c r="I7" s="63" t="s">
        <v>236</v>
      </c>
      <c r="J7" s="64" t="s">
        <v>132</v>
      </c>
      <c r="K7" s="64" t="s">
        <v>133</v>
      </c>
      <c r="L7" s="64" t="s">
        <v>134</v>
      </c>
      <c r="M7" s="64" t="s">
        <v>43</v>
      </c>
      <c r="N7" s="64" t="s">
        <v>135</v>
      </c>
      <c r="O7" s="64" t="s">
        <v>5</v>
      </c>
      <c r="P7" s="64" t="s">
        <v>45</v>
      </c>
      <c r="Q7" s="64" t="s">
        <v>51</v>
      </c>
      <c r="R7" s="64" t="s">
        <v>237</v>
      </c>
      <c r="S7" s="64" t="s">
        <v>137</v>
      </c>
      <c r="T7" s="64" t="s">
        <v>192</v>
      </c>
      <c r="U7" s="64" t="s">
        <v>138</v>
      </c>
      <c r="V7" s="64" t="s">
        <v>139</v>
      </c>
      <c r="W7" s="64" t="s">
        <v>6</v>
      </c>
      <c r="X7" s="64" t="s">
        <v>238</v>
      </c>
      <c r="Y7" s="64" t="s">
        <v>140</v>
      </c>
      <c r="Z7" s="64" t="s">
        <v>141</v>
      </c>
      <c r="AA7" s="64" t="s">
        <v>142</v>
      </c>
      <c r="AB7" s="64" t="s">
        <v>44</v>
      </c>
      <c r="AC7" s="64" t="s">
        <v>239</v>
      </c>
      <c r="AD7" s="64" t="s">
        <v>143</v>
      </c>
      <c r="AE7" s="64" t="s">
        <v>144</v>
      </c>
      <c r="AF7" s="64" t="s">
        <v>145</v>
      </c>
      <c r="AG7" s="64" t="s">
        <v>146</v>
      </c>
      <c r="AH7" s="64" t="s">
        <v>147</v>
      </c>
      <c r="AI7" s="64" t="s">
        <v>240</v>
      </c>
      <c r="AJ7" s="64" t="s">
        <v>148</v>
      </c>
      <c r="AK7" s="64" t="s">
        <v>149</v>
      </c>
      <c r="AL7" s="64" t="s">
        <v>150</v>
      </c>
      <c r="AM7" s="64" t="s">
        <v>151</v>
      </c>
      <c r="AN7" s="64" t="s">
        <v>155</v>
      </c>
      <c r="AO7" s="65" t="s">
        <v>245</v>
      </c>
      <c r="AP7" s="65"/>
      <c r="AQ7" s="65"/>
      <c r="AR7" s="65"/>
      <c r="AS7" s="65" t="s">
        <v>246</v>
      </c>
    </row>
    <row r="8" spans="2:45" ht="38.25">
      <c r="B8" s="66" t="s">
        <v>40</v>
      </c>
      <c r="C8" s="66" t="s">
        <v>34</v>
      </c>
      <c r="D8" s="66"/>
      <c r="E8" s="66" t="s">
        <v>41</v>
      </c>
      <c r="F8" s="66" t="s">
        <v>42</v>
      </c>
      <c r="G8" s="66" t="s">
        <v>50</v>
      </c>
      <c r="H8" s="66" t="s">
        <v>46</v>
      </c>
      <c r="I8" s="66" t="s">
        <v>46</v>
      </c>
      <c r="J8" s="66" t="s">
        <v>46</v>
      </c>
      <c r="K8" s="66" t="s">
        <v>46</v>
      </c>
      <c r="L8" s="66" t="s">
        <v>46</v>
      </c>
      <c r="M8" s="66" t="s">
        <v>47</v>
      </c>
      <c r="N8" s="66" t="s">
        <v>136</v>
      </c>
      <c r="O8" s="66" t="s">
        <v>48</v>
      </c>
      <c r="P8" s="66" t="s">
        <v>49</v>
      </c>
      <c r="Q8" s="66" t="s">
        <v>52</v>
      </c>
      <c r="R8" s="66"/>
      <c r="S8" s="66"/>
      <c r="T8" s="66"/>
      <c r="U8" s="66"/>
      <c r="V8" s="66"/>
      <c r="W8" s="66" t="s">
        <v>53</v>
      </c>
      <c r="X8" s="66"/>
      <c r="Y8" s="66"/>
      <c r="Z8" s="66"/>
      <c r="AA8" s="66"/>
      <c r="AB8" s="66" t="s">
        <v>54</v>
      </c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 t="s">
        <v>247</v>
      </c>
      <c r="AN8" s="66" t="s">
        <v>156</v>
      </c>
      <c r="AO8" s="66" t="s">
        <v>248</v>
      </c>
      <c r="AP8" s="66"/>
      <c r="AQ8" s="66"/>
      <c r="AR8" s="66"/>
      <c r="AS8" s="66" t="s">
        <v>249</v>
      </c>
    </row>
    <row r="9" spans="2:45" ht="15">
      <c r="B9" s="67" t="s">
        <v>58</v>
      </c>
      <c r="C9" s="67" t="s">
        <v>114</v>
      </c>
      <c r="D9" s="68" t="s">
        <v>211</v>
      </c>
      <c r="E9" s="67" t="s">
        <v>116</v>
      </c>
      <c r="F9" s="67" t="s">
        <v>117</v>
      </c>
      <c r="G9" s="67">
        <v>2020</v>
      </c>
      <c r="H9" s="67">
        <v>1</v>
      </c>
      <c r="I9" s="67"/>
      <c r="J9" s="67"/>
      <c r="K9" s="67"/>
      <c r="L9" s="67"/>
      <c r="M9" s="67"/>
      <c r="N9" s="67"/>
      <c r="O9" s="67">
        <v>80</v>
      </c>
      <c r="P9" s="67">
        <v>31.536000000000001</v>
      </c>
      <c r="Q9" s="67"/>
      <c r="R9" s="69">
        <v>3949</v>
      </c>
      <c r="S9" s="69">
        <v>3949</v>
      </c>
      <c r="T9" s="69">
        <v>3949</v>
      </c>
      <c r="U9" s="69">
        <v>3949</v>
      </c>
      <c r="V9" s="67"/>
      <c r="W9" s="67">
        <v>65</v>
      </c>
      <c r="X9" s="67"/>
      <c r="Y9" s="67"/>
      <c r="Z9" s="67"/>
      <c r="AA9" s="67"/>
      <c r="AB9" s="67">
        <v>0.88</v>
      </c>
      <c r="AC9" s="67"/>
      <c r="AD9" s="67"/>
      <c r="AE9" s="67"/>
      <c r="AF9" s="67"/>
      <c r="AG9" s="67">
        <v>0.98</v>
      </c>
      <c r="AH9" s="69">
        <v>1794</v>
      </c>
      <c r="AI9" s="69"/>
      <c r="AJ9" s="69"/>
      <c r="AK9" s="69"/>
      <c r="AL9" s="67"/>
      <c r="AM9" s="67">
        <v>3</v>
      </c>
      <c r="AN9" s="67"/>
      <c r="AO9" s="67"/>
      <c r="AP9" s="67"/>
      <c r="AQ9" s="67"/>
      <c r="AR9" s="86"/>
      <c r="AS9" s="86"/>
    </row>
    <row r="10" spans="2:45" ht="15">
      <c r="B10" s="67" t="s">
        <v>64</v>
      </c>
      <c r="C10" s="67" t="s">
        <v>250</v>
      </c>
      <c r="D10" s="68" t="s">
        <v>211</v>
      </c>
      <c r="E10" s="67" t="s">
        <v>118</v>
      </c>
      <c r="F10" s="67" t="s">
        <v>117</v>
      </c>
      <c r="G10" s="67">
        <v>2020</v>
      </c>
      <c r="H10" s="67"/>
      <c r="I10" s="67">
        <v>0.34</v>
      </c>
      <c r="J10" s="67">
        <v>0.34</v>
      </c>
      <c r="K10" s="67">
        <v>0.34</v>
      </c>
      <c r="L10" s="67">
        <v>5</v>
      </c>
      <c r="M10" s="67">
        <v>0.8</v>
      </c>
      <c r="N10" s="67"/>
      <c r="O10" s="67">
        <v>35</v>
      </c>
      <c r="P10" s="67">
        <v>31.536000000000001</v>
      </c>
      <c r="Q10" s="67"/>
      <c r="R10" s="67">
        <v>1653.7</v>
      </c>
      <c r="S10" s="67">
        <v>1653.7</v>
      </c>
      <c r="T10" s="67"/>
      <c r="U10" s="67">
        <v>1653.7</v>
      </c>
      <c r="V10" s="67"/>
      <c r="W10" s="67"/>
      <c r="X10" s="67">
        <v>95.5</v>
      </c>
      <c r="Y10" s="67">
        <v>95.5</v>
      </c>
      <c r="Z10" s="67">
        <v>95.5</v>
      </c>
      <c r="AA10" s="67"/>
      <c r="AB10" s="67">
        <v>4.2504</v>
      </c>
      <c r="AC10" s="67"/>
      <c r="AD10" s="67"/>
      <c r="AE10" s="67"/>
      <c r="AF10" s="67"/>
      <c r="AG10" s="67">
        <v>0.97</v>
      </c>
      <c r="AH10" s="67"/>
      <c r="AI10" s="67">
        <v>602</v>
      </c>
      <c r="AJ10" s="67">
        <v>551</v>
      </c>
      <c r="AK10" s="67">
        <v>525</v>
      </c>
      <c r="AL10" s="67"/>
      <c r="AM10" s="67">
        <v>3</v>
      </c>
      <c r="AN10" s="67"/>
      <c r="AO10" s="67"/>
      <c r="AP10" s="67"/>
      <c r="AQ10" s="67"/>
      <c r="AR10" s="86"/>
      <c r="AS10" s="86"/>
    </row>
    <row r="11" spans="2:45" ht="15">
      <c r="B11" s="67" t="s">
        <v>69</v>
      </c>
      <c r="C11" s="67" t="s">
        <v>251</v>
      </c>
      <c r="D11" s="68" t="s">
        <v>211</v>
      </c>
      <c r="E11" s="67" t="s">
        <v>119</v>
      </c>
      <c r="F11" s="67" t="s">
        <v>117</v>
      </c>
      <c r="G11" s="67">
        <v>2020</v>
      </c>
      <c r="H11" s="67"/>
      <c r="I11" s="67">
        <v>0.34</v>
      </c>
      <c r="J11" s="67">
        <v>0.34</v>
      </c>
      <c r="K11" s="67">
        <v>0.34</v>
      </c>
      <c r="L11" s="67">
        <v>5</v>
      </c>
      <c r="M11" s="67">
        <v>0.8</v>
      </c>
      <c r="N11" s="67"/>
      <c r="O11" s="67">
        <v>40</v>
      </c>
      <c r="P11" s="67">
        <v>31.536000000000001</v>
      </c>
      <c r="Q11" s="67"/>
      <c r="R11" s="67">
        <v>3651</v>
      </c>
      <c r="S11" s="67">
        <v>3339</v>
      </c>
      <c r="T11" s="67"/>
      <c r="U11" s="67">
        <v>3184</v>
      </c>
      <c r="V11" s="67"/>
      <c r="W11" s="67"/>
      <c r="X11" s="67">
        <v>95.5</v>
      </c>
      <c r="Y11" s="67">
        <v>95.5</v>
      </c>
      <c r="Z11" s="67">
        <v>95.5</v>
      </c>
      <c r="AA11" s="67"/>
      <c r="AB11" s="67">
        <v>4.2504</v>
      </c>
      <c r="AC11" s="67"/>
      <c r="AD11" s="67"/>
      <c r="AE11" s="67"/>
      <c r="AF11" s="67"/>
      <c r="AG11" s="67">
        <v>0.97</v>
      </c>
      <c r="AH11" s="67"/>
      <c r="AI11" s="67">
        <v>628</v>
      </c>
      <c r="AJ11" s="67">
        <v>574</v>
      </c>
      <c r="AK11" s="67">
        <v>548</v>
      </c>
      <c r="AL11" s="67"/>
      <c r="AM11" s="67">
        <v>3</v>
      </c>
      <c r="AN11" s="67"/>
      <c r="AO11" s="67"/>
      <c r="AP11" s="67"/>
      <c r="AQ11" s="67"/>
      <c r="AR11" s="86"/>
      <c r="AS11" s="86"/>
    </row>
    <row r="12" spans="2:45" ht="15">
      <c r="B12" s="67" t="s">
        <v>73</v>
      </c>
      <c r="C12" s="67" t="s">
        <v>252</v>
      </c>
      <c r="D12" s="68" t="s">
        <v>211</v>
      </c>
      <c r="E12" s="67" t="s">
        <v>120</v>
      </c>
      <c r="F12" s="67" t="s">
        <v>117</v>
      </c>
      <c r="G12" s="67">
        <v>2020</v>
      </c>
      <c r="H12" s="67"/>
      <c r="I12" s="67">
        <v>0.51</v>
      </c>
      <c r="J12" s="67">
        <v>0.51</v>
      </c>
      <c r="K12" s="67">
        <v>0.51</v>
      </c>
      <c r="L12" s="67">
        <v>5</v>
      </c>
      <c r="M12" s="67">
        <v>0.86</v>
      </c>
      <c r="N12" s="67"/>
      <c r="O12" s="67">
        <v>25</v>
      </c>
      <c r="P12" s="67">
        <v>31.536000000000001</v>
      </c>
      <c r="Q12" s="67"/>
      <c r="R12" s="67">
        <v>1438</v>
      </c>
      <c r="S12" s="67">
        <v>1401</v>
      </c>
      <c r="T12" s="67"/>
      <c r="U12" s="67">
        <v>1401</v>
      </c>
      <c r="V12" s="67"/>
      <c r="W12" s="67">
        <v>50</v>
      </c>
      <c r="X12" s="67"/>
      <c r="Y12" s="67"/>
      <c r="Z12" s="67"/>
      <c r="AA12" s="67"/>
      <c r="AB12" s="67">
        <v>1.68</v>
      </c>
      <c r="AC12" s="67"/>
      <c r="AD12" s="67"/>
      <c r="AE12" s="67"/>
      <c r="AF12" s="67"/>
      <c r="AG12" s="67">
        <v>0.97</v>
      </c>
      <c r="AH12" s="67"/>
      <c r="AI12" s="67">
        <v>25</v>
      </c>
      <c r="AJ12" s="67">
        <v>25</v>
      </c>
      <c r="AK12" s="67">
        <v>25</v>
      </c>
      <c r="AL12" s="67"/>
      <c r="AM12" s="67">
        <v>3</v>
      </c>
      <c r="AN12" s="67"/>
      <c r="AO12" s="67"/>
      <c r="AP12" s="67"/>
      <c r="AQ12" s="67"/>
      <c r="AR12" s="86"/>
      <c r="AS12" s="86"/>
    </row>
    <row r="13" spans="2:45" ht="15">
      <c r="B13" s="67" t="s">
        <v>75</v>
      </c>
      <c r="C13" s="67" t="s">
        <v>308</v>
      </c>
      <c r="D13" s="68"/>
      <c r="E13" s="67" t="s">
        <v>120</v>
      </c>
      <c r="F13" s="67" t="s">
        <v>117</v>
      </c>
      <c r="G13" s="67">
        <v>2020</v>
      </c>
      <c r="H13" s="67"/>
      <c r="I13" s="67">
        <v>0.38</v>
      </c>
      <c r="J13" s="67">
        <v>0.38</v>
      </c>
      <c r="K13" s="67">
        <v>0.38</v>
      </c>
      <c r="L13" s="67">
        <v>5</v>
      </c>
      <c r="M13" s="67">
        <v>0.86</v>
      </c>
      <c r="N13" s="67"/>
      <c r="O13" s="67">
        <v>25</v>
      </c>
      <c r="P13" s="67">
        <v>31.536000000000001</v>
      </c>
      <c r="Q13" s="67"/>
      <c r="R13" s="67">
        <v>963.46</v>
      </c>
      <c r="S13" s="67">
        <v>938.67</v>
      </c>
      <c r="T13" s="67"/>
      <c r="U13" s="67">
        <v>938.67</v>
      </c>
      <c r="V13" s="67"/>
      <c r="W13" s="67">
        <v>29</v>
      </c>
      <c r="X13" s="67"/>
      <c r="Y13" s="67"/>
      <c r="Z13" s="67"/>
      <c r="AA13" s="67"/>
      <c r="AB13" s="67">
        <v>3.2088000000000001</v>
      </c>
      <c r="AC13" s="67"/>
      <c r="AD13" s="67"/>
      <c r="AE13" s="67"/>
      <c r="AF13" s="67"/>
      <c r="AG13" s="67">
        <v>0.97</v>
      </c>
      <c r="AH13" s="67"/>
      <c r="AI13" s="67">
        <v>25</v>
      </c>
      <c r="AJ13" s="67">
        <v>25</v>
      </c>
      <c r="AK13" s="67">
        <v>25</v>
      </c>
      <c r="AL13" s="67"/>
      <c r="AM13" s="67">
        <v>3</v>
      </c>
      <c r="AN13" s="67"/>
      <c r="AO13" s="67"/>
      <c r="AP13" s="67"/>
      <c r="AQ13" s="67"/>
      <c r="AR13" s="86"/>
      <c r="AS13" s="86"/>
    </row>
    <row r="14" spans="2:45" ht="15">
      <c r="B14" s="67" t="s">
        <v>253</v>
      </c>
      <c r="C14" s="67" t="s">
        <v>254</v>
      </c>
      <c r="D14" s="68" t="s">
        <v>255</v>
      </c>
      <c r="E14" s="67" t="s">
        <v>121</v>
      </c>
      <c r="F14" s="67" t="s">
        <v>117</v>
      </c>
      <c r="G14" s="67">
        <v>2020</v>
      </c>
      <c r="H14" s="67">
        <v>1</v>
      </c>
      <c r="I14" s="67"/>
      <c r="J14" s="67"/>
      <c r="K14" s="67"/>
      <c r="L14" s="67"/>
      <c r="M14" s="67"/>
      <c r="N14" s="67"/>
      <c r="O14" s="67">
        <v>25</v>
      </c>
      <c r="P14" s="67">
        <v>31.536000000000001</v>
      </c>
      <c r="Q14" s="67"/>
      <c r="R14" s="69">
        <v>1280.3303000000001</v>
      </c>
      <c r="S14" s="69">
        <v>658.82596000000001</v>
      </c>
      <c r="T14" s="69">
        <v>565.88136999999995</v>
      </c>
      <c r="U14" s="69">
        <v>516.31092000000001</v>
      </c>
      <c r="V14" s="67"/>
      <c r="W14" s="69"/>
      <c r="X14" s="67">
        <v>26.834299999999999</v>
      </c>
      <c r="Y14" s="67">
        <v>14.01107</v>
      </c>
      <c r="Z14" s="67">
        <v>11.521850000000001</v>
      </c>
      <c r="AA14" s="67"/>
      <c r="AB14" s="67"/>
      <c r="AC14" s="67"/>
      <c r="AD14" s="67"/>
      <c r="AE14" s="67"/>
      <c r="AF14" s="67"/>
      <c r="AG14" s="67"/>
      <c r="AH14" s="67"/>
      <c r="AI14" s="69">
        <v>215</v>
      </c>
      <c r="AJ14" s="69">
        <v>162</v>
      </c>
      <c r="AK14" s="69">
        <v>142</v>
      </c>
      <c r="AL14" s="67"/>
      <c r="AM14" s="67">
        <v>2</v>
      </c>
      <c r="AN14" s="67"/>
      <c r="AO14" s="67"/>
      <c r="AP14" s="67"/>
      <c r="AQ14" s="67"/>
      <c r="AR14" s="86"/>
      <c r="AS14" s="86">
        <v>350</v>
      </c>
    </row>
    <row r="15" spans="2:45" ht="15">
      <c r="B15" s="67" t="s">
        <v>256</v>
      </c>
      <c r="C15" s="67" t="s">
        <v>257</v>
      </c>
      <c r="D15" s="68" t="s">
        <v>255</v>
      </c>
      <c r="E15" s="67" t="s">
        <v>121</v>
      </c>
      <c r="F15" s="67" t="s">
        <v>117</v>
      </c>
      <c r="G15" s="67">
        <v>2020</v>
      </c>
      <c r="H15" s="67">
        <v>1</v>
      </c>
      <c r="I15" s="67"/>
      <c r="J15" s="67"/>
      <c r="K15" s="67"/>
      <c r="L15" s="67"/>
      <c r="M15" s="67"/>
      <c r="N15" s="67"/>
      <c r="O15" s="67">
        <v>25</v>
      </c>
      <c r="P15" s="67">
        <v>31.536000000000001</v>
      </c>
      <c r="Q15" s="67"/>
      <c r="R15" s="69">
        <v>1564.8481999999999</v>
      </c>
      <c r="S15" s="69">
        <v>805.23172999999997</v>
      </c>
      <c r="T15" s="69">
        <v>691.63279</v>
      </c>
      <c r="U15" s="69">
        <v>631.04668000000004</v>
      </c>
      <c r="V15" s="67"/>
      <c r="W15" s="69"/>
      <c r="X15" s="67">
        <v>26.834299999999999</v>
      </c>
      <c r="Y15" s="67">
        <v>14.01107</v>
      </c>
      <c r="Z15" s="67">
        <v>11.521850000000001</v>
      </c>
      <c r="AA15" s="67"/>
      <c r="AB15" s="67"/>
      <c r="AC15" s="67"/>
      <c r="AD15" s="67"/>
      <c r="AE15" s="67"/>
      <c r="AF15" s="67"/>
      <c r="AG15" s="67"/>
      <c r="AH15" s="67"/>
      <c r="AI15" s="69">
        <v>215</v>
      </c>
      <c r="AJ15" s="69">
        <v>162</v>
      </c>
      <c r="AK15" s="69">
        <v>142</v>
      </c>
      <c r="AL15" s="67"/>
      <c r="AM15" s="67">
        <v>2</v>
      </c>
      <c r="AN15" s="67"/>
      <c r="AO15" s="67"/>
      <c r="AP15" s="67"/>
      <c r="AQ15" s="67"/>
      <c r="AR15" s="86"/>
      <c r="AS15" s="86">
        <v>350</v>
      </c>
    </row>
    <row r="16" spans="2:45" ht="15">
      <c r="B16" s="67" t="s">
        <v>258</v>
      </c>
      <c r="C16" s="67" t="s">
        <v>259</v>
      </c>
      <c r="D16" s="68" t="s">
        <v>255</v>
      </c>
      <c r="E16" s="67" t="s">
        <v>121</v>
      </c>
      <c r="F16" s="67" t="s">
        <v>260</v>
      </c>
      <c r="G16" s="67">
        <v>2020</v>
      </c>
      <c r="H16" s="67">
        <v>1</v>
      </c>
      <c r="I16" s="67"/>
      <c r="J16" s="67"/>
      <c r="K16" s="67"/>
      <c r="L16" s="67"/>
      <c r="M16" s="67"/>
      <c r="N16" s="67"/>
      <c r="O16" s="67">
        <v>25</v>
      </c>
      <c r="P16" s="67">
        <v>31.536000000000001</v>
      </c>
      <c r="Q16" s="67"/>
      <c r="R16" s="69">
        <v>1803.8303000000001</v>
      </c>
      <c r="S16" s="69">
        <v>928.20592999999997</v>
      </c>
      <c r="T16" s="69">
        <v>797.25825999999995</v>
      </c>
      <c r="U16" s="69">
        <v>727.41950999999995</v>
      </c>
      <c r="V16" s="67"/>
      <c r="W16" s="69"/>
      <c r="X16" s="67">
        <v>26.834299999999999</v>
      </c>
      <c r="Y16" s="67">
        <v>14.01107</v>
      </c>
      <c r="Z16" s="67">
        <v>11.521850000000001</v>
      </c>
      <c r="AA16" s="67"/>
      <c r="AB16" s="67"/>
      <c r="AC16" s="67"/>
      <c r="AD16" s="67"/>
      <c r="AE16" s="67"/>
      <c r="AF16" s="67"/>
      <c r="AG16" s="67"/>
      <c r="AH16" s="67"/>
      <c r="AI16" s="69">
        <v>215</v>
      </c>
      <c r="AJ16" s="69">
        <v>162</v>
      </c>
      <c r="AK16" s="69">
        <v>142</v>
      </c>
      <c r="AL16" s="67"/>
      <c r="AM16" s="67">
        <v>2</v>
      </c>
      <c r="AN16" s="67"/>
      <c r="AO16" s="67"/>
      <c r="AP16" s="67"/>
      <c r="AQ16" s="67"/>
      <c r="AR16" s="86"/>
      <c r="AS16" s="86">
        <v>350</v>
      </c>
    </row>
    <row r="17" spans="2:45" ht="15">
      <c r="B17" s="70" t="s">
        <v>261</v>
      </c>
      <c r="C17" s="67" t="s">
        <v>262</v>
      </c>
      <c r="D17" s="68" t="s">
        <v>255</v>
      </c>
      <c r="E17" s="67" t="s">
        <v>121</v>
      </c>
      <c r="F17" s="67" t="s">
        <v>263</v>
      </c>
      <c r="G17" s="67">
        <v>2020</v>
      </c>
      <c r="H17" s="67">
        <v>1</v>
      </c>
      <c r="I17" s="67"/>
      <c r="J17" s="67"/>
      <c r="K17" s="67"/>
      <c r="L17" s="67"/>
      <c r="M17" s="67"/>
      <c r="N17" s="67"/>
      <c r="O17" s="67">
        <v>25</v>
      </c>
      <c r="P17" s="67">
        <v>31.536000000000001</v>
      </c>
      <c r="Q17" s="67"/>
      <c r="R17" s="69"/>
      <c r="S17" s="69"/>
      <c r="T17" s="69"/>
      <c r="U17" s="69"/>
      <c r="V17" s="67"/>
      <c r="W17" s="69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9">
        <v>215</v>
      </c>
      <c r="AJ17" s="69">
        <v>162</v>
      </c>
      <c r="AK17" s="69">
        <v>142</v>
      </c>
      <c r="AL17" s="67"/>
      <c r="AM17" s="67">
        <v>2</v>
      </c>
      <c r="AN17" s="67"/>
      <c r="AO17" s="67"/>
      <c r="AP17" s="67"/>
      <c r="AQ17" s="67"/>
      <c r="AR17" s="86"/>
      <c r="AS17" s="86"/>
    </row>
    <row r="18" spans="2:45" ht="15">
      <c r="B18" s="67" t="s">
        <v>231</v>
      </c>
      <c r="C18" s="67" t="s">
        <v>264</v>
      </c>
      <c r="D18" s="68" t="s">
        <v>255</v>
      </c>
      <c r="E18" s="67" t="s">
        <v>121</v>
      </c>
      <c r="F18" s="67" t="s">
        <v>229</v>
      </c>
      <c r="G18" s="67">
        <v>2020</v>
      </c>
      <c r="H18" s="67">
        <v>1</v>
      </c>
      <c r="I18" s="67"/>
      <c r="J18" s="67"/>
      <c r="K18" s="67"/>
      <c r="L18" s="67"/>
      <c r="M18" s="67"/>
      <c r="N18" s="67"/>
      <c r="O18" s="67">
        <v>25</v>
      </c>
      <c r="P18" s="67">
        <v>31.536000000000001</v>
      </c>
      <c r="Q18" s="67"/>
      <c r="R18" s="69">
        <v>2809.6689000000001</v>
      </c>
      <c r="S18" s="69">
        <v>1221.4658999999999</v>
      </c>
      <c r="T18" s="69"/>
      <c r="U18" s="69">
        <v>934.65016000000003</v>
      </c>
      <c r="V18" s="67"/>
      <c r="W18" s="69"/>
      <c r="X18" s="67">
        <v>25.747199999999999</v>
      </c>
      <c r="Y18" s="67">
        <v>10.63923</v>
      </c>
      <c r="Z18" s="67">
        <v>8.1621439999999996</v>
      </c>
      <c r="AA18" s="67"/>
      <c r="AB18" s="67"/>
      <c r="AC18" s="67"/>
      <c r="AD18" s="67"/>
      <c r="AE18" s="67"/>
      <c r="AF18" s="67"/>
      <c r="AG18" s="67"/>
      <c r="AH18" s="67"/>
      <c r="AI18" s="69">
        <v>215</v>
      </c>
      <c r="AJ18" s="69">
        <v>162</v>
      </c>
      <c r="AK18" s="69">
        <v>142</v>
      </c>
      <c r="AL18" s="67"/>
      <c r="AM18" s="67">
        <v>2</v>
      </c>
      <c r="AN18" s="67"/>
      <c r="AO18" s="67"/>
      <c r="AP18" s="67"/>
      <c r="AQ18" s="67"/>
      <c r="AR18" s="86"/>
      <c r="AS18" s="86"/>
    </row>
    <row r="19" spans="2:45" ht="15">
      <c r="B19" s="67" t="s">
        <v>265</v>
      </c>
      <c r="C19" s="67" t="s">
        <v>266</v>
      </c>
      <c r="D19" s="68" t="s">
        <v>255</v>
      </c>
      <c r="E19" s="67" t="s">
        <v>121</v>
      </c>
      <c r="F19" s="67" t="s">
        <v>229</v>
      </c>
      <c r="G19" s="67">
        <v>2020</v>
      </c>
      <c r="H19" s="67">
        <v>1</v>
      </c>
      <c r="I19" s="67"/>
      <c r="J19" s="67"/>
      <c r="K19" s="67"/>
      <c r="L19" s="67"/>
      <c r="M19" s="67"/>
      <c r="N19" s="67"/>
      <c r="O19" s="67">
        <v>25</v>
      </c>
      <c r="P19" s="67">
        <v>31.536000000000001</v>
      </c>
      <c r="Q19" s="67"/>
      <c r="R19" s="69">
        <v>3344.2806</v>
      </c>
      <c r="S19" s="69">
        <v>1231.3801000000001</v>
      </c>
      <c r="T19" s="69"/>
      <c r="U19" s="69">
        <v>939.07893999999999</v>
      </c>
      <c r="V19" s="67"/>
      <c r="W19" s="69"/>
      <c r="X19" s="67">
        <v>31.468800000000002</v>
      </c>
      <c r="Y19" s="67">
        <v>12.064870000000001</v>
      </c>
      <c r="Z19" s="67">
        <v>9.2009450000000008</v>
      </c>
      <c r="AA19" s="67"/>
      <c r="AB19" s="67"/>
      <c r="AC19" s="67"/>
      <c r="AD19" s="67"/>
      <c r="AE19" s="67"/>
      <c r="AF19" s="67"/>
      <c r="AG19" s="67"/>
      <c r="AH19" s="67">
        <v>183</v>
      </c>
      <c r="AI19" s="67"/>
      <c r="AJ19" s="67"/>
      <c r="AK19" s="67"/>
      <c r="AL19" s="67"/>
      <c r="AM19" s="67">
        <v>2</v>
      </c>
      <c r="AN19" s="67"/>
      <c r="AO19" s="67"/>
      <c r="AP19" s="67"/>
      <c r="AQ19" s="67"/>
      <c r="AR19" s="86"/>
      <c r="AS19" s="86"/>
    </row>
    <row r="20" spans="2:45" ht="15">
      <c r="B20" s="67" t="s">
        <v>267</v>
      </c>
      <c r="C20" s="67" t="s">
        <v>268</v>
      </c>
      <c r="D20" s="68" t="s">
        <v>255</v>
      </c>
      <c r="E20" s="67" t="s">
        <v>122</v>
      </c>
      <c r="F20" s="67" t="s">
        <v>260</v>
      </c>
      <c r="G20" s="67">
        <v>2020</v>
      </c>
      <c r="H20" s="67">
        <v>1</v>
      </c>
      <c r="I20" s="67"/>
      <c r="J20" s="67"/>
      <c r="K20" s="67"/>
      <c r="L20" s="67"/>
      <c r="M20" s="67"/>
      <c r="N20" s="67"/>
      <c r="O20" s="67">
        <v>25</v>
      </c>
      <c r="P20" s="67">
        <v>31.536000000000001</v>
      </c>
      <c r="Q20" s="67"/>
      <c r="R20" s="67">
        <v>2322</v>
      </c>
      <c r="S20" s="69">
        <v>1737</v>
      </c>
      <c r="T20" s="69"/>
      <c r="U20" s="69">
        <v>1414.4266</v>
      </c>
      <c r="V20" s="67"/>
      <c r="W20" s="67"/>
      <c r="X20" s="67">
        <v>64.376019999999997</v>
      </c>
      <c r="Y20" s="67">
        <v>58.035499999999999</v>
      </c>
      <c r="Z20" s="67">
        <v>49.330179999999999</v>
      </c>
      <c r="AA20" s="67"/>
      <c r="AB20" s="67"/>
      <c r="AC20" s="67"/>
      <c r="AD20" s="67"/>
      <c r="AE20" s="67"/>
      <c r="AF20" s="67"/>
      <c r="AG20" s="67"/>
      <c r="AH20" s="67">
        <v>183</v>
      </c>
      <c r="AI20" s="67"/>
      <c r="AJ20" s="67"/>
      <c r="AK20" s="67"/>
      <c r="AL20" s="67"/>
      <c r="AM20" s="67">
        <v>2</v>
      </c>
      <c r="AN20" s="67"/>
      <c r="AO20" s="67"/>
      <c r="AP20" s="67"/>
      <c r="AQ20" s="67"/>
      <c r="AR20" s="86"/>
      <c r="AS20" s="86"/>
    </row>
    <row r="21" spans="2:45" ht="15">
      <c r="B21" s="67" t="s">
        <v>269</v>
      </c>
      <c r="C21" s="67" t="s">
        <v>270</v>
      </c>
      <c r="D21" s="68" t="s">
        <v>255</v>
      </c>
      <c r="E21" s="67" t="s">
        <v>122</v>
      </c>
      <c r="F21" s="67" t="s">
        <v>117</v>
      </c>
      <c r="G21" s="67">
        <v>2020</v>
      </c>
      <c r="H21" s="67">
        <v>1</v>
      </c>
      <c r="I21" s="67"/>
      <c r="J21" s="67"/>
      <c r="K21" s="67"/>
      <c r="L21" s="67"/>
      <c r="M21" s="67"/>
      <c r="N21" s="67"/>
      <c r="O21" s="67">
        <v>25</v>
      </c>
      <c r="P21" s="67">
        <v>31.536000000000001</v>
      </c>
      <c r="Q21" s="67"/>
      <c r="R21" s="67">
        <v>2017</v>
      </c>
      <c r="S21" s="69">
        <v>1509</v>
      </c>
      <c r="T21" s="69"/>
      <c r="U21" s="69">
        <v>1229</v>
      </c>
      <c r="V21" s="67"/>
      <c r="W21" s="67"/>
      <c r="X21" s="67">
        <v>64.376019999999997</v>
      </c>
      <c r="Y21" s="67">
        <v>58.035499999999999</v>
      </c>
      <c r="Z21" s="67">
        <v>49.330179999999999</v>
      </c>
      <c r="AA21" s="67"/>
      <c r="AB21" s="67"/>
      <c r="AC21" s="67"/>
      <c r="AD21" s="67"/>
      <c r="AE21" s="67"/>
      <c r="AF21" s="67"/>
      <c r="AG21" s="67"/>
      <c r="AH21" s="67">
        <v>183</v>
      </c>
      <c r="AI21" s="67"/>
      <c r="AJ21" s="67"/>
      <c r="AK21" s="67"/>
      <c r="AL21" s="67"/>
      <c r="AM21" s="67">
        <v>2</v>
      </c>
      <c r="AN21" s="67"/>
      <c r="AO21" s="67"/>
      <c r="AP21" s="67"/>
      <c r="AQ21" s="67"/>
      <c r="AR21" s="86"/>
      <c r="AS21" s="86"/>
    </row>
    <row r="22" spans="2:45" ht="15">
      <c r="B22" s="67" t="s">
        <v>271</v>
      </c>
      <c r="C22" s="67" t="s">
        <v>272</v>
      </c>
      <c r="D22" s="68" t="s">
        <v>255</v>
      </c>
      <c r="E22" s="67" t="s">
        <v>122</v>
      </c>
      <c r="F22" s="67" t="s">
        <v>117</v>
      </c>
      <c r="G22" s="67">
        <v>2020</v>
      </c>
      <c r="H22" s="67">
        <v>1</v>
      </c>
      <c r="I22" s="67"/>
      <c r="J22" s="67"/>
      <c r="K22" s="67"/>
      <c r="L22" s="67"/>
      <c r="M22" s="67"/>
      <c r="N22" s="67"/>
      <c r="O22" s="67">
        <v>25</v>
      </c>
      <c r="P22" s="67">
        <v>31.536000000000001</v>
      </c>
      <c r="Q22" s="67"/>
      <c r="R22" s="67">
        <v>2089</v>
      </c>
      <c r="S22" s="69">
        <v>1563</v>
      </c>
      <c r="T22" s="69"/>
      <c r="U22" s="69">
        <v>1273</v>
      </c>
      <c r="V22" s="67"/>
      <c r="W22" s="67"/>
      <c r="X22" s="67">
        <v>64.376019999999997</v>
      </c>
      <c r="Y22" s="67">
        <v>58.035499999999999</v>
      </c>
      <c r="Z22" s="67">
        <v>49.330179999999999</v>
      </c>
      <c r="AA22" s="67"/>
      <c r="AB22" s="67"/>
      <c r="AC22" s="67"/>
      <c r="AD22" s="67"/>
      <c r="AE22" s="67"/>
      <c r="AF22" s="67"/>
      <c r="AG22" s="67"/>
      <c r="AH22" s="67">
        <v>183</v>
      </c>
      <c r="AI22" s="67"/>
      <c r="AJ22" s="67"/>
      <c r="AK22" s="67"/>
      <c r="AL22" s="67"/>
      <c r="AM22" s="67">
        <v>2</v>
      </c>
      <c r="AN22" s="67"/>
      <c r="AO22" s="67"/>
      <c r="AP22" s="67"/>
      <c r="AQ22" s="67"/>
      <c r="AR22" s="86"/>
      <c r="AS22" s="86"/>
    </row>
    <row r="23" spans="2:45" ht="15">
      <c r="B23" s="67" t="s">
        <v>273</v>
      </c>
      <c r="C23" s="67" t="s">
        <v>274</v>
      </c>
      <c r="D23" s="68" t="s">
        <v>255</v>
      </c>
      <c r="E23" s="67" t="s">
        <v>122</v>
      </c>
      <c r="F23" s="67" t="s">
        <v>117</v>
      </c>
      <c r="G23" s="67">
        <v>2020</v>
      </c>
      <c r="H23" s="67">
        <v>1</v>
      </c>
      <c r="I23" s="67"/>
      <c r="J23" s="67"/>
      <c r="K23" s="67"/>
      <c r="L23" s="67"/>
      <c r="M23" s="67"/>
      <c r="N23" s="67"/>
      <c r="O23" s="67">
        <v>25</v>
      </c>
      <c r="P23" s="67">
        <v>31.536000000000001</v>
      </c>
      <c r="Q23" s="67"/>
      <c r="R23" s="67">
        <v>1989</v>
      </c>
      <c r="S23" s="69">
        <v>1488</v>
      </c>
      <c r="T23" s="69"/>
      <c r="U23" s="69">
        <v>1211</v>
      </c>
      <c r="V23" s="67"/>
      <c r="W23" s="67"/>
      <c r="X23" s="67">
        <v>64.376019999999997</v>
      </c>
      <c r="Y23" s="67">
        <v>58.035499999999999</v>
      </c>
      <c r="Z23" s="67">
        <v>49.330179999999999</v>
      </c>
      <c r="AA23" s="67"/>
      <c r="AB23" s="67"/>
      <c r="AC23" s="67"/>
      <c r="AD23" s="67"/>
      <c r="AE23" s="67"/>
      <c r="AF23" s="67"/>
      <c r="AG23" s="67"/>
      <c r="AH23" s="67">
        <v>183</v>
      </c>
      <c r="AI23" s="67"/>
      <c r="AJ23" s="67"/>
      <c r="AK23" s="67"/>
      <c r="AL23" s="67"/>
      <c r="AM23" s="67">
        <v>2</v>
      </c>
      <c r="AN23" s="67"/>
      <c r="AO23" s="67"/>
      <c r="AP23" s="67"/>
      <c r="AQ23" s="67"/>
      <c r="AR23" s="86"/>
      <c r="AS23" s="86"/>
    </row>
    <row r="24" spans="2:45" ht="15">
      <c r="B24" s="67" t="s">
        <v>275</v>
      </c>
      <c r="C24" s="67" t="s">
        <v>276</v>
      </c>
      <c r="D24" s="68" t="s">
        <v>255</v>
      </c>
      <c r="E24" s="67" t="s">
        <v>122</v>
      </c>
      <c r="F24" s="67" t="s">
        <v>117</v>
      </c>
      <c r="G24" s="67">
        <v>2020</v>
      </c>
      <c r="H24" s="67">
        <v>1</v>
      </c>
      <c r="I24" s="67"/>
      <c r="J24" s="67"/>
      <c r="K24" s="67"/>
      <c r="L24" s="67"/>
      <c r="M24" s="67"/>
      <c r="N24" s="67"/>
      <c r="O24" s="67">
        <v>25</v>
      </c>
      <c r="P24" s="67">
        <v>31.536000000000001</v>
      </c>
      <c r="Q24" s="67"/>
      <c r="R24" s="67">
        <v>6681</v>
      </c>
      <c r="S24" s="69">
        <v>4138</v>
      </c>
      <c r="T24" s="69"/>
      <c r="U24" s="69">
        <v>3105</v>
      </c>
      <c r="V24" s="67"/>
      <c r="W24" s="67"/>
      <c r="X24" s="67">
        <v>179.52269999999999</v>
      </c>
      <c r="Y24" s="67">
        <v>100.9426</v>
      </c>
      <c r="Z24" s="67">
        <v>76.628320000000002</v>
      </c>
      <c r="AA24" s="67"/>
      <c r="AB24" s="67"/>
      <c r="AC24" s="67"/>
      <c r="AD24" s="67"/>
      <c r="AE24" s="67"/>
      <c r="AF24" s="67"/>
      <c r="AG24" s="67"/>
      <c r="AH24" s="87"/>
      <c r="AI24" s="67">
        <v>636.57000000000005</v>
      </c>
      <c r="AJ24" s="87"/>
      <c r="AK24" s="67">
        <v>74</v>
      </c>
      <c r="AL24" s="67"/>
      <c r="AM24" s="67">
        <v>2</v>
      </c>
      <c r="AN24" s="67"/>
      <c r="AO24" s="67"/>
      <c r="AP24" s="67"/>
      <c r="AQ24" s="67"/>
      <c r="AR24" s="86"/>
      <c r="AS24" s="86"/>
    </row>
    <row r="25" spans="2:45" ht="15">
      <c r="B25" s="67" t="s">
        <v>277</v>
      </c>
      <c r="C25" s="67" t="s">
        <v>278</v>
      </c>
      <c r="D25" s="68" t="s">
        <v>255</v>
      </c>
      <c r="E25" s="67" t="s">
        <v>122</v>
      </c>
      <c r="F25" s="67" t="s">
        <v>117</v>
      </c>
      <c r="G25" s="67">
        <v>2020</v>
      </c>
      <c r="H25" s="67">
        <v>1</v>
      </c>
      <c r="I25" s="67"/>
      <c r="J25" s="67"/>
      <c r="K25" s="67"/>
      <c r="L25" s="67"/>
      <c r="M25" s="67"/>
      <c r="N25" s="67"/>
      <c r="O25" s="67">
        <v>25</v>
      </c>
      <c r="P25" s="67">
        <v>31.536000000000001</v>
      </c>
      <c r="Q25" s="67"/>
      <c r="R25" s="67">
        <v>9803</v>
      </c>
      <c r="S25" s="69">
        <v>4978</v>
      </c>
      <c r="T25" s="69"/>
      <c r="U25" s="69">
        <v>3549</v>
      </c>
      <c r="V25" s="67"/>
      <c r="W25" s="67"/>
      <c r="X25" s="67">
        <v>143.07929999999999</v>
      </c>
      <c r="Y25" s="67">
        <v>86.927530000000004</v>
      </c>
      <c r="Z25" s="67">
        <v>62.434150000000002</v>
      </c>
      <c r="AA25" s="67"/>
      <c r="AB25" s="67"/>
      <c r="AC25" s="67"/>
      <c r="AD25" s="67"/>
      <c r="AE25" s="67"/>
      <c r="AF25" s="67"/>
      <c r="AG25" s="67"/>
      <c r="AH25" s="87"/>
      <c r="AI25" s="67">
        <v>636.57000000000005</v>
      </c>
      <c r="AJ25" s="67"/>
      <c r="AK25" s="67">
        <v>45</v>
      </c>
      <c r="AL25" s="67"/>
      <c r="AM25" s="67">
        <v>2</v>
      </c>
      <c r="AN25" s="67"/>
      <c r="AO25" s="67"/>
      <c r="AP25" s="67"/>
      <c r="AQ25" s="67"/>
      <c r="AR25" s="86"/>
      <c r="AS25" s="86"/>
    </row>
    <row r="26" spans="2:45" ht="15">
      <c r="B26" s="67" t="s">
        <v>279</v>
      </c>
      <c r="C26" s="67" t="s">
        <v>280</v>
      </c>
      <c r="D26" s="68" t="s">
        <v>255</v>
      </c>
      <c r="E26" s="67" t="s">
        <v>123</v>
      </c>
      <c r="F26" s="67" t="s">
        <v>117</v>
      </c>
      <c r="G26" s="67">
        <v>2020</v>
      </c>
      <c r="H26" s="67">
        <v>0.14000000000000001</v>
      </c>
      <c r="I26" s="67"/>
      <c r="J26" s="67"/>
      <c r="K26" s="67"/>
      <c r="L26" s="67"/>
      <c r="M26" s="67">
        <v>0.93</v>
      </c>
      <c r="N26" s="67"/>
      <c r="O26" s="67">
        <v>40</v>
      </c>
      <c r="P26" s="67">
        <v>31.536000000000001</v>
      </c>
      <c r="Q26" s="67">
        <v>4734</v>
      </c>
      <c r="R26" s="67"/>
      <c r="S26" s="67"/>
      <c r="T26" s="67"/>
      <c r="U26" s="67"/>
      <c r="V26" s="67"/>
      <c r="W26" s="67">
        <v>190</v>
      </c>
      <c r="X26" s="67"/>
      <c r="Y26" s="67"/>
      <c r="Z26" s="67"/>
      <c r="AA26" s="67"/>
      <c r="AB26" s="67"/>
      <c r="AC26" s="67"/>
      <c r="AD26" s="67"/>
      <c r="AE26" s="67"/>
      <c r="AF26" s="67"/>
      <c r="AG26" s="67">
        <v>0.92300000000000004</v>
      </c>
      <c r="AH26" s="67">
        <v>1029.5899999999999</v>
      </c>
      <c r="AI26" s="67">
        <v>1029.5899999999999</v>
      </c>
      <c r="AJ26" s="67">
        <v>496.17</v>
      </c>
      <c r="AK26" s="67"/>
      <c r="AL26" s="67"/>
      <c r="AM26" s="67">
        <v>3</v>
      </c>
      <c r="AN26" s="67"/>
      <c r="AO26" s="67">
        <v>16.666666670000001</v>
      </c>
      <c r="AP26" s="67"/>
      <c r="AQ26" s="67"/>
      <c r="AR26" s="86"/>
      <c r="AS26" s="86"/>
    </row>
    <row r="27" spans="2:45" ht="15">
      <c r="B27" s="67" t="s">
        <v>312</v>
      </c>
      <c r="C27" s="67" t="s">
        <v>281</v>
      </c>
      <c r="D27" s="68" t="s">
        <v>255</v>
      </c>
      <c r="E27" s="67" t="s">
        <v>123</v>
      </c>
      <c r="F27" s="67" t="s">
        <v>117</v>
      </c>
      <c r="G27" s="67">
        <v>2020</v>
      </c>
      <c r="H27" s="67">
        <v>0.08</v>
      </c>
      <c r="I27" s="67"/>
      <c r="J27" s="67"/>
      <c r="K27" s="67"/>
      <c r="L27" s="67"/>
      <c r="M27" s="67">
        <v>0.93</v>
      </c>
      <c r="N27" s="67"/>
      <c r="O27" s="67">
        <v>40</v>
      </c>
      <c r="P27" s="67">
        <v>31.536000000000001</v>
      </c>
      <c r="Q27" s="67">
        <v>6028</v>
      </c>
      <c r="R27" s="67"/>
      <c r="S27" s="67"/>
      <c r="T27" s="67"/>
      <c r="U27" s="67"/>
      <c r="V27" s="67"/>
      <c r="W27" s="67">
        <v>190</v>
      </c>
      <c r="X27" s="67"/>
      <c r="Y27" s="67"/>
      <c r="Z27" s="67"/>
      <c r="AA27" s="67"/>
      <c r="AB27" s="67"/>
      <c r="AC27" s="67"/>
      <c r="AD27" s="67"/>
      <c r="AE27" s="67"/>
      <c r="AF27" s="67"/>
      <c r="AG27" s="67">
        <v>0.92300000000000004</v>
      </c>
      <c r="AH27" s="67">
        <v>1029.5899999999999</v>
      </c>
      <c r="AI27" s="67">
        <v>1029.5899999999999</v>
      </c>
      <c r="AJ27" s="67">
        <v>496.17</v>
      </c>
      <c r="AK27" s="67"/>
      <c r="AL27" s="67"/>
      <c r="AM27" s="67">
        <v>3</v>
      </c>
      <c r="AN27" s="67"/>
      <c r="AO27" s="67"/>
      <c r="AP27" s="67"/>
      <c r="AQ27" s="67"/>
      <c r="AR27" s="86"/>
      <c r="AS27" s="86"/>
    </row>
    <row r="28" spans="2:45" ht="15">
      <c r="B28" s="67" t="s">
        <v>282</v>
      </c>
      <c r="C28" s="67" t="s">
        <v>283</v>
      </c>
      <c r="D28" s="68" t="s">
        <v>255</v>
      </c>
      <c r="E28" s="67" t="s">
        <v>123</v>
      </c>
      <c r="F28" s="67" t="s">
        <v>117</v>
      </c>
      <c r="G28" s="67">
        <v>2020</v>
      </c>
      <c r="H28" s="67">
        <v>0.08</v>
      </c>
      <c r="I28" s="67"/>
      <c r="J28" s="67"/>
      <c r="K28" s="67"/>
      <c r="L28" s="67"/>
      <c r="M28" s="67">
        <v>0.93</v>
      </c>
      <c r="N28" s="67"/>
      <c r="O28" s="67">
        <v>40</v>
      </c>
      <c r="P28" s="67">
        <v>31.536000000000001</v>
      </c>
      <c r="Q28" s="67">
        <v>7802</v>
      </c>
      <c r="R28" s="67"/>
      <c r="S28" s="67"/>
      <c r="T28" s="67"/>
      <c r="U28" s="67"/>
      <c r="V28" s="67"/>
      <c r="W28" s="67">
        <v>190</v>
      </c>
      <c r="X28" s="67"/>
      <c r="Y28" s="67"/>
      <c r="Z28" s="67"/>
      <c r="AA28" s="67"/>
      <c r="AB28" s="67"/>
      <c r="AC28" s="67"/>
      <c r="AD28" s="67"/>
      <c r="AE28" s="67"/>
      <c r="AF28" s="67"/>
      <c r="AG28" s="67">
        <v>0.92300000000000004</v>
      </c>
      <c r="AH28" s="67">
        <v>1029.5899999999999</v>
      </c>
      <c r="AI28" s="67">
        <v>1029.5899999999999</v>
      </c>
      <c r="AJ28" s="67">
        <v>496.17</v>
      </c>
      <c r="AK28" s="67"/>
      <c r="AL28" s="67"/>
      <c r="AM28" s="67">
        <v>3</v>
      </c>
      <c r="AN28" s="67"/>
      <c r="AO28" s="67"/>
      <c r="AP28" s="67"/>
      <c r="AQ28" s="67"/>
      <c r="AR28" s="86"/>
      <c r="AS28" s="86"/>
    </row>
    <row r="29" spans="2:45" ht="15">
      <c r="B29" s="67" t="s">
        <v>284</v>
      </c>
      <c r="C29" s="67" t="s">
        <v>285</v>
      </c>
      <c r="D29" s="68" t="s">
        <v>255</v>
      </c>
      <c r="E29" s="67" t="s">
        <v>123</v>
      </c>
      <c r="F29" s="67" t="s">
        <v>117</v>
      </c>
      <c r="G29" s="67">
        <v>2020</v>
      </c>
      <c r="H29" s="67">
        <v>0.08</v>
      </c>
      <c r="I29" s="67"/>
      <c r="J29" s="67"/>
      <c r="K29" s="67"/>
      <c r="L29" s="67"/>
      <c r="M29" s="67">
        <v>0.93</v>
      </c>
      <c r="N29" s="67"/>
      <c r="O29" s="67">
        <v>40</v>
      </c>
      <c r="P29" s="67">
        <v>31.536000000000001</v>
      </c>
      <c r="Q29" s="67">
        <v>7982</v>
      </c>
      <c r="R29" s="67"/>
      <c r="S29" s="67"/>
      <c r="T29" s="67"/>
      <c r="U29" s="67"/>
      <c r="V29" s="67"/>
      <c r="W29" s="67">
        <v>190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>
        <v>0.92300000000000004</v>
      </c>
      <c r="AH29" s="67">
        <v>1029.5899999999999</v>
      </c>
      <c r="AI29" s="67">
        <v>1029.5899999999999</v>
      </c>
      <c r="AJ29" s="67">
        <v>496.17</v>
      </c>
      <c r="AK29" s="67"/>
      <c r="AL29" s="67"/>
      <c r="AM29" s="67">
        <v>3</v>
      </c>
      <c r="AN29" s="67"/>
      <c r="AO29" s="67"/>
      <c r="AP29" s="67"/>
      <c r="AQ29" s="67"/>
      <c r="AR29" s="86"/>
      <c r="AS29" s="86"/>
    </row>
    <row r="30" spans="2:45" ht="15">
      <c r="B30" s="67" t="s">
        <v>286</v>
      </c>
      <c r="C30" s="67" t="s">
        <v>287</v>
      </c>
      <c r="D30" s="68" t="s">
        <v>255</v>
      </c>
      <c r="E30" s="67" t="s">
        <v>123</v>
      </c>
      <c r="F30" s="67" t="s">
        <v>117</v>
      </c>
      <c r="G30" s="67">
        <v>2020</v>
      </c>
      <c r="H30" s="67">
        <v>0.14000000000000001</v>
      </c>
      <c r="I30" s="67"/>
      <c r="J30" s="67"/>
      <c r="K30" s="67"/>
      <c r="L30" s="67"/>
      <c r="M30" s="67">
        <v>0.93</v>
      </c>
      <c r="N30" s="67"/>
      <c r="O30" s="67">
        <v>40</v>
      </c>
      <c r="P30" s="67">
        <v>31.536000000000001</v>
      </c>
      <c r="Q30" s="67">
        <v>5648</v>
      </c>
      <c r="R30" s="67"/>
      <c r="S30" s="67"/>
      <c r="T30" s="67"/>
      <c r="U30" s="67"/>
      <c r="V30" s="67"/>
      <c r="W30" s="67">
        <v>190</v>
      </c>
      <c r="X30" s="67"/>
      <c r="Y30" s="67"/>
      <c r="Z30" s="67"/>
      <c r="AA30" s="67"/>
      <c r="AB30" s="67"/>
      <c r="AC30" s="67"/>
      <c r="AD30" s="67"/>
      <c r="AE30" s="67"/>
      <c r="AF30" s="67"/>
      <c r="AG30" s="67">
        <v>0.92300000000000004</v>
      </c>
      <c r="AH30" s="67">
        <v>1029.5899999999999</v>
      </c>
      <c r="AI30" s="67">
        <v>1029.5899999999999</v>
      </c>
      <c r="AJ30" s="67">
        <v>496.17</v>
      </c>
      <c r="AK30" s="67"/>
      <c r="AL30" s="67"/>
      <c r="AM30" s="67">
        <v>3</v>
      </c>
      <c r="AN30" s="67"/>
      <c r="AO30" s="67">
        <v>27.17013889</v>
      </c>
      <c r="AP30" s="67"/>
      <c r="AQ30" s="67"/>
      <c r="AR30" s="86"/>
      <c r="AS30" s="86"/>
    </row>
    <row r="31" spans="2:45" ht="15">
      <c r="B31" s="67" t="s">
        <v>88</v>
      </c>
      <c r="C31" s="67" t="s">
        <v>288</v>
      </c>
      <c r="D31" s="68" t="s">
        <v>211</v>
      </c>
      <c r="E31" s="67" t="s">
        <v>124</v>
      </c>
      <c r="F31" s="67" t="s">
        <v>117</v>
      </c>
      <c r="G31" s="67">
        <v>2020</v>
      </c>
      <c r="H31" s="67">
        <v>1</v>
      </c>
      <c r="I31" s="67"/>
      <c r="J31" s="67"/>
      <c r="K31" s="67"/>
      <c r="L31" s="67"/>
      <c r="M31" s="67"/>
      <c r="N31" s="67">
        <v>0.5</v>
      </c>
      <c r="O31" s="67">
        <v>25</v>
      </c>
      <c r="P31" s="67">
        <v>31.536000000000001</v>
      </c>
      <c r="Q31" s="67">
        <v>5316</v>
      </c>
      <c r="R31" s="67"/>
      <c r="S31" s="67"/>
      <c r="T31" s="67"/>
      <c r="U31" s="67"/>
      <c r="V31" s="67"/>
      <c r="W31" s="67">
        <v>49</v>
      </c>
      <c r="X31" s="67"/>
      <c r="Y31" s="67"/>
      <c r="Z31" s="67"/>
      <c r="AA31" s="67"/>
      <c r="AB31" s="67">
        <v>27.52</v>
      </c>
      <c r="AC31" s="67">
        <v>27.52</v>
      </c>
      <c r="AD31" s="67">
        <v>27.52</v>
      </c>
      <c r="AE31" s="67">
        <v>27.52</v>
      </c>
      <c r="AF31" s="67"/>
      <c r="AG31" s="67">
        <v>0.5</v>
      </c>
      <c r="AH31" s="67">
        <v>842</v>
      </c>
      <c r="AI31" s="67"/>
      <c r="AJ31" s="67"/>
      <c r="AK31" s="67"/>
      <c r="AL31" s="67"/>
      <c r="AM31" s="67">
        <v>3</v>
      </c>
      <c r="AN31" s="67"/>
      <c r="AO31" s="67"/>
      <c r="AP31" s="67"/>
      <c r="AQ31" s="67"/>
      <c r="AR31" s="86"/>
      <c r="AS31" s="86"/>
    </row>
    <row r="32" spans="2:45" ht="15">
      <c r="B32" s="67" t="s">
        <v>307</v>
      </c>
      <c r="C32" s="67" t="s">
        <v>289</v>
      </c>
      <c r="D32" s="68" t="s">
        <v>211</v>
      </c>
      <c r="E32" s="67" t="s">
        <v>121</v>
      </c>
      <c r="F32" s="67" t="s">
        <v>117</v>
      </c>
      <c r="G32" s="67">
        <v>2020</v>
      </c>
      <c r="H32" s="67">
        <v>1</v>
      </c>
      <c r="I32" s="67"/>
      <c r="J32" s="67"/>
      <c r="K32" s="67"/>
      <c r="L32" s="67"/>
      <c r="M32" s="67"/>
      <c r="N32" s="67"/>
      <c r="O32" s="67">
        <v>25</v>
      </c>
      <c r="P32" s="67">
        <v>31.536000000000001</v>
      </c>
      <c r="Q32" s="67"/>
      <c r="R32" s="67">
        <v>2960</v>
      </c>
      <c r="S32" s="67">
        <v>2600</v>
      </c>
      <c r="T32" s="67"/>
      <c r="U32" s="67">
        <v>2400</v>
      </c>
      <c r="V32" s="67"/>
      <c r="W32" s="67"/>
      <c r="X32" s="67">
        <v>104</v>
      </c>
      <c r="Y32" s="67">
        <v>95</v>
      </c>
      <c r="Z32" s="67">
        <v>89</v>
      </c>
      <c r="AA32" s="67"/>
      <c r="AB32" s="67">
        <v>1.5</v>
      </c>
      <c r="AC32" s="67"/>
      <c r="AD32" s="67"/>
      <c r="AE32" s="67"/>
      <c r="AF32" s="67"/>
      <c r="AG32" s="67">
        <v>0.1</v>
      </c>
      <c r="AH32" s="67"/>
      <c r="AI32" s="67">
        <v>759</v>
      </c>
      <c r="AJ32" s="67">
        <v>666</v>
      </c>
      <c r="AK32" s="67">
        <v>615</v>
      </c>
      <c r="AL32" s="67"/>
      <c r="AM32" s="67">
        <v>3</v>
      </c>
      <c r="AN32" s="67"/>
      <c r="AO32" s="67"/>
      <c r="AP32" s="67"/>
      <c r="AQ32" s="67"/>
      <c r="AR32" s="86"/>
      <c r="AS32" s="86"/>
    </row>
    <row r="33" spans="2:45" ht="15">
      <c r="B33" s="67" t="s">
        <v>92</v>
      </c>
      <c r="C33" s="67" t="s">
        <v>290</v>
      </c>
      <c r="D33" s="68" t="s">
        <v>211</v>
      </c>
      <c r="E33" s="67" t="s">
        <v>126</v>
      </c>
      <c r="F33" s="67" t="s">
        <v>117</v>
      </c>
      <c r="G33" s="67">
        <v>2020</v>
      </c>
      <c r="H33" s="67">
        <v>0.39</v>
      </c>
      <c r="I33" s="67"/>
      <c r="J33" s="67"/>
      <c r="K33" s="67"/>
      <c r="L33" s="67"/>
      <c r="M33" s="67">
        <v>0.86</v>
      </c>
      <c r="N33" s="67"/>
      <c r="O33" s="67">
        <v>25</v>
      </c>
      <c r="P33" s="67">
        <v>31.536000000000001</v>
      </c>
      <c r="Q33" s="67"/>
      <c r="R33" s="67">
        <v>1267</v>
      </c>
      <c r="S33" s="67">
        <v>1267</v>
      </c>
      <c r="T33" s="67"/>
      <c r="U33" s="67">
        <v>1267</v>
      </c>
      <c r="V33" s="67"/>
      <c r="W33" s="67"/>
      <c r="X33" s="67">
        <v>125</v>
      </c>
      <c r="Y33" s="67">
        <v>113</v>
      </c>
      <c r="Z33" s="67">
        <v>93</v>
      </c>
      <c r="AA33" s="67"/>
      <c r="AB33" s="67"/>
      <c r="AC33" s="67">
        <v>0</v>
      </c>
      <c r="AD33" s="67">
        <v>0</v>
      </c>
      <c r="AE33" s="67">
        <v>0</v>
      </c>
      <c r="AF33" s="67"/>
      <c r="AG33" s="67">
        <v>0.66</v>
      </c>
      <c r="AH33" s="67"/>
      <c r="AI33" s="67">
        <v>218</v>
      </c>
      <c r="AJ33" s="67">
        <v>218</v>
      </c>
      <c r="AK33" s="67">
        <v>218</v>
      </c>
      <c r="AL33" s="67"/>
      <c r="AM33" s="67">
        <v>1</v>
      </c>
      <c r="AN33" s="67"/>
      <c r="AO33" s="67"/>
      <c r="AP33" s="67"/>
      <c r="AQ33" s="67"/>
      <c r="AR33" s="86"/>
      <c r="AS33" s="86"/>
    </row>
    <row r="34" spans="2:45" ht="15">
      <c r="B34" s="67" t="s">
        <v>94</v>
      </c>
      <c r="C34" s="67" t="s">
        <v>291</v>
      </c>
      <c r="D34" s="68" t="s">
        <v>211</v>
      </c>
      <c r="E34" s="67" t="s">
        <v>127</v>
      </c>
      <c r="F34" s="67" t="s">
        <v>117</v>
      </c>
      <c r="G34" s="67">
        <v>2020</v>
      </c>
      <c r="H34" s="67">
        <v>0.33</v>
      </c>
      <c r="I34" s="67"/>
      <c r="J34" s="67"/>
      <c r="K34" s="67"/>
      <c r="L34" s="67"/>
      <c r="M34" s="67">
        <v>0.8</v>
      </c>
      <c r="N34" s="67"/>
      <c r="O34" s="67">
        <v>25</v>
      </c>
      <c r="P34" s="67">
        <v>31.536000000000001</v>
      </c>
      <c r="Q34" s="67">
        <v>2980</v>
      </c>
      <c r="R34" s="67"/>
      <c r="S34" s="67"/>
      <c r="T34" s="67"/>
      <c r="U34" s="67"/>
      <c r="V34" s="67"/>
      <c r="W34" s="67">
        <v>51</v>
      </c>
      <c r="X34" s="67"/>
      <c r="Y34" s="67"/>
      <c r="Z34" s="67"/>
      <c r="AA34" s="67"/>
      <c r="AB34" s="67">
        <v>0.69</v>
      </c>
      <c r="AC34" s="67"/>
      <c r="AD34" s="67"/>
      <c r="AE34" s="67"/>
      <c r="AF34" s="67"/>
      <c r="AG34" s="67">
        <v>0.97</v>
      </c>
      <c r="AH34" s="67">
        <v>218</v>
      </c>
      <c r="AI34" s="67"/>
      <c r="AJ34" s="67"/>
      <c r="AK34" s="67"/>
      <c r="AL34" s="67"/>
      <c r="AM34" s="67">
        <v>1</v>
      </c>
      <c r="AN34" s="67"/>
      <c r="AO34" s="67"/>
      <c r="AP34" s="67"/>
      <c r="AQ34" s="67"/>
      <c r="AR34" s="86"/>
      <c r="AS34" s="86"/>
    </row>
    <row r="35" spans="2:45" ht="15">
      <c r="B35" s="67" t="s">
        <v>96</v>
      </c>
      <c r="C35" s="67" t="s">
        <v>292</v>
      </c>
      <c r="D35" s="68" t="s">
        <v>211</v>
      </c>
      <c r="E35" s="67" t="s">
        <v>128</v>
      </c>
      <c r="F35" s="67" t="s">
        <v>117</v>
      </c>
      <c r="G35" s="67">
        <v>2020</v>
      </c>
      <c r="H35" s="67">
        <v>0.33</v>
      </c>
      <c r="I35" s="67"/>
      <c r="J35" s="67"/>
      <c r="K35" s="67"/>
      <c r="L35" s="67"/>
      <c r="M35" s="67">
        <v>0.8</v>
      </c>
      <c r="N35" s="67"/>
      <c r="O35" s="67">
        <v>25</v>
      </c>
      <c r="P35" s="67">
        <v>31.536000000000001</v>
      </c>
      <c r="Q35" s="67">
        <v>2682</v>
      </c>
      <c r="R35" s="67"/>
      <c r="S35" s="67"/>
      <c r="T35" s="67"/>
      <c r="U35" s="67"/>
      <c r="V35" s="67"/>
      <c r="W35" s="67"/>
      <c r="X35" s="67">
        <v>51</v>
      </c>
      <c r="Y35" s="67">
        <v>25</v>
      </c>
      <c r="Z35" s="67">
        <v>36</v>
      </c>
      <c r="AA35" s="67"/>
      <c r="AB35" s="67">
        <v>0.69</v>
      </c>
      <c r="AC35" s="67"/>
      <c r="AD35" s="67"/>
      <c r="AE35" s="67"/>
      <c r="AF35" s="67"/>
      <c r="AG35" s="67">
        <v>0.66</v>
      </c>
      <c r="AH35" s="67">
        <v>218</v>
      </c>
      <c r="AI35" s="67"/>
      <c r="AJ35" s="67"/>
      <c r="AK35" s="67"/>
      <c r="AL35" s="67"/>
      <c r="AM35" s="67">
        <v>1</v>
      </c>
      <c r="AN35" s="67"/>
      <c r="AO35" s="67"/>
      <c r="AP35" s="67"/>
      <c r="AQ35" s="67"/>
      <c r="AR35" s="86"/>
      <c r="AS35" s="86"/>
    </row>
    <row r="36" spans="2:45" ht="15">
      <c r="B36" s="67" t="s">
        <v>235</v>
      </c>
      <c r="C36" s="67" t="s">
        <v>293</v>
      </c>
      <c r="D36" s="68" t="s">
        <v>211</v>
      </c>
      <c r="E36" s="67" t="s">
        <v>129</v>
      </c>
      <c r="F36" s="67" t="s">
        <v>117</v>
      </c>
      <c r="G36" s="67">
        <v>2020</v>
      </c>
      <c r="H36" s="67">
        <v>0.33</v>
      </c>
      <c r="I36" s="67"/>
      <c r="J36" s="67"/>
      <c r="K36" s="67"/>
      <c r="L36" s="67"/>
      <c r="M36" s="67">
        <v>0.8</v>
      </c>
      <c r="N36" s="67"/>
      <c r="O36" s="67">
        <v>25</v>
      </c>
      <c r="P36" s="67">
        <v>31.536000000000001</v>
      </c>
      <c r="Q36" s="67">
        <v>2980</v>
      </c>
      <c r="R36" s="67"/>
      <c r="S36" s="67"/>
      <c r="T36" s="67"/>
      <c r="U36" s="67"/>
      <c r="V36" s="67"/>
      <c r="W36" s="67">
        <v>51</v>
      </c>
      <c r="X36" s="67"/>
      <c r="Y36" s="67"/>
      <c r="Z36" s="67"/>
      <c r="AA36" s="67"/>
      <c r="AB36" s="67">
        <v>0.69</v>
      </c>
      <c r="AC36" s="67"/>
      <c r="AD36" s="67"/>
      <c r="AE36" s="67"/>
      <c r="AF36" s="67"/>
      <c r="AG36" s="67">
        <v>0.66</v>
      </c>
      <c r="AH36" s="67">
        <v>218</v>
      </c>
      <c r="AI36" s="67"/>
      <c r="AJ36" s="67"/>
      <c r="AK36" s="67"/>
      <c r="AL36" s="67"/>
      <c r="AM36" s="67">
        <v>1</v>
      </c>
      <c r="AN36" s="67"/>
      <c r="AO36" s="67"/>
      <c r="AP36" s="67"/>
      <c r="AQ36" s="67"/>
      <c r="AR36" s="86"/>
      <c r="AS36" s="86"/>
    </row>
    <row r="37" spans="2:45" ht="15">
      <c r="B37" s="67" t="s">
        <v>100</v>
      </c>
      <c r="C37" s="67" t="s">
        <v>294</v>
      </c>
      <c r="D37" s="68" t="s">
        <v>115</v>
      </c>
      <c r="E37" s="67" t="s">
        <v>130</v>
      </c>
      <c r="F37" s="67" t="s">
        <v>117</v>
      </c>
      <c r="G37" s="67">
        <v>2020</v>
      </c>
      <c r="H37" s="67">
        <v>0.32</v>
      </c>
      <c r="I37" s="67"/>
      <c r="J37" s="67"/>
      <c r="K37" s="67"/>
      <c r="L37" s="67"/>
      <c r="M37" s="67">
        <v>0.9</v>
      </c>
      <c r="N37" s="67"/>
      <c r="O37" s="67">
        <v>50</v>
      </c>
      <c r="P37" s="67">
        <v>31.536000000000001</v>
      </c>
      <c r="Q37" s="67">
        <v>7301</v>
      </c>
      <c r="R37" s="67"/>
      <c r="S37" s="67"/>
      <c r="T37" s="67"/>
      <c r="U37" s="67"/>
      <c r="V37" s="67"/>
      <c r="W37" s="67">
        <v>42</v>
      </c>
      <c r="X37" s="67"/>
      <c r="Y37" s="67"/>
      <c r="Z37" s="67"/>
      <c r="AA37" s="67"/>
      <c r="AB37" s="67">
        <v>3.25</v>
      </c>
      <c r="AC37" s="67"/>
      <c r="AD37" s="67"/>
      <c r="AE37" s="67"/>
      <c r="AF37" s="67"/>
      <c r="AG37" s="67">
        <v>0.85</v>
      </c>
      <c r="AH37" s="67">
        <v>1089</v>
      </c>
      <c r="AI37" s="67"/>
      <c r="AJ37" s="67"/>
      <c r="AK37" s="67"/>
      <c r="AL37" s="67"/>
      <c r="AM37" s="67">
        <v>6</v>
      </c>
      <c r="AN37" s="67"/>
      <c r="AO37" s="67"/>
      <c r="AP37" s="67"/>
      <c r="AQ37" s="67"/>
      <c r="AR37" s="86"/>
      <c r="AS37" s="86"/>
    </row>
    <row r="38" spans="2:45" ht="15">
      <c r="B38" s="67" t="s">
        <v>102</v>
      </c>
      <c r="C38" s="67" t="s">
        <v>103</v>
      </c>
      <c r="D38" s="68" t="s">
        <v>115</v>
      </c>
      <c r="E38" s="67" t="s">
        <v>130</v>
      </c>
      <c r="F38" s="67" t="s">
        <v>117</v>
      </c>
      <c r="G38" s="67">
        <v>2020</v>
      </c>
      <c r="H38" s="67">
        <v>0.35</v>
      </c>
      <c r="I38" s="67"/>
      <c r="J38" s="67"/>
      <c r="K38" s="67"/>
      <c r="L38" s="67"/>
      <c r="M38" s="67">
        <v>0.9</v>
      </c>
      <c r="N38" s="67"/>
      <c r="O38" s="67">
        <v>60</v>
      </c>
      <c r="P38" s="67">
        <v>31.536000000000001</v>
      </c>
      <c r="Q38" s="67">
        <v>7748</v>
      </c>
      <c r="R38" s="67"/>
      <c r="S38" s="67"/>
      <c r="T38" s="67"/>
      <c r="U38" s="67"/>
      <c r="V38" s="67"/>
      <c r="W38" s="67">
        <v>42</v>
      </c>
      <c r="X38" s="67"/>
      <c r="Y38" s="67"/>
      <c r="Z38" s="67"/>
      <c r="AA38" s="67"/>
      <c r="AB38" s="67">
        <v>1.92</v>
      </c>
      <c r="AC38" s="67"/>
      <c r="AD38" s="67"/>
      <c r="AE38" s="67"/>
      <c r="AF38" s="67"/>
      <c r="AG38" s="67">
        <v>0.85</v>
      </c>
      <c r="AH38" s="67">
        <v>1089</v>
      </c>
      <c r="AI38" s="67"/>
      <c r="AJ38" s="67"/>
      <c r="AK38" s="67"/>
      <c r="AL38" s="67"/>
      <c r="AM38" s="67">
        <v>6</v>
      </c>
      <c r="AN38" s="67"/>
      <c r="AO38" s="67"/>
      <c r="AP38" s="67"/>
      <c r="AQ38" s="67"/>
      <c r="AR38" s="86"/>
      <c r="AS38" s="86"/>
    </row>
    <row r="39" spans="2:45" ht="15">
      <c r="B39" s="67" t="s">
        <v>104</v>
      </c>
      <c r="C39" s="67" t="s">
        <v>105</v>
      </c>
      <c r="D39" s="68" t="s">
        <v>115</v>
      </c>
      <c r="E39" s="67" t="s">
        <v>130</v>
      </c>
      <c r="F39" s="67" t="s">
        <v>117</v>
      </c>
      <c r="G39" s="67">
        <v>2020</v>
      </c>
      <c r="H39" s="67">
        <v>0.4</v>
      </c>
      <c r="I39" s="67"/>
      <c r="J39" s="67"/>
      <c r="K39" s="67"/>
      <c r="L39" s="67"/>
      <c r="M39" s="67">
        <v>0.9</v>
      </c>
      <c r="N39" s="67"/>
      <c r="O39" s="67">
        <v>40</v>
      </c>
      <c r="P39" s="67">
        <v>31.536000000000001</v>
      </c>
      <c r="Q39" s="67">
        <v>8344</v>
      </c>
      <c r="R39" s="67"/>
      <c r="S39" s="67"/>
      <c r="T39" s="67"/>
      <c r="U39" s="67"/>
      <c r="V39" s="67"/>
      <c r="W39" s="67">
        <v>80</v>
      </c>
      <c r="X39" s="67"/>
      <c r="Y39" s="67"/>
      <c r="Z39" s="67"/>
      <c r="AA39" s="67"/>
      <c r="AB39" s="67">
        <v>0.18</v>
      </c>
      <c r="AC39" s="67"/>
      <c r="AD39" s="67"/>
      <c r="AE39" s="67"/>
      <c r="AF39" s="67"/>
      <c r="AG39" s="67">
        <v>0.85</v>
      </c>
      <c r="AH39" s="67">
        <v>1217</v>
      </c>
      <c r="AI39" s="67"/>
      <c r="AJ39" s="67"/>
      <c r="AK39" s="67"/>
      <c r="AL39" s="67"/>
      <c r="AM39" s="67">
        <v>6</v>
      </c>
      <c r="AN39" s="67"/>
      <c r="AO39" s="67"/>
      <c r="AP39" s="67"/>
      <c r="AQ39" s="67"/>
      <c r="AR39" s="86"/>
      <c r="AS39" s="86"/>
    </row>
    <row r="40" spans="2:45" ht="15">
      <c r="B40" s="67" t="s">
        <v>106</v>
      </c>
      <c r="C40" s="67" t="s">
        <v>295</v>
      </c>
      <c r="D40" s="68" t="s">
        <v>115</v>
      </c>
      <c r="E40" s="67" t="s">
        <v>131</v>
      </c>
      <c r="F40" s="67" t="s">
        <v>117</v>
      </c>
      <c r="G40" s="67">
        <v>2020</v>
      </c>
      <c r="H40" s="67">
        <v>0.33</v>
      </c>
      <c r="I40" s="67"/>
      <c r="J40" s="67"/>
      <c r="K40" s="67"/>
      <c r="L40" s="67"/>
      <c r="M40" s="67"/>
      <c r="N40" s="67">
        <v>0.65</v>
      </c>
      <c r="O40" s="67">
        <v>30</v>
      </c>
      <c r="P40" s="67">
        <v>31.536000000000001</v>
      </c>
      <c r="Q40" s="67"/>
      <c r="R40" s="67">
        <v>5215</v>
      </c>
      <c r="S40" s="67">
        <v>5215</v>
      </c>
      <c r="T40" s="67"/>
      <c r="U40" s="67">
        <v>5215</v>
      </c>
      <c r="V40" s="67"/>
      <c r="W40" s="67"/>
      <c r="X40" s="67">
        <v>118</v>
      </c>
      <c r="Y40" s="67">
        <v>93</v>
      </c>
      <c r="Z40" s="67">
        <v>81</v>
      </c>
      <c r="AA40" s="67"/>
      <c r="AB40" s="67">
        <v>8.1199999999999992</v>
      </c>
      <c r="AC40" s="67"/>
      <c r="AD40" s="67"/>
      <c r="AE40" s="67"/>
      <c r="AF40" s="67"/>
      <c r="AG40" s="67">
        <v>0.66</v>
      </c>
      <c r="AH40" s="67"/>
      <c r="AI40" s="67">
        <v>897</v>
      </c>
      <c r="AJ40" s="67">
        <v>897</v>
      </c>
      <c r="AK40" s="67">
        <v>897</v>
      </c>
      <c r="AL40" s="67"/>
      <c r="AM40" s="67">
        <v>3</v>
      </c>
      <c r="AN40" s="67"/>
      <c r="AO40" s="67"/>
      <c r="AP40" s="67"/>
      <c r="AQ40" s="67"/>
      <c r="AR40" s="86"/>
      <c r="AS40" s="86"/>
    </row>
    <row r="41" spans="2:45" ht="15">
      <c r="B41" s="67" t="s">
        <v>209</v>
      </c>
      <c r="C41" s="67" t="s">
        <v>309</v>
      </c>
      <c r="D41" s="68" t="s">
        <v>211</v>
      </c>
      <c r="E41" s="67" t="s">
        <v>116</v>
      </c>
      <c r="F41" s="67" t="s">
        <v>117</v>
      </c>
      <c r="G41" s="67">
        <v>2020</v>
      </c>
      <c r="H41" s="67">
        <v>1</v>
      </c>
      <c r="I41" s="67"/>
      <c r="J41" s="67"/>
      <c r="K41" s="67"/>
      <c r="L41" s="67"/>
      <c r="M41" s="67"/>
      <c r="N41" s="67"/>
      <c r="O41" s="67">
        <v>80</v>
      </c>
      <c r="P41" s="67">
        <v>31.536000000000001</v>
      </c>
      <c r="Q41" s="67"/>
      <c r="R41" s="69">
        <v>4630</v>
      </c>
      <c r="S41" s="69">
        <v>4630</v>
      </c>
      <c r="T41" s="69">
        <v>4630</v>
      </c>
      <c r="U41" s="69">
        <v>4630</v>
      </c>
      <c r="V41" s="67"/>
      <c r="W41" s="67">
        <v>65</v>
      </c>
      <c r="X41" s="67"/>
      <c r="Y41" s="67"/>
      <c r="Z41" s="67"/>
      <c r="AA41" s="67"/>
      <c r="AB41" s="67">
        <v>0.88</v>
      </c>
      <c r="AC41" s="67"/>
      <c r="AD41" s="67"/>
      <c r="AE41" s="67"/>
      <c r="AF41" s="67"/>
      <c r="AG41" s="67">
        <v>0.8</v>
      </c>
      <c r="AH41" s="69">
        <v>1538</v>
      </c>
      <c r="AI41" s="69"/>
      <c r="AJ41" s="69"/>
      <c r="AK41" s="69"/>
      <c r="AL41" s="67"/>
      <c r="AM41" s="67">
        <v>2</v>
      </c>
      <c r="AN41" s="67"/>
      <c r="AO41" s="67"/>
      <c r="AP41" s="67"/>
      <c r="AQ41" s="67"/>
      <c r="AR41" s="86"/>
      <c r="AS41" s="86"/>
    </row>
    <row r="42" spans="2:45" ht="15">
      <c r="B42" s="67" t="s">
        <v>296</v>
      </c>
      <c r="C42" s="67" t="s">
        <v>310</v>
      </c>
      <c r="D42" s="68" t="s">
        <v>211</v>
      </c>
      <c r="E42" s="67" t="s">
        <v>116</v>
      </c>
      <c r="F42" s="67" t="s">
        <v>117</v>
      </c>
      <c r="G42" s="67">
        <v>2020</v>
      </c>
      <c r="H42" s="67">
        <v>1</v>
      </c>
      <c r="I42" s="67"/>
      <c r="J42" s="67"/>
      <c r="K42" s="67"/>
      <c r="L42" s="67"/>
      <c r="M42" s="67"/>
      <c r="N42" s="67"/>
      <c r="O42" s="67">
        <v>80</v>
      </c>
      <c r="P42" s="67">
        <v>31.536000000000001</v>
      </c>
      <c r="Q42" s="67"/>
      <c r="R42" s="69">
        <v>4697</v>
      </c>
      <c r="S42" s="69">
        <v>4697</v>
      </c>
      <c r="T42" s="69">
        <v>4697</v>
      </c>
      <c r="U42" s="69">
        <v>4697</v>
      </c>
      <c r="V42" s="67"/>
      <c r="W42" s="67">
        <v>75</v>
      </c>
      <c r="X42" s="67"/>
      <c r="Y42" s="67"/>
      <c r="Z42" s="67"/>
      <c r="AA42" s="67"/>
      <c r="AB42" s="67">
        <v>0.88</v>
      </c>
      <c r="AC42" s="67"/>
      <c r="AD42" s="67"/>
      <c r="AE42" s="67"/>
      <c r="AF42" s="67"/>
      <c r="AG42" s="67">
        <v>0.8</v>
      </c>
      <c r="AH42" s="69">
        <v>1538</v>
      </c>
      <c r="AI42" s="69"/>
      <c r="AJ42" s="69"/>
      <c r="AK42" s="69"/>
      <c r="AL42" s="67"/>
      <c r="AM42" s="67">
        <v>2</v>
      </c>
      <c r="AN42" s="67"/>
      <c r="AO42" s="67"/>
      <c r="AP42" s="67"/>
      <c r="AQ42" s="67"/>
      <c r="AR42" s="86"/>
      <c r="AS42" s="86"/>
    </row>
    <row r="43" spans="2:45" ht="15">
      <c r="B43" s="71" t="s">
        <v>108</v>
      </c>
      <c r="C43" s="71" t="s">
        <v>109</v>
      </c>
      <c r="D43" s="72" t="s">
        <v>212</v>
      </c>
      <c r="E43" s="71"/>
      <c r="F43" s="71" t="s">
        <v>229</v>
      </c>
      <c r="G43" s="67">
        <v>2020</v>
      </c>
      <c r="H43" s="71"/>
      <c r="I43" s="71"/>
      <c r="J43" s="71"/>
      <c r="K43" s="71"/>
      <c r="L43" s="71"/>
      <c r="M43" s="71"/>
      <c r="N43" s="71"/>
      <c r="O43" s="71">
        <v>10</v>
      </c>
      <c r="P43" s="67">
        <v>31.536000000000001</v>
      </c>
      <c r="Q43" s="73"/>
      <c r="R43" s="73">
        <v>9355</v>
      </c>
      <c r="S43" s="73">
        <v>2236</v>
      </c>
      <c r="T43" s="73">
        <v>1831</v>
      </c>
      <c r="U43" s="73">
        <v>1426</v>
      </c>
      <c r="V43" s="71"/>
      <c r="W43" s="71"/>
      <c r="X43" s="71">
        <v>7.2</v>
      </c>
      <c r="Y43" s="71">
        <v>7.2</v>
      </c>
      <c r="Z43" s="71">
        <v>7.2</v>
      </c>
      <c r="AA43" s="71"/>
      <c r="AB43" s="71"/>
      <c r="AC43" s="71"/>
      <c r="AD43" s="71"/>
      <c r="AE43" s="71"/>
      <c r="AF43" s="71"/>
      <c r="AG43" s="71">
        <v>0.98</v>
      </c>
      <c r="AH43" s="71"/>
      <c r="AI43" s="71"/>
      <c r="AJ43" s="71"/>
      <c r="AK43" s="71"/>
      <c r="AL43" s="71"/>
      <c r="AM43" s="71"/>
      <c r="AN43" s="71">
        <v>0.9</v>
      </c>
      <c r="AO43" s="88"/>
      <c r="AP43" s="88"/>
      <c r="AQ43" s="88"/>
      <c r="AR43" s="88"/>
      <c r="AS43" s="88"/>
    </row>
    <row r="44" spans="2:45" ht="15">
      <c r="B44" s="71" t="s">
        <v>311</v>
      </c>
      <c r="C44" s="71" t="s">
        <v>111</v>
      </c>
      <c r="D44" s="72" t="s">
        <v>212</v>
      </c>
      <c r="E44" s="71"/>
      <c r="F44" s="71" t="s">
        <v>229</v>
      </c>
      <c r="G44" s="67">
        <v>2020</v>
      </c>
      <c r="H44" s="71"/>
      <c r="I44" s="71"/>
      <c r="J44" s="71"/>
      <c r="K44" s="71"/>
      <c r="L44" s="71"/>
      <c r="M44" s="71"/>
      <c r="N44" s="71"/>
      <c r="O44" s="71">
        <v>15</v>
      </c>
      <c r="P44" s="67">
        <v>31.536000000000001</v>
      </c>
      <c r="Q44" s="73"/>
      <c r="R44" s="73">
        <v>1422</v>
      </c>
      <c r="S44" s="73">
        <v>650</v>
      </c>
      <c r="T44" s="73">
        <v>596</v>
      </c>
      <c r="U44" s="73">
        <v>543</v>
      </c>
      <c r="V44" s="71"/>
      <c r="W44" s="71"/>
      <c r="X44" s="71">
        <v>20.2</v>
      </c>
      <c r="Y44" s="71">
        <v>20.2</v>
      </c>
      <c r="Z44" s="71">
        <v>20.2</v>
      </c>
      <c r="AA44" s="71"/>
      <c r="AB44" s="71"/>
      <c r="AC44" s="71"/>
      <c r="AD44" s="71"/>
      <c r="AE44" s="71"/>
      <c r="AF44" s="71"/>
      <c r="AG44" s="71">
        <v>0.98</v>
      </c>
      <c r="AH44" s="71"/>
      <c r="AI44" s="71"/>
      <c r="AJ44" s="71"/>
      <c r="AK44" s="71"/>
      <c r="AL44" s="71"/>
      <c r="AM44" s="71"/>
      <c r="AN44" s="71">
        <v>0.85</v>
      </c>
      <c r="AO44" s="88"/>
      <c r="AP44" s="88"/>
      <c r="AQ44" s="88"/>
      <c r="AR44" s="88"/>
      <c r="AS44" s="88"/>
    </row>
    <row r="45" spans="2:45" ht="15">
      <c r="B45" s="71" t="s">
        <v>202</v>
      </c>
      <c r="C45" s="71" t="s">
        <v>297</v>
      </c>
      <c r="D45" s="68" t="s">
        <v>255</v>
      </c>
      <c r="E45" s="71"/>
      <c r="F45" s="71" t="s">
        <v>117</v>
      </c>
      <c r="G45" s="67">
        <v>2020</v>
      </c>
      <c r="H45" s="71"/>
      <c r="I45" s="71"/>
      <c r="J45" s="71"/>
      <c r="K45" s="71"/>
      <c r="L45" s="71"/>
      <c r="M45" s="71"/>
      <c r="N45" s="71"/>
      <c r="O45" s="74">
        <v>80</v>
      </c>
      <c r="P45" s="67">
        <v>31.536000000000001</v>
      </c>
      <c r="Q45" s="73"/>
      <c r="R45" s="73">
        <v>4615</v>
      </c>
      <c r="S45" s="73">
        <v>4615</v>
      </c>
      <c r="T45" s="73">
        <v>4615</v>
      </c>
      <c r="U45" s="73">
        <v>4615</v>
      </c>
      <c r="V45" s="73"/>
      <c r="W45" s="71"/>
      <c r="X45" s="73">
        <v>4</v>
      </c>
      <c r="Y45" s="73">
        <v>4</v>
      </c>
      <c r="Z45" s="73">
        <v>4</v>
      </c>
      <c r="AA45" s="73"/>
      <c r="AB45" s="71"/>
      <c r="AC45" s="71"/>
      <c r="AD45" s="71"/>
      <c r="AE45" s="71"/>
      <c r="AF45" s="71"/>
      <c r="AG45" s="71">
        <v>0.98</v>
      </c>
      <c r="AH45" s="71"/>
      <c r="AI45" s="71"/>
      <c r="AJ45" s="71"/>
      <c r="AK45" s="71"/>
      <c r="AL45" s="71"/>
      <c r="AM45" s="71">
        <v>7</v>
      </c>
      <c r="AN45" s="71">
        <v>0.72</v>
      </c>
      <c r="AO45" s="88"/>
      <c r="AP45" s="88"/>
      <c r="AQ45" s="88"/>
      <c r="AR45" s="88"/>
      <c r="AS45" s="88"/>
    </row>
    <row r="46" spans="2:45" ht="15">
      <c r="B46" s="71" t="s">
        <v>201</v>
      </c>
      <c r="C46" s="71" t="s">
        <v>298</v>
      </c>
      <c r="D46" s="68" t="s">
        <v>255</v>
      </c>
      <c r="E46" s="71"/>
      <c r="F46" s="71" t="s">
        <v>117</v>
      </c>
      <c r="G46" s="67">
        <v>2020</v>
      </c>
      <c r="H46" s="88"/>
      <c r="I46" s="88"/>
      <c r="J46" s="88"/>
      <c r="K46" s="88"/>
      <c r="L46" s="88"/>
      <c r="M46" s="88"/>
      <c r="N46" s="88"/>
      <c r="O46" s="88">
        <v>80</v>
      </c>
      <c r="P46" s="67">
        <v>31.536000000000001</v>
      </c>
      <c r="Q46" s="88"/>
      <c r="R46" s="88">
        <v>7000</v>
      </c>
      <c r="S46" s="88">
        <v>7000</v>
      </c>
      <c r="T46" s="88">
        <v>7000</v>
      </c>
      <c r="U46" s="89">
        <v>7000</v>
      </c>
      <c r="V46" s="88"/>
      <c r="W46" s="88"/>
      <c r="X46" s="88">
        <v>4</v>
      </c>
      <c r="Y46" s="88">
        <v>4</v>
      </c>
      <c r="Z46" s="88">
        <v>4</v>
      </c>
      <c r="AA46" s="88"/>
      <c r="AB46" s="88"/>
      <c r="AC46" s="88"/>
      <c r="AD46" s="88"/>
      <c r="AE46" s="88"/>
      <c r="AF46" s="88"/>
      <c r="AG46" s="88">
        <v>0.98</v>
      </c>
      <c r="AH46" s="88"/>
      <c r="AI46" s="88"/>
      <c r="AJ46" s="88"/>
      <c r="AK46" s="88"/>
      <c r="AL46" s="88"/>
      <c r="AM46" s="88">
        <v>7</v>
      </c>
      <c r="AN46" s="88">
        <v>0.72</v>
      </c>
      <c r="AO46" s="88"/>
      <c r="AP46" s="88"/>
      <c r="AQ46" s="88"/>
      <c r="AR46" s="88"/>
      <c r="AS46" s="88"/>
    </row>
    <row r="47" spans="2:45" ht="15">
      <c r="B47" s="88" t="s">
        <v>299</v>
      </c>
      <c r="C47" s="71" t="s">
        <v>300</v>
      </c>
      <c r="D47" s="68" t="s">
        <v>255</v>
      </c>
      <c r="E47" s="71"/>
      <c r="F47" s="71" t="s">
        <v>117</v>
      </c>
      <c r="G47" s="67">
        <v>2020</v>
      </c>
      <c r="H47" s="88"/>
      <c r="I47" s="88"/>
      <c r="J47" s="88"/>
      <c r="K47" s="88"/>
      <c r="L47" s="88"/>
      <c r="M47" s="88"/>
      <c r="N47" s="88"/>
      <c r="O47" s="88">
        <v>10</v>
      </c>
      <c r="P47" s="67">
        <v>31.536000000000001</v>
      </c>
      <c r="Q47" s="88"/>
      <c r="R47" s="88">
        <v>6582</v>
      </c>
      <c r="S47" s="88">
        <v>1273</v>
      </c>
      <c r="T47" s="88">
        <v>1056</v>
      </c>
      <c r="U47" s="89">
        <v>840</v>
      </c>
      <c r="V47" s="88"/>
      <c r="W47" s="88"/>
      <c r="X47" s="88">
        <v>7.2</v>
      </c>
      <c r="Y47" s="88">
        <v>7.2</v>
      </c>
      <c r="Z47" s="88">
        <v>7.2</v>
      </c>
      <c r="AA47" s="88"/>
      <c r="AB47" s="88"/>
      <c r="AC47" s="88"/>
      <c r="AD47" s="88"/>
      <c r="AE47" s="88"/>
      <c r="AF47" s="88"/>
      <c r="AG47" s="71">
        <v>0.98</v>
      </c>
      <c r="AH47" s="88"/>
      <c r="AI47" s="88"/>
      <c r="AJ47" s="88"/>
      <c r="AK47" s="88"/>
      <c r="AL47" s="88"/>
      <c r="AM47" s="88"/>
      <c r="AN47" s="88">
        <v>0.9</v>
      </c>
      <c r="AO47" s="88"/>
      <c r="AP47" s="88"/>
      <c r="AQ47" s="88"/>
      <c r="AR47" s="88"/>
      <c r="AS47" s="88"/>
    </row>
    <row r="48" spans="2:45" ht="15">
      <c r="B48" s="88" t="s">
        <v>301</v>
      </c>
      <c r="C48" s="71" t="s">
        <v>302</v>
      </c>
      <c r="D48" s="68" t="s">
        <v>255</v>
      </c>
      <c r="E48" s="71"/>
      <c r="F48" s="71" t="s">
        <v>117</v>
      </c>
      <c r="G48" s="67">
        <v>2020</v>
      </c>
      <c r="H48" s="88"/>
      <c r="I48" s="88"/>
      <c r="J48" s="88"/>
      <c r="K48" s="88"/>
      <c r="L48" s="88"/>
      <c r="M48" s="88"/>
      <c r="N48" s="88"/>
      <c r="O48" s="88">
        <v>14</v>
      </c>
      <c r="P48" s="67">
        <v>31.536000000000001</v>
      </c>
      <c r="Q48" s="88"/>
      <c r="R48" s="88">
        <v>4720</v>
      </c>
      <c r="S48" s="88">
        <v>1585</v>
      </c>
      <c r="T48" s="88">
        <v>1442</v>
      </c>
      <c r="U48" s="88">
        <v>1299</v>
      </c>
      <c r="V48" s="88"/>
      <c r="W48" s="88"/>
      <c r="X48" s="88">
        <v>7.2</v>
      </c>
      <c r="Y48" s="88">
        <v>7.2</v>
      </c>
      <c r="Z48" s="88">
        <v>7.2</v>
      </c>
      <c r="AA48" s="88"/>
      <c r="AB48" s="88"/>
      <c r="AC48" s="88"/>
      <c r="AD48" s="88"/>
      <c r="AE48" s="88"/>
      <c r="AF48" s="88"/>
      <c r="AG48" s="71">
        <v>0.98</v>
      </c>
      <c r="AH48" s="88"/>
      <c r="AI48" s="88"/>
      <c r="AJ48" s="88"/>
      <c r="AK48" s="88"/>
      <c r="AL48" s="88"/>
      <c r="AM48" s="88"/>
      <c r="AN48" s="88">
        <v>0.85</v>
      </c>
      <c r="AO48" s="88"/>
      <c r="AP48" s="88"/>
      <c r="AQ48" s="88"/>
      <c r="AR48" s="88"/>
      <c r="AS48" s="88"/>
    </row>
    <row r="49" spans="2:45" ht="15">
      <c r="B49" s="88" t="s">
        <v>303</v>
      </c>
      <c r="C49" s="71" t="s">
        <v>304</v>
      </c>
      <c r="D49" s="68"/>
      <c r="E49" s="71" t="s">
        <v>305</v>
      </c>
      <c r="F49" s="71" t="s">
        <v>117</v>
      </c>
      <c r="G49" s="67">
        <v>2020</v>
      </c>
      <c r="H49" s="88"/>
      <c r="I49" s="88"/>
      <c r="J49" s="88"/>
      <c r="K49" s="88"/>
      <c r="L49" s="88"/>
      <c r="M49" s="88"/>
      <c r="N49" s="88"/>
      <c r="O49" s="88"/>
      <c r="P49" s="67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71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</row>
    <row r="50" spans="2:45">
      <c r="D50" s="75"/>
      <c r="R50" s="76"/>
      <c r="S50" s="76"/>
      <c r="T50" s="76"/>
      <c r="U50" s="76"/>
      <c r="V50" s="76"/>
    </row>
    <row r="51" spans="2:45">
      <c r="D51" s="75"/>
      <c r="R51" s="76"/>
      <c r="S51" s="76"/>
      <c r="T51" s="76"/>
      <c r="U51" s="76"/>
      <c r="V51" s="76"/>
    </row>
    <row r="52" spans="2:45">
      <c r="R52" s="76"/>
      <c r="S52" s="76"/>
      <c r="T52" s="76"/>
      <c r="U52" s="76"/>
      <c r="V52" s="76"/>
    </row>
    <row r="53" spans="2:45">
      <c r="AO53" s="58">
        <v>0.9</v>
      </c>
    </row>
    <row r="54" spans="2:45" ht="18">
      <c r="B54" s="62" t="s">
        <v>306</v>
      </c>
      <c r="E54" s="61" t="s">
        <v>0</v>
      </c>
      <c r="F54" s="61"/>
    </row>
    <row r="55" spans="2:45">
      <c r="B55" s="63" t="s">
        <v>1</v>
      </c>
      <c r="C55" s="63" t="s">
        <v>7</v>
      </c>
      <c r="D55" s="63" t="s">
        <v>152</v>
      </c>
      <c r="E55" s="63" t="s">
        <v>153</v>
      </c>
      <c r="F55" s="63">
        <v>2018</v>
      </c>
      <c r="G55" s="63">
        <v>2030</v>
      </c>
      <c r="H55" s="63">
        <v>2060</v>
      </c>
      <c r="I55" s="63">
        <v>0</v>
      </c>
    </row>
    <row r="56" spans="2:45">
      <c r="B56" s="58" t="s">
        <v>108</v>
      </c>
      <c r="C56" s="58" t="s">
        <v>229</v>
      </c>
      <c r="D56" s="58" t="s">
        <v>154</v>
      </c>
      <c r="E56" s="58" t="s">
        <v>62</v>
      </c>
      <c r="F56" s="58">
        <v>1</v>
      </c>
      <c r="G56" s="58">
        <v>1</v>
      </c>
      <c r="H56" s="58">
        <v>1</v>
      </c>
      <c r="I56" s="58">
        <v>3</v>
      </c>
    </row>
    <row r="57" spans="2:45">
      <c r="B57" s="58" t="s">
        <v>313</v>
      </c>
      <c r="C57" s="58" t="s">
        <v>229</v>
      </c>
      <c r="D57" s="58" t="s">
        <v>154</v>
      </c>
      <c r="E57" s="58" t="s">
        <v>62</v>
      </c>
      <c r="F57" s="58">
        <v>1</v>
      </c>
      <c r="G57" s="58">
        <v>1</v>
      </c>
      <c r="H57" s="58">
        <v>1</v>
      </c>
      <c r="I57" s="58">
        <v>3</v>
      </c>
    </row>
    <row r="58" spans="2:45">
      <c r="B58" s="58" t="s">
        <v>202</v>
      </c>
      <c r="C58" s="58" t="s">
        <v>117</v>
      </c>
      <c r="D58" s="58" t="s">
        <v>154</v>
      </c>
      <c r="E58" s="58" t="s">
        <v>242</v>
      </c>
      <c r="F58" s="58">
        <v>0.61499999999999999</v>
      </c>
      <c r="G58" s="58">
        <v>0.61499999999999999</v>
      </c>
      <c r="H58" s="58">
        <v>0.61499999999999999</v>
      </c>
      <c r="I58" s="58">
        <v>3</v>
      </c>
      <c r="R58" s="77"/>
    </row>
    <row r="59" spans="2:45">
      <c r="B59" s="58" t="s">
        <v>201</v>
      </c>
      <c r="C59" s="58" t="s">
        <v>117</v>
      </c>
      <c r="D59" s="58" t="s">
        <v>154</v>
      </c>
      <c r="E59" s="58" t="s">
        <v>62</v>
      </c>
      <c r="F59" s="58">
        <v>0.8</v>
      </c>
      <c r="G59" s="58">
        <v>0.8</v>
      </c>
      <c r="H59" s="58">
        <v>0.8</v>
      </c>
      <c r="I59" s="58">
        <v>3</v>
      </c>
    </row>
    <row r="60" spans="2:45">
      <c r="B60" s="58" t="str">
        <f>+B47</f>
        <v>EBATUTILION</v>
      </c>
      <c r="C60" s="58" t="s">
        <v>117</v>
      </c>
      <c r="D60" s="58" t="s">
        <v>154</v>
      </c>
      <c r="E60" s="58" t="s">
        <v>62</v>
      </c>
      <c r="F60" s="58">
        <v>1</v>
      </c>
      <c r="G60" s="58">
        <v>1</v>
      </c>
      <c r="H60" s="58">
        <v>1</v>
      </c>
      <c r="I60" s="58">
        <v>3</v>
      </c>
    </row>
    <row r="61" spans="2:45">
      <c r="B61" s="58" t="str">
        <f>+B48</f>
        <v>EBATUTIFLOW</v>
      </c>
      <c r="C61" s="58" t="s">
        <v>117</v>
      </c>
      <c r="D61" s="58" t="s">
        <v>154</v>
      </c>
      <c r="E61" s="58" t="s">
        <v>62</v>
      </c>
      <c r="F61" s="58">
        <v>1</v>
      </c>
      <c r="G61" s="58">
        <v>1</v>
      </c>
      <c r="H61" s="58">
        <v>1</v>
      </c>
      <c r="I61" s="58">
        <v>3</v>
      </c>
    </row>
    <row r="63" spans="2:45" ht="18">
      <c r="B63" s="62" t="s">
        <v>306</v>
      </c>
      <c r="E63" s="61" t="s">
        <v>0</v>
      </c>
      <c r="F63" s="61"/>
    </row>
    <row r="64" spans="2:45">
      <c r="B64" s="63" t="s">
        <v>1</v>
      </c>
      <c r="C64" s="63" t="s">
        <v>7</v>
      </c>
      <c r="D64" s="63" t="s">
        <v>152</v>
      </c>
      <c r="E64" s="63" t="s">
        <v>153</v>
      </c>
      <c r="F64" s="63">
        <v>2020</v>
      </c>
      <c r="G64" s="63">
        <v>0</v>
      </c>
    </row>
    <row r="65" spans="2:9">
      <c r="B65" s="58" t="s">
        <v>108</v>
      </c>
      <c r="C65" s="58" t="s">
        <v>229</v>
      </c>
      <c r="D65" s="58" t="s">
        <v>321</v>
      </c>
      <c r="E65" s="58" t="s">
        <v>320</v>
      </c>
      <c r="F65" s="58">
        <v>999999</v>
      </c>
      <c r="G65" s="58">
        <v>3</v>
      </c>
      <c r="I65" s="58" t="s">
        <v>322</v>
      </c>
    </row>
    <row r="66" spans="2:9">
      <c r="B66" s="58" t="s">
        <v>108</v>
      </c>
      <c r="C66" s="58" t="s">
        <v>229</v>
      </c>
      <c r="D66" s="58" t="s">
        <v>325</v>
      </c>
      <c r="E66" s="58" t="s">
        <v>324</v>
      </c>
      <c r="F66" s="58">
        <f>F65</f>
        <v>999999</v>
      </c>
      <c r="G66" s="58">
        <v>3</v>
      </c>
      <c r="I66" s="58" t="s">
        <v>323</v>
      </c>
    </row>
    <row r="67" spans="2:9">
      <c r="B67" s="58" t="s">
        <v>299</v>
      </c>
      <c r="C67" s="58" t="s">
        <v>229</v>
      </c>
      <c r="D67" s="58" t="s">
        <v>321</v>
      </c>
      <c r="E67" s="58" t="s">
        <v>320</v>
      </c>
      <c r="F67" s="58">
        <v>999999</v>
      </c>
      <c r="G67" s="58">
        <v>3</v>
      </c>
    </row>
    <row r="68" spans="2:9">
      <c r="B68" s="58" t="s">
        <v>299</v>
      </c>
      <c r="C68" s="58" t="s">
        <v>229</v>
      </c>
      <c r="D68" s="58" t="s">
        <v>325</v>
      </c>
      <c r="E68" s="58" t="s">
        <v>324</v>
      </c>
      <c r="F68" s="58">
        <v>999999</v>
      </c>
      <c r="G68" s="58">
        <v>3</v>
      </c>
    </row>
    <row r="69" spans="2:9">
      <c r="B69" s="58" t="s">
        <v>301</v>
      </c>
      <c r="C69" s="58" t="s">
        <v>229</v>
      </c>
      <c r="D69" s="58" t="s">
        <v>321</v>
      </c>
      <c r="E69" s="58" t="s">
        <v>320</v>
      </c>
      <c r="F69" s="58">
        <v>999999</v>
      </c>
      <c r="G69" s="58">
        <v>3</v>
      </c>
    </row>
    <row r="70" spans="2:9">
      <c r="B70" s="58" t="s">
        <v>301</v>
      </c>
      <c r="C70" s="58" t="s">
        <v>229</v>
      </c>
      <c r="D70" s="58" t="s">
        <v>325</v>
      </c>
      <c r="E70" s="58" t="s">
        <v>324</v>
      </c>
      <c r="F70" s="58">
        <v>999999</v>
      </c>
      <c r="G70" s="58">
        <v>3</v>
      </c>
    </row>
    <row r="74" spans="2:9">
      <c r="B74" s="61" t="s">
        <v>8</v>
      </c>
    </row>
    <row r="75" spans="2:9">
      <c r="B75" s="78" t="s">
        <v>9</v>
      </c>
      <c r="C75" s="78" t="s">
        <v>7</v>
      </c>
      <c r="D75" s="78" t="s">
        <v>10</v>
      </c>
      <c r="E75" s="79" t="s">
        <v>11</v>
      </c>
      <c r="F75" s="79" t="s">
        <v>12</v>
      </c>
      <c r="G75" s="79" t="s">
        <v>13</v>
      </c>
      <c r="H75" s="79" t="s">
        <v>14</v>
      </c>
      <c r="I75" s="79" t="s">
        <v>15</v>
      </c>
    </row>
    <row r="76" spans="2:9" ht="26.25" thickBot="1">
      <c r="B76" s="7" t="s">
        <v>25</v>
      </c>
      <c r="C76" s="7" t="s">
        <v>26</v>
      </c>
      <c r="D76" s="7" t="s">
        <v>27</v>
      </c>
      <c r="E76" s="7" t="s">
        <v>11</v>
      </c>
      <c r="F76" s="7" t="s">
        <v>28</v>
      </c>
      <c r="G76" s="7" t="s">
        <v>29</v>
      </c>
      <c r="H76" s="7" t="s">
        <v>30</v>
      </c>
      <c r="I76" s="7" t="s">
        <v>31</v>
      </c>
    </row>
    <row r="77" spans="2:9">
      <c r="B77" s="80"/>
      <c r="C77" s="80"/>
      <c r="D77" s="80"/>
      <c r="E77" s="80"/>
      <c r="F77" s="80"/>
      <c r="G77" s="80"/>
      <c r="H77" s="80"/>
      <c r="I77" s="80"/>
    </row>
    <row r="81" spans="2:14">
      <c r="B81" s="61" t="s">
        <v>19</v>
      </c>
      <c r="C81" s="61"/>
    </row>
    <row r="82" spans="2:14">
      <c r="B82" s="81" t="s">
        <v>17</v>
      </c>
      <c r="C82" s="81" t="s">
        <v>1</v>
      </c>
      <c r="D82" s="81" t="s">
        <v>326</v>
      </c>
      <c r="E82" s="81" t="s">
        <v>327</v>
      </c>
      <c r="F82" s="81" t="s">
        <v>329</v>
      </c>
      <c r="G82" s="81" t="s">
        <v>330</v>
      </c>
      <c r="H82" s="81" t="s">
        <v>2</v>
      </c>
      <c r="I82" s="81" t="s">
        <v>331</v>
      </c>
      <c r="J82" s="81" t="s">
        <v>20</v>
      </c>
      <c r="K82" s="81" t="s">
        <v>21</v>
      </c>
      <c r="L82" s="81" t="s">
        <v>22</v>
      </c>
      <c r="M82" s="81" t="s">
        <v>23</v>
      </c>
      <c r="N82" s="81" t="s">
        <v>24</v>
      </c>
    </row>
    <row r="83" spans="2:14" ht="39" thickBot="1">
      <c r="B83" s="8" t="s">
        <v>32</v>
      </c>
      <c r="C83" s="8" t="s">
        <v>33</v>
      </c>
      <c r="D83" s="8"/>
      <c r="E83" s="8"/>
      <c r="F83" s="8"/>
      <c r="G83" s="8"/>
      <c r="H83" s="8"/>
      <c r="I83" s="8" t="s">
        <v>34</v>
      </c>
      <c r="J83" s="8" t="s">
        <v>35</v>
      </c>
      <c r="K83" s="8" t="s">
        <v>36</v>
      </c>
      <c r="L83" s="8" t="s">
        <v>37</v>
      </c>
      <c r="M83" s="8" t="s">
        <v>38</v>
      </c>
      <c r="N83" s="8" t="s">
        <v>39</v>
      </c>
    </row>
    <row r="84" spans="2:14">
      <c r="B84" s="82" t="s">
        <v>57</v>
      </c>
      <c r="C84" s="82" t="str">
        <f>+B9</f>
        <v>EHYD-DAM-New20</v>
      </c>
      <c r="D84" s="82" t="s">
        <v>332</v>
      </c>
      <c r="E84" s="82" t="s">
        <v>333</v>
      </c>
      <c r="F84" s="82" t="s">
        <v>347</v>
      </c>
      <c r="G84" s="82" t="s">
        <v>333</v>
      </c>
      <c r="H84" s="82" t="str">
        <f t="shared" ref="H84:H101" si="0" xml:space="preserve"> _xlfn.CONCAT( D84, " -:- ", E84, " -:- ", F84, " -:- ", G84)</f>
        <v>Electricity -:- Hydro -:- Hydro Dam (New) -:- Hydro</v>
      </c>
      <c r="I84" s="82" t="str">
        <f t="shared" ref="I84:I124" si="1">+C9</f>
        <v>New dam hydro</v>
      </c>
      <c r="J84" s="82" t="s">
        <v>60</v>
      </c>
      <c r="K84" s="82" t="s">
        <v>61</v>
      </c>
      <c r="L84" s="82" t="s">
        <v>62</v>
      </c>
      <c r="M84" s="82"/>
      <c r="N84" s="82" t="s">
        <v>63</v>
      </c>
    </row>
    <row r="85" spans="2:14">
      <c r="B85" s="82" t="s">
        <v>57</v>
      </c>
      <c r="C85" s="82" t="str">
        <f t="shared" ref="C85:C100" si="2">+B10</f>
        <v>EHCO_SCPC20</v>
      </c>
      <c r="D85" s="82" t="s">
        <v>332</v>
      </c>
      <c r="E85" s="82" t="s">
        <v>334</v>
      </c>
      <c r="F85" s="93" t="s">
        <v>250</v>
      </c>
      <c r="G85" s="82" t="s">
        <v>344</v>
      </c>
      <c r="H85" s="82" t="str">
        <f t="shared" si="0"/>
        <v>Electricity -:- Thermal -:- Coal: SCPC - 2018 -:- Coal</v>
      </c>
      <c r="I85" s="82" t="str">
        <f t="shared" si="1"/>
        <v>Coal: SCPC - 2018</v>
      </c>
      <c r="J85" s="82" t="s">
        <v>60</v>
      </c>
      <c r="K85" s="82" t="s">
        <v>61</v>
      </c>
      <c r="L85" s="82" t="s">
        <v>62</v>
      </c>
      <c r="M85" s="82"/>
      <c r="N85" s="82" t="s">
        <v>63</v>
      </c>
    </row>
    <row r="86" spans="2:14">
      <c r="B86" s="82" t="s">
        <v>57</v>
      </c>
      <c r="C86" s="82" t="str">
        <f t="shared" si="2"/>
        <v>EHCOL_SCPC20</v>
      </c>
      <c r="D86" s="82" t="s">
        <v>332</v>
      </c>
      <c r="E86" s="82" t="s">
        <v>334</v>
      </c>
      <c r="F86" s="93" t="s">
        <v>251</v>
      </c>
      <c r="G86" s="82" t="s">
        <v>345</v>
      </c>
      <c r="H86" s="82" t="str">
        <f t="shared" si="0"/>
        <v>Electricity -:- Thermal -:- Lignite: SCPC - 2018 -:- Lignite</v>
      </c>
      <c r="I86" s="82" t="str">
        <f t="shared" si="1"/>
        <v>Lignite: SCPC - 2018</v>
      </c>
      <c r="J86" s="82" t="s">
        <v>60</v>
      </c>
      <c r="K86" s="82" t="s">
        <v>61</v>
      </c>
      <c r="L86" s="82" t="s">
        <v>62</v>
      </c>
      <c r="M86" s="82"/>
      <c r="N86" s="82" t="s">
        <v>63</v>
      </c>
    </row>
    <row r="87" spans="2:14">
      <c r="B87" s="82" t="s">
        <v>57</v>
      </c>
      <c r="C87" s="82" t="str">
        <f t="shared" si="2"/>
        <v>ENGA_GTCC20</v>
      </c>
      <c r="D87" s="82" t="s">
        <v>332</v>
      </c>
      <c r="E87" s="82" t="s">
        <v>334</v>
      </c>
      <c r="F87" s="82" t="s">
        <v>348</v>
      </c>
      <c r="G87" s="82" t="s">
        <v>349</v>
      </c>
      <c r="H87" s="82" t="str">
        <f t="shared" si="0"/>
        <v>Electricity -:- Thermal -:- Combined Cycle Gas Turbine (New) -:- Natural Gas</v>
      </c>
      <c r="I87" s="82" t="str">
        <f t="shared" si="1"/>
        <v>Natural Gas: GTCC - 2018</v>
      </c>
      <c r="J87" s="82" t="s">
        <v>60</v>
      </c>
      <c r="K87" s="82" t="s">
        <v>61</v>
      </c>
      <c r="L87" s="82" t="s">
        <v>62</v>
      </c>
      <c r="M87" s="82"/>
      <c r="N87" s="82" t="s">
        <v>63</v>
      </c>
    </row>
    <row r="88" spans="2:14">
      <c r="B88" s="82" t="s">
        <v>57</v>
      </c>
      <c r="C88" s="82" t="str">
        <f t="shared" si="2"/>
        <v>ENGA_GTCCF20</v>
      </c>
      <c r="D88" s="82" t="s">
        <v>332</v>
      </c>
      <c r="E88" s="82" t="s">
        <v>334</v>
      </c>
      <c r="F88" s="82" t="s">
        <v>350</v>
      </c>
      <c r="G88" s="82" t="s">
        <v>349</v>
      </c>
      <c r="H88" s="82" t="str">
        <f t="shared" si="0"/>
        <v>Electricity -:- Thermal -:- Open Cycle Gas Turbine (New) -:- Natural Gas</v>
      </c>
      <c r="I88" s="82" t="str">
        <f t="shared" si="1"/>
        <v>Natural Gas: OCGT</v>
      </c>
      <c r="J88" s="82" t="s">
        <v>60</v>
      </c>
      <c r="K88" s="82" t="s">
        <v>61</v>
      </c>
      <c r="L88" s="82" t="s">
        <v>62</v>
      </c>
      <c r="M88" s="82"/>
      <c r="N88" s="82" t="s">
        <v>63</v>
      </c>
    </row>
    <row r="89" spans="2:14">
      <c r="B89" s="82" t="s">
        <v>57</v>
      </c>
      <c r="C89" s="82" t="str">
        <f t="shared" si="2"/>
        <v>ESOLPVUTIFIX20</v>
      </c>
      <c r="D89" s="82" t="s">
        <v>332</v>
      </c>
      <c r="E89" s="82" t="s">
        <v>335</v>
      </c>
      <c r="F89" s="82" t="s">
        <v>351</v>
      </c>
      <c r="G89" s="82" t="s">
        <v>335</v>
      </c>
      <c r="H89" s="82" t="str">
        <f t="shared" si="0"/>
        <v>Electricity -:- Solar -:- Solar (Grid-scale Fixed Mount) -:- Solar</v>
      </c>
      <c r="I89" s="82" t="str">
        <f t="shared" si="1"/>
        <v>Solar PV: ground-utility 2018 - fixed</v>
      </c>
      <c r="J89" s="82" t="s">
        <v>60</v>
      </c>
      <c r="K89" s="82" t="s">
        <v>61</v>
      </c>
      <c r="L89" s="82" t="s">
        <v>62</v>
      </c>
      <c r="M89" s="82"/>
      <c r="N89" s="82" t="s">
        <v>63</v>
      </c>
    </row>
    <row r="90" spans="2:14">
      <c r="B90" s="82" t="s">
        <v>57</v>
      </c>
      <c r="C90" s="82" t="str">
        <f t="shared" si="2"/>
        <v>ESOLPVUTITRAC20</v>
      </c>
      <c r="D90" s="82" t="s">
        <v>332</v>
      </c>
      <c r="E90" s="82" t="s">
        <v>335</v>
      </c>
      <c r="F90" s="82" t="s">
        <v>352</v>
      </c>
      <c r="G90" s="82" t="s">
        <v>335</v>
      </c>
      <c r="H90" s="82" t="str">
        <f t="shared" si="0"/>
        <v>Electricity -:- Solar -:- Solar (Grid-scale Tracking Mount) -:- Solar</v>
      </c>
      <c r="I90" s="82" t="str">
        <f t="shared" si="1"/>
        <v>Solar PV: ground-utility 2018 - tracking</v>
      </c>
      <c r="J90" s="82" t="s">
        <v>60</v>
      </c>
      <c r="K90" s="82" t="s">
        <v>61</v>
      </c>
      <c r="L90" s="82" t="s">
        <v>62</v>
      </c>
      <c r="M90" s="82"/>
      <c r="N90" s="82" t="s">
        <v>63</v>
      </c>
    </row>
    <row r="91" spans="2:14">
      <c r="B91" s="82" t="s">
        <v>57</v>
      </c>
      <c r="C91" s="82" t="str">
        <f t="shared" si="2"/>
        <v>ESOLPVDISTGR20</v>
      </c>
      <c r="D91" s="82" t="s">
        <v>332</v>
      </c>
      <c r="E91" s="82" t="s">
        <v>335</v>
      </c>
      <c r="F91" s="82" t="s">
        <v>353</v>
      </c>
      <c r="G91" s="82" t="s">
        <v>335</v>
      </c>
      <c r="H91" s="82" t="str">
        <f t="shared" si="0"/>
        <v>Electricity -:- Solar -:- Solar (Gound Distributed) -:- Solar</v>
      </c>
      <c r="I91" s="82" t="str">
        <f t="shared" si="1"/>
        <v>Solar PV: ground 2018 - Distributed</v>
      </c>
      <c r="J91" s="82" t="s">
        <v>60</v>
      </c>
      <c r="K91" s="82" t="s">
        <v>61</v>
      </c>
      <c r="L91" s="82" t="s">
        <v>62</v>
      </c>
      <c r="M91" s="82"/>
      <c r="N91" s="82" t="s">
        <v>63</v>
      </c>
    </row>
    <row r="92" spans="2:14">
      <c r="B92" s="82" t="s">
        <v>57</v>
      </c>
      <c r="C92" s="82" t="str">
        <f t="shared" si="2"/>
        <v>ESOLPVIND20</v>
      </c>
      <c r="D92" s="82" t="s">
        <v>332</v>
      </c>
      <c r="E92" s="82" t="s">
        <v>335</v>
      </c>
      <c r="F92" s="82" t="s">
        <v>354</v>
      </c>
      <c r="G92" s="82" t="s">
        <v>335</v>
      </c>
      <c r="H92" s="82" t="str">
        <f t="shared" si="0"/>
        <v>Electricity -:- Solar -:- Solar (Ground Industrial) -:- Solar</v>
      </c>
      <c r="I92" s="82" t="str">
        <f t="shared" si="1"/>
        <v>Solar PV: ground, industrial, on-site</v>
      </c>
      <c r="J92" s="82" t="s">
        <v>60</v>
      </c>
      <c r="K92" s="82" t="s">
        <v>61</v>
      </c>
      <c r="L92" s="82" t="s">
        <v>62</v>
      </c>
      <c r="M92" s="82"/>
      <c r="N92" s="82" t="s">
        <v>63</v>
      </c>
    </row>
    <row r="93" spans="2:14">
      <c r="B93" s="82" t="s">
        <v>57</v>
      </c>
      <c r="C93" s="82" t="str">
        <f t="shared" si="2"/>
        <v>ESOLPVBCOM20</v>
      </c>
      <c r="D93" s="82" t="s">
        <v>332</v>
      </c>
      <c r="E93" s="82" t="s">
        <v>335</v>
      </c>
      <c r="F93" s="82" t="s">
        <v>355</v>
      </c>
      <c r="G93" s="82" t="s">
        <v>335</v>
      </c>
      <c r="H93" s="82" t="str">
        <f t="shared" si="0"/>
        <v>Electricity -:- Solar -:- Solar (Commercial Rooftop) -:- Solar</v>
      </c>
      <c r="I93" s="82" t="str">
        <f t="shared" si="1"/>
        <v>Solar PV: commercial building 2018</v>
      </c>
      <c r="J93" s="82" t="s">
        <v>60</v>
      </c>
      <c r="K93" s="82" t="s">
        <v>61</v>
      </c>
      <c r="L93" s="82" t="s">
        <v>62</v>
      </c>
      <c r="M93" s="82"/>
      <c r="N93" s="82" t="s">
        <v>63</v>
      </c>
    </row>
    <row r="94" spans="2:14">
      <c r="B94" s="82" t="s">
        <v>57</v>
      </c>
      <c r="C94" s="82" t="str">
        <f t="shared" si="2"/>
        <v>ESOLPVBRES20</v>
      </c>
      <c r="D94" s="82" t="s">
        <v>332</v>
      </c>
      <c r="E94" s="82" t="s">
        <v>335</v>
      </c>
      <c r="F94" s="82" t="s">
        <v>356</v>
      </c>
      <c r="G94" s="82" t="s">
        <v>335</v>
      </c>
      <c r="H94" s="82" t="str">
        <f t="shared" si="0"/>
        <v>Electricity -:- Solar -:- Solar (Residential Rooftop) -:- Solar</v>
      </c>
      <c r="I94" s="82" t="str">
        <f t="shared" si="1"/>
        <v>Solar PV: residential building 2018</v>
      </c>
      <c r="J94" s="82" t="s">
        <v>60</v>
      </c>
      <c r="K94" s="82" t="s">
        <v>61</v>
      </c>
      <c r="L94" s="82" t="s">
        <v>62</v>
      </c>
      <c r="M94" s="82"/>
      <c r="N94" s="82" t="s">
        <v>63</v>
      </c>
    </row>
    <row r="95" spans="2:14">
      <c r="B95" s="82" t="s">
        <v>57</v>
      </c>
      <c r="C95" s="82" t="str">
        <f t="shared" si="2"/>
        <v>EWINDDIST20</v>
      </c>
      <c r="D95" s="82" t="s">
        <v>332</v>
      </c>
      <c r="E95" s="82" t="s">
        <v>336</v>
      </c>
      <c r="F95" s="82" t="s">
        <v>357</v>
      </c>
      <c r="G95" s="82" t="s">
        <v>336</v>
      </c>
      <c r="H95" s="82" t="str">
        <f t="shared" si="0"/>
        <v>Electricity -:- Wind -:- Wind (Distributed) -:- Wind</v>
      </c>
      <c r="I95" s="82" t="str">
        <f t="shared" si="1"/>
        <v>Wind: Wind-onshore-small distributed - 2018</v>
      </c>
      <c r="J95" s="82" t="s">
        <v>60</v>
      </c>
      <c r="K95" s="82" t="s">
        <v>61</v>
      </c>
      <c r="L95" s="82" t="s">
        <v>62</v>
      </c>
      <c r="M95" s="82"/>
      <c r="N95" s="82" t="s">
        <v>63</v>
      </c>
    </row>
    <row r="96" spans="2:14">
      <c r="B96" s="82" t="s">
        <v>57</v>
      </c>
      <c r="C96" s="82" t="str">
        <f t="shared" si="2"/>
        <v>EWINDCONS20</v>
      </c>
      <c r="D96" s="82" t="s">
        <v>332</v>
      </c>
      <c r="E96" s="82" t="s">
        <v>336</v>
      </c>
      <c r="F96" s="82" t="s">
        <v>358</v>
      </c>
      <c r="G96" s="82" t="s">
        <v>336</v>
      </c>
      <c r="H96" s="82" t="str">
        <f t="shared" si="0"/>
        <v>Electricity -:- Wind -:- Wind (Consented) -:- Wind</v>
      </c>
      <c r="I96" s="82" t="str">
        <f t="shared" si="1"/>
        <v>Wind: Wind-onshore - 2018 - (includes all consented)</v>
      </c>
      <c r="J96" s="82" t="s">
        <v>60</v>
      </c>
      <c r="K96" s="82" t="s">
        <v>61</v>
      </c>
      <c r="L96" s="82" t="s">
        <v>62</v>
      </c>
      <c r="M96" s="82"/>
      <c r="N96" s="82" t="s">
        <v>63</v>
      </c>
    </row>
    <row r="97" spans="2:14">
      <c r="B97" s="82" t="s">
        <v>57</v>
      </c>
      <c r="C97" s="82" t="str">
        <f t="shared" si="2"/>
        <v>EWINDHIGHCF20</v>
      </c>
      <c r="D97" s="82" t="s">
        <v>332</v>
      </c>
      <c r="E97" s="82" t="s">
        <v>336</v>
      </c>
      <c r="F97" s="82" t="s">
        <v>359</v>
      </c>
      <c r="G97" s="82" t="s">
        <v>336</v>
      </c>
      <c r="H97" s="82" t="str">
        <f t="shared" si="0"/>
        <v>Electricity -:- Wind -:- Wind (High Capacity Factor) -:- Wind</v>
      </c>
      <c r="I97" s="82" t="str">
        <f t="shared" si="1"/>
        <v>Wind: Wind-onshore - 2018 - High CF</v>
      </c>
      <c r="J97" s="82" t="s">
        <v>60</v>
      </c>
      <c r="K97" s="82" t="s">
        <v>61</v>
      </c>
      <c r="L97" s="82" t="s">
        <v>62</v>
      </c>
      <c r="M97" s="82"/>
      <c r="N97" s="82" t="s">
        <v>63</v>
      </c>
    </row>
    <row r="98" spans="2:14">
      <c r="B98" s="82" t="s">
        <v>57</v>
      </c>
      <c r="C98" s="82" t="str">
        <f t="shared" si="2"/>
        <v>EWINDLOWCF20</v>
      </c>
      <c r="D98" s="82" t="s">
        <v>332</v>
      </c>
      <c r="E98" s="82" t="s">
        <v>336</v>
      </c>
      <c r="F98" s="82" t="s">
        <v>360</v>
      </c>
      <c r="G98" s="82" t="s">
        <v>336</v>
      </c>
      <c r="H98" s="82" t="str">
        <f t="shared" si="0"/>
        <v>Electricity -:- Wind -:- Wind (Low Capacity Factor) -:- Wind</v>
      </c>
      <c r="I98" s="82" t="str">
        <f t="shared" si="1"/>
        <v>Wind: Wind-onshore - 2018 - Low CF</v>
      </c>
      <c r="J98" s="82" t="s">
        <v>60</v>
      </c>
      <c r="K98" s="82" t="s">
        <v>61</v>
      </c>
      <c r="L98" s="82" t="s">
        <v>62</v>
      </c>
      <c r="M98" s="82"/>
      <c r="N98" s="82" t="s">
        <v>63</v>
      </c>
    </row>
    <row r="99" spans="2:14">
      <c r="B99" s="82" t="s">
        <v>57</v>
      </c>
      <c r="C99" s="82" t="str">
        <f t="shared" si="2"/>
        <v>EWINDOFFSFIX20</v>
      </c>
      <c r="D99" s="82" t="s">
        <v>332</v>
      </c>
      <c r="E99" s="82" t="s">
        <v>336</v>
      </c>
      <c r="F99" s="82" t="s">
        <v>361</v>
      </c>
      <c r="G99" s="82" t="s">
        <v>336</v>
      </c>
      <c r="H99" s="82" t="str">
        <f t="shared" si="0"/>
        <v>Electricity -:- Wind -:- Wind (Fixed) -:- Wind</v>
      </c>
      <c r="I99" s="82" t="str">
        <f t="shared" si="1"/>
        <v>Wind: Wind-offshore-fixed - 2018</v>
      </c>
      <c r="J99" s="82" t="s">
        <v>60</v>
      </c>
      <c r="K99" s="82" t="s">
        <v>61</v>
      </c>
      <c r="L99" s="82" t="s">
        <v>62</v>
      </c>
      <c r="M99" s="82"/>
      <c r="N99" s="82" t="s">
        <v>63</v>
      </c>
    </row>
    <row r="100" spans="2:14">
      <c r="B100" s="82" t="s">
        <v>57</v>
      </c>
      <c r="C100" s="82" t="str">
        <f t="shared" si="2"/>
        <v>EWINDOFFSFLOA20</v>
      </c>
      <c r="D100" s="82" t="s">
        <v>332</v>
      </c>
      <c r="E100" s="82" t="s">
        <v>336</v>
      </c>
      <c r="F100" s="82" t="s">
        <v>362</v>
      </c>
      <c r="G100" s="82" t="s">
        <v>336</v>
      </c>
      <c r="H100" s="82" t="str">
        <f t="shared" si="0"/>
        <v>Electricity -:- Wind -:- Wind (Floating) -:- Wind</v>
      </c>
      <c r="I100" s="82" t="str">
        <f t="shared" si="1"/>
        <v>Wind: Wind-offshore-floating- 2018</v>
      </c>
      <c r="J100" s="82" t="s">
        <v>60</v>
      </c>
      <c r="K100" s="82" t="s">
        <v>61</v>
      </c>
      <c r="L100" s="82" t="s">
        <v>62</v>
      </c>
      <c r="M100" s="82"/>
      <c r="N100" s="82" t="s">
        <v>63</v>
      </c>
    </row>
    <row r="101" spans="2:14">
      <c r="B101" s="82" t="s">
        <v>57</v>
      </c>
      <c r="C101" s="82" t="str">
        <f t="shared" ref="C101:C116" si="3">+B26</f>
        <v>EGEOCONSFLSH20</v>
      </c>
      <c r="D101" s="82" t="s">
        <v>332</v>
      </c>
      <c r="E101" s="82" t="s">
        <v>337</v>
      </c>
      <c r="F101" s="82" t="s">
        <v>363</v>
      </c>
      <c r="G101" s="82" t="s">
        <v>337</v>
      </c>
      <c r="H101" s="82" t="str">
        <f t="shared" si="0"/>
        <v>Electricity -:- Geothermal -:- Geothermal (Consented) -:- Geothermal</v>
      </c>
      <c r="I101" s="82" t="str">
        <f t="shared" si="1"/>
        <v>Geothermal Consented, Large Flash</v>
      </c>
      <c r="J101" s="82" t="s">
        <v>60</v>
      </c>
      <c r="K101" s="82" t="s">
        <v>61</v>
      </c>
      <c r="L101" s="82" t="s">
        <v>62</v>
      </c>
      <c r="M101" s="82"/>
      <c r="N101" s="82" t="s">
        <v>63</v>
      </c>
    </row>
    <row r="102" spans="2:14">
      <c r="B102" s="82" t="s">
        <v>66</v>
      </c>
      <c r="C102" s="82" t="str">
        <f t="shared" si="3"/>
        <v>\I:EGEOCONSLBIN20</v>
      </c>
      <c r="D102" s="82"/>
      <c r="E102" s="82"/>
      <c r="F102" s="82"/>
      <c r="G102" s="82"/>
      <c r="H102" s="82"/>
      <c r="I102" s="82" t="str">
        <f t="shared" si="1"/>
        <v>Geothermal Consented, Large Binary</v>
      </c>
      <c r="J102" s="82" t="s">
        <v>60</v>
      </c>
      <c r="K102" s="82" t="s">
        <v>61</v>
      </c>
      <c r="L102" s="82" t="s">
        <v>62</v>
      </c>
      <c r="M102" s="82"/>
      <c r="N102" s="82" t="s">
        <v>63</v>
      </c>
    </row>
    <row r="103" spans="2:14">
      <c r="B103" s="82" t="s">
        <v>57</v>
      </c>
      <c r="C103" s="82" t="str">
        <f t="shared" si="3"/>
        <v>EGEOCONSBIN20</v>
      </c>
      <c r="D103" s="82" t="s">
        <v>332</v>
      </c>
      <c r="E103" s="82" t="s">
        <v>337</v>
      </c>
      <c r="F103" s="82" t="s">
        <v>363</v>
      </c>
      <c r="G103" s="82" t="s">
        <v>337</v>
      </c>
      <c r="H103" s="82" t="str">
        <f xml:space="preserve"> _xlfn.CONCAT( D103, " -:- ", E103, " -:- ", F103, " -:- ", G103)</f>
        <v>Electricity -:- Geothermal -:- Geothermal (Consented) -:- Geothermal</v>
      </c>
      <c r="I103" s="82" t="str">
        <f t="shared" si="1"/>
        <v>Geothermal Consented, Binary</v>
      </c>
      <c r="J103" s="82" t="s">
        <v>60</v>
      </c>
      <c r="K103" s="82" t="s">
        <v>61</v>
      </c>
      <c r="L103" s="82" t="s">
        <v>62</v>
      </c>
      <c r="M103" s="82"/>
      <c r="N103" s="82" t="s">
        <v>63</v>
      </c>
    </row>
    <row r="104" spans="2:14">
      <c r="B104" s="82" t="s">
        <v>57</v>
      </c>
      <c r="C104" s="82" t="str">
        <f t="shared" si="3"/>
        <v>EGEOBIN20</v>
      </c>
      <c r="D104" s="82" t="s">
        <v>332</v>
      </c>
      <c r="E104" s="82" t="s">
        <v>337</v>
      </c>
      <c r="F104" s="82" t="s">
        <v>364</v>
      </c>
      <c r="G104" s="82" t="s">
        <v>337</v>
      </c>
      <c r="H104" s="82" t="str">
        <f xml:space="preserve"> _xlfn.CONCAT( D104, " -:- ", E104, " -:- ", F104, " -:- ", G104)</f>
        <v>Electricity -:- Geothermal -:- Geothermal (Other) -:- Geothermal</v>
      </c>
      <c r="I104" s="82" t="str">
        <f t="shared" si="1"/>
        <v>Geothermal Binary</v>
      </c>
      <c r="J104" s="82" t="s">
        <v>60</v>
      </c>
      <c r="K104" s="82" t="s">
        <v>61</v>
      </c>
      <c r="L104" s="82" t="s">
        <v>62</v>
      </c>
      <c r="M104" s="82"/>
      <c r="N104" s="82" t="s">
        <v>63</v>
      </c>
    </row>
    <row r="105" spans="2:14">
      <c r="B105" s="82" t="s">
        <v>57</v>
      </c>
      <c r="C105" s="82" t="str">
        <f t="shared" si="3"/>
        <v>EGEOFLSH20</v>
      </c>
      <c r="D105" s="82" t="s">
        <v>332</v>
      </c>
      <c r="E105" s="82" t="s">
        <v>337</v>
      </c>
      <c r="F105" s="82" t="s">
        <v>364</v>
      </c>
      <c r="G105" s="82" t="s">
        <v>337</v>
      </c>
      <c r="H105" s="82" t="str">
        <f xml:space="preserve"> _xlfn.CONCAT( D105, " -:- ", E105, " -:- ", F105, " -:- ", G105)</f>
        <v>Electricity -:- Geothermal -:- Geothermal (Other) -:- Geothermal</v>
      </c>
      <c r="I105" s="82" t="str">
        <f t="shared" si="1"/>
        <v>Geothermal Flash</v>
      </c>
      <c r="J105" s="82" t="s">
        <v>60</v>
      </c>
      <c r="K105" s="82" t="s">
        <v>61</v>
      </c>
      <c r="L105" s="82" t="s">
        <v>62</v>
      </c>
      <c r="M105" s="82"/>
      <c r="N105" s="82" t="s">
        <v>63</v>
      </c>
    </row>
    <row r="106" spans="2:14">
      <c r="B106" s="82" t="s">
        <v>57</v>
      </c>
      <c r="C106" s="82" t="str">
        <f t="shared" si="3"/>
        <v>ETIDE20</v>
      </c>
      <c r="D106" s="82" t="s">
        <v>332</v>
      </c>
      <c r="E106" s="82" t="s">
        <v>338</v>
      </c>
      <c r="F106" s="93" t="s">
        <v>288</v>
      </c>
      <c r="G106" s="82" t="s">
        <v>338</v>
      </c>
      <c r="H106" s="82" t="str">
        <f xml:space="preserve"> _xlfn.CONCAT( D106, " -:- ", E106, " -:- ", F106, " -:- ", G106)</f>
        <v>Electricity -:- Tidal -:- Tidal Power 2018 -:- Tidal</v>
      </c>
      <c r="I106" s="82" t="str">
        <f t="shared" si="1"/>
        <v>Tidal Power 2018</v>
      </c>
      <c r="J106" s="82" t="s">
        <v>60</v>
      </c>
      <c r="K106" s="82" t="s">
        <v>61</v>
      </c>
      <c r="L106" s="82" t="s">
        <v>62</v>
      </c>
      <c r="M106" s="82"/>
      <c r="N106" s="82" t="s">
        <v>63</v>
      </c>
    </row>
    <row r="107" spans="2:14">
      <c r="B107" s="82" t="s">
        <v>66</v>
      </c>
      <c r="C107" s="82" t="str">
        <f t="shared" si="3"/>
        <v>\I: ESOLCSP20</v>
      </c>
      <c r="D107" s="82"/>
      <c r="E107" s="82"/>
      <c r="F107" s="82"/>
      <c r="G107" s="82"/>
      <c r="H107" s="82"/>
      <c r="I107" s="82" t="str">
        <f t="shared" si="1"/>
        <v>Concentrated Solar power 2018</v>
      </c>
      <c r="J107" s="82" t="s">
        <v>60</v>
      </c>
      <c r="K107" s="82" t="s">
        <v>61</v>
      </c>
      <c r="L107" s="82" t="s">
        <v>62</v>
      </c>
      <c r="M107" s="82"/>
      <c r="N107" s="82" t="s">
        <v>63</v>
      </c>
    </row>
    <row r="108" spans="2:14">
      <c r="B108" s="82" t="s">
        <v>57</v>
      </c>
      <c r="C108" s="82" t="str">
        <f t="shared" si="3"/>
        <v>EBIG20</v>
      </c>
      <c r="D108" s="82" t="s">
        <v>332</v>
      </c>
      <c r="E108" s="82" t="s">
        <v>339</v>
      </c>
      <c r="F108" s="93" t="s">
        <v>290</v>
      </c>
      <c r="G108" s="82" t="s">
        <v>339</v>
      </c>
      <c r="H108" s="82" t="str">
        <f t="shared" ref="H108:H118" si="4" xml:space="preserve"> _xlfn.CONCAT( D108, " -:- ", E108, " -:- ", F108, " -:- ", G108)</f>
        <v>Electricity -:- Biogas -:- Biogas 2018 -:- Biogas</v>
      </c>
      <c r="I108" s="82" t="str">
        <f t="shared" si="1"/>
        <v>Biogas 2018</v>
      </c>
      <c r="J108" s="82" t="s">
        <v>60</v>
      </c>
      <c r="K108" s="82" t="s">
        <v>61</v>
      </c>
      <c r="L108" s="82" t="s">
        <v>62</v>
      </c>
      <c r="M108" s="82"/>
      <c r="N108" s="82" t="s">
        <v>63</v>
      </c>
    </row>
    <row r="109" spans="2:14">
      <c r="B109" s="82" t="s">
        <v>57</v>
      </c>
      <c r="C109" s="82" t="str">
        <f t="shared" si="3"/>
        <v>EOIL20</v>
      </c>
      <c r="D109" s="82" t="s">
        <v>332</v>
      </c>
      <c r="E109" s="82" t="s">
        <v>334</v>
      </c>
      <c r="F109" s="93" t="s">
        <v>291</v>
      </c>
      <c r="G109" s="82" t="s">
        <v>346</v>
      </c>
      <c r="H109" s="82" t="str">
        <f t="shared" si="4"/>
        <v>Electricity -:- Thermal -:- Oil Plants 2018 -:- Oil</v>
      </c>
      <c r="I109" s="82" t="str">
        <f t="shared" si="1"/>
        <v>Oil Plants 2018</v>
      </c>
      <c r="J109" s="82" t="s">
        <v>60</v>
      </c>
      <c r="K109" s="82" t="s">
        <v>61</v>
      </c>
      <c r="L109" s="82" t="s">
        <v>62</v>
      </c>
      <c r="M109" s="82"/>
      <c r="N109" s="82" t="s">
        <v>63</v>
      </c>
    </row>
    <row r="110" spans="2:14">
      <c r="B110" s="82" t="s">
        <v>57</v>
      </c>
      <c r="C110" s="82" t="str">
        <f t="shared" si="3"/>
        <v>EWOD20</v>
      </c>
      <c r="D110" s="82" t="s">
        <v>332</v>
      </c>
      <c r="E110" s="82" t="s">
        <v>340</v>
      </c>
      <c r="F110" s="93" t="s">
        <v>292</v>
      </c>
      <c r="G110" s="82" t="s">
        <v>340</v>
      </c>
      <c r="H110" s="82" t="str">
        <f t="shared" si="4"/>
        <v>Electricity -:- Wood -:- New Wood Power 2018 -:- Wood</v>
      </c>
      <c r="I110" s="82" t="str">
        <f t="shared" si="1"/>
        <v>New Wood Power 2018</v>
      </c>
      <c r="J110" s="82" t="s">
        <v>60</v>
      </c>
      <c r="K110" s="82" t="s">
        <v>61</v>
      </c>
      <c r="L110" s="82" t="s">
        <v>62</v>
      </c>
      <c r="M110" s="82"/>
      <c r="N110" s="82" t="s">
        <v>63</v>
      </c>
    </row>
    <row r="111" spans="2:14">
      <c r="B111" s="82" t="s">
        <v>57</v>
      </c>
      <c r="C111" s="82" t="str">
        <f t="shared" si="3"/>
        <v>EBIL20</v>
      </c>
      <c r="D111" s="82" t="s">
        <v>332</v>
      </c>
      <c r="E111" s="82" t="s">
        <v>341</v>
      </c>
      <c r="F111" s="93" t="s">
        <v>293</v>
      </c>
      <c r="G111" s="82" t="s">
        <v>341</v>
      </c>
      <c r="H111" s="82" t="str">
        <f t="shared" si="4"/>
        <v>Electricity -:- Bioliquid -:- Bioliquid Power 2018 -:- Bioliquid</v>
      </c>
      <c r="I111" s="82" t="str">
        <f t="shared" si="1"/>
        <v>Bioliquid Power 2018</v>
      </c>
      <c r="J111" s="82" t="s">
        <v>60</v>
      </c>
      <c r="K111" s="82" t="s">
        <v>61</v>
      </c>
      <c r="L111" s="82" t="s">
        <v>62</v>
      </c>
      <c r="M111" s="82"/>
      <c r="N111" s="82" t="s">
        <v>63</v>
      </c>
    </row>
    <row r="112" spans="2:14">
      <c r="B112" s="82" t="s">
        <v>57</v>
      </c>
      <c r="C112" s="82" t="str">
        <f t="shared" si="3"/>
        <v>ENUC_LWR20</v>
      </c>
      <c r="D112" s="82" t="s">
        <v>332</v>
      </c>
      <c r="E112" s="82" t="s">
        <v>342</v>
      </c>
      <c r="F112" s="93" t="s">
        <v>294</v>
      </c>
      <c r="G112" s="82" t="s">
        <v>342</v>
      </c>
      <c r="H112" s="82" t="str">
        <f t="shared" si="4"/>
        <v>Electricity -:- Nuclear -:- Nuclear: Gen2 (LWR) - 2018 -:- Nuclear</v>
      </c>
      <c r="I112" s="82" t="str">
        <f t="shared" si="1"/>
        <v>Nuclear: Gen2 (LWR) - 2018</v>
      </c>
      <c r="J112" s="82" t="s">
        <v>60</v>
      </c>
      <c r="K112" s="82" t="s">
        <v>61</v>
      </c>
      <c r="L112" s="82" t="s">
        <v>62</v>
      </c>
      <c r="M112" s="82"/>
      <c r="N112" s="82" t="s">
        <v>63</v>
      </c>
    </row>
    <row r="113" spans="2:14">
      <c r="B113" s="82" t="s">
        <v>57</v>
      </c>
      <c r="C113" s="82" t="str">
        <f t="shared" si="3"/>
        <v>ENUC_EPR30</v>
      </c>
      <c r="D113" s="82" t="s">
        <v>332</v>
      </c>
      <c r="E113" s="82" t="s">
        <v>342</v>
      </c>
      <c r="F113" s="93" t="s">
        <v>103</v>
      </c>
      <c r="G113" s="82" t="s">
        <v>342</v>
      </c>
      <c r="H113" s="82" t="str">
        <f t="shared" si="4"/>
        <v>Electricity -:- Nuclear -:- Nuclear: Gen3 (EPR) - 2030 -:- Nuclear</v>
      </c>
      <c r="I113" s="82" t="str">
        <f t="shared" si="1"/>
        <v>Nuclear: Gen3 (EPR) - 2030</v>
      </c>
      <c r="J113" s="82" t="s">
        <v>60</v>
      </c>
      <c r="K113" s="82" t="s">
        <v>61</v>
      </c>
      <c r="L113" s="82" t="s">
        <v>62</v>
      </c>
      <c r="M113" s="82"/>
      <c r="N113" s="82" t="s">
        <v>63</v>
      </c>
    </row>
    <row r="114" spans="2:14">
      <c r="B114" s="82" t="s">
        <v>57</v>
      </c>
      <c r="C114" s="82" t="str">
        <f t="shared" si="3"/>
        <v>ENUC_FBR50</v>
      </c>
      <c r="D114" s="82" t="s">
        <v>332</v>
      </c>
      <c r="E114" s="82" t="s">
        <v>342</v>
      </c>
      <c r="F114" s="93" t="s">
        <v>105</v>
      </c>
      <c r="G114" s="82" t="s">
        <v>342</v>
      </c>
      <c r="H114" s="82" t="str">
        <f t="shared" si="4"/>
        <v>Electricity -:- Nuclear -:- Nuclear: Gen4 (FBR) - 2050 -:- Nuclear</v>
      </c>
      <c r="I114" s="82" t="str">
        <f t="shared" si="1"/>
        <v>Nuclear: Gen4 (FBR) - 2050</v>
      </c>
      <c r="J114" s="82" t="s">
        <v>60</v>
      </c>
      <c r="K114" s="82" t="s">
        <v>61</v>
      </c>
      <c r="L114" s="82" t="s">
        <v>62</v>
      </c>
      <c r="M114" s="82"/>
      <c r="N114" s="82" t="s">
        <v>63</v>
      </c>
    </row>
    <row r="115" spans="2:14">
      <c r="B115" s="82" t="s">
        <v>57</v>
      </c>
      <c r="C115" s="82" t="str">
        <f t="shared" si="3"/>
        <v>EWSTINC20</v>
      </c>
      <c r="D115" s="82" t="s">
        <v>332</v>
      </c>
      <c r="E115" s="82" t="s">
        <v>334</v>
      </c>
      <c r="F115" s="82" t="s">
        <v>365</v>
      </c>
      <c r="G115" s="82" t="s">
        <v>366</v>
      </c>
      <c r="H115" s="82" t="str">
        <f t="shared" si="4"/>
        <v>Electricity -:- Thermal -:- Steam Boiler -:- Waste Incineration</v>
      </c>
      <c r="I115" s="82" t="str">
        <f t="shared" si="1"/>
        <v>Waste incenerator 2018</v>
      </c>
      <c r="J115" s="82" t="s">
        <v>60</v>
      </c>
      <c r="K115" s="82" t="s">
        <v>61</v>
      </c>
      <c r="L115" s="82" t="s">
        <v>62</v>
      </c>
      <c r="M115" s="82"/>
      <c r="N115" s="82" t="s">
        <v>63</v>
      </c>
    </row>
    <row r="116" spans="2:14">
      <c r="B116" s="82" t="s">
        <v>57</v>
      </c>
      <c r="C116" s="82" t="str">
        <f t="shared" si="3"/>
        <v>EHYD-RR-New20</v>
      </c>
      <c r="D116" s="82" t="s">
        <v>332</v>
      </c>
      <c r="E116" s="82" t="s">
        <v>333</v>
      </c>
      <c r="F116" s="82" t="s">
        <v>367</v>
      </c>
      <c r="G116" s="82" t="s">
        <v>333</v>
      </c>
      <c r="H116" s="82" t="str">
        <f t="shared" si="4"/>
        <v>Electricity -:- Hydro -:- Hydro Run of River (New &gt;30MW) -:- Hydro</v>
      </c>
      <c r="I116" s="82" t="str">
        <f t="shared" si="1"/>
        <v>New run of river hydro &gt;30 MW</v>
      </c>
      <c r="J116" s="82" t="s">
        <v>60</v>
      </c>
      <c r="K116" s="82" t="s">
        <v>61</v>
      </c>
      <c r="L116" s="82" t="s">
        <v>62</v>
      </c>
      <c r="M116" s="82"/>
      <c r="N116" s="82" t="s">
        <v>63</v>
      </c>
    </row>
    <row r="117" spans="2:14">
      <c r="B117" s="82" t="s">
        <v>57</v>
      </c>
      <c r="C117" s="82" t="str">
        <f t="shared" ref="C117:C118" si="5">+B42</f>
        <v>EHYD-RR-NSmall20</v>
      </c>
      <c r="D117" s="82" t="s">
        <v>332</v>
      </c>
      <c r="E117" s="82" t="s">
        <v>333</v>
      </c>
      <c r="F117" s="82" t="s">
        <v>368</v>
      </c>
      <c r="G117" s="82" t="s">
        <v>333</v>
      </c>
      <c r="H117" s="82" t="str">
        <f t="shared" si="4"/>
        <v>Electricity -:- Hydro -:- Hydro Run of River (New &lt;30MW) -:- Hydro</v>
      </c>
      <c r="I117" s="82" t="str">
        <f t="shared" si="1"/>
        <v>New run of river hydro &lt;30 MW</v>
      </c>
      <c r="J117" s="82" t="s">
        <v>60</v>
      </c>
      <c r="K117" s="82" t="s">
        <v>61</v>
      </c>
      <c r="L117" s="82" t="s">
        <v>62</v>
      </c>
      <c r="M117" s="82"/>
      <c r="N117" s="82" t="s">
        <v>63</v>
      </c>
    </row>
    <row r="118" spans="2:14">
      <c r="B118" s="82" t="s">
        <v>228</v>
      </c>
      <c r="C118" s="82" t="str">
        <f t="shared" si="5"/>
        <v>EBAT-Li-Ion</v>
      </c>
      <c r="D118" s="82" t="s">
        <v>332</v>
      </c>
      <c r="E118" s="82" t="s">
        <v>343</v>
      </c>
      <c r="F118" s="82" t="s">
        <v>369</v>
      </c>
      <c r="G118" s="82" t="s">
        <v>332</v>
      </c>
      <c r="H118" s="82" t="str">
        <f t="shared" si="4"/>
        <v>Electricity -:- Electricity Storage -:- Lithium Ion Battery  -:- Electricity</v>
      </c>
      <c r="I118" s="82" t="str">
        <f t="shared" si="1"/>
        <v xml:space="preserve">Battery storage (Li-Ion) </v>
      </c>
      <c r="J118" s="82" t="s">
        <v>60</v>
      </c>
      <c r="K118" s="82" t="s">
        <v>61</v>
      </c>
      <c r="L118" s="82" t="s">
        <v>62</v>
      </c>
      <c r="M118" s="82"/>
      <c r="N118" s="82" t="s">
        <v>63</v>
      </c>
    </row>
    <row r="119" spans="2:14">
      <c r="B119" s="82" t="s">
        <v>66</v>
      </c>
      <c r="C119" s="82" t="str">
        <f>+B44</f>
        <v>\I: EBAT-LA</v>
      </c>
      <c r="D119" s="82"/>
      <c r="E119" s="82"/>
      <c r="F119" s="82"/>
      <c r="G119" s="82"/>
      <c r="H119" s="82"/>
      <c r="I119" s="82" t="str">
        <f t="shared" si="1"/>
        <v xml:space="preserve">Battery storage (Lead-Acid) </v>
      </c>
      <c r="J119" s="82" t="s">
        <v>60</v>
      </c>
      <c r="K119" s="82" t="s">
        <v>61</v>
      </c>
      <c r="L119" s="82" t="s">
        <v>62</v>
      </c>
      <c r="M119" s="82"/>
      <c r="N119" s="82" t="s">
        <v>63</v>
      </c>
    </row>
    <row r="120" spans="2:14">
      <c r="B120" s="82" t="s">
        <v>228</v>
      </c>
      <c r="C120" s="82" t="str">
        <f t="shared" ref="C120:C123" si="6">+B45</f>
        <v>EHYDPUMPSTG_L</v>
      </c>
      <c r="D120" s="82" t="s">
        <v>332</v>
      </c>
      <c r="E120" s="82" t="s">
        <v>343</v>
      </c>
      <c r="F120" s="82" t="s">
        <v>370</v>
      </c>
      <c r="G120" s="82" t="s">
        <v>333</v>
      </c>
      <c r="H120" s="82" t="str">
        <f xml:space="preserve"> _xlfn.CONCAT( D120, " -:- ", E120, " -:- ", F120, " -:- ", G120)</f>
        <v>Electricity -:- Electricity Storage -:- Large Pumped Storage -:- Hydro</v>
      </c>
      <c r="I120" s="82" t="str">
        <f t="shared" si="1"/>
        <v>Hydro pumped storage - Large - representing Lake onslow scheme</v>
      </c>
      <c r="J120" s="82" t="s">
        <v>60</v>
      </c>
      <c r="K120" s="82" t="s">
        <v>61</v>
      </c>
      <c r="L120" s="82" t="s">
        <v>243</v>
      </c>
      <c r="M120" s="82"/>
      <c r="N120" s="82" t="s">
        <v>63</v>
      </c>
    </row>
    <row r="121" spans="2:14">
      <c r="B121" s="82" t="s">
        <v>228</v>
      </c>
      <c r="C121" s="82" t="str">
        <f t="shared" si="6"/>
        <v>EHYDPUMPSTG_S</v>
      </c>
      <c r="D121" s="82" t="s">
        <v>332</v>
      </c>
      <c r="E121" s="82" t="s">
        <v>343</v>
      </c>
      <c r="F121" s="82" t="s">
        <v>371</v>
      </c>
      <c r="G121" s="82" t="s">
        <v>333</v>
      </c>
      <c r="H121" s="82" t="str">
        <f xml:space="preserve"> _xlfn.CONCAT( D121, " -:- ", E121, " -:- ", F121, " -:- ", G121)</f>
        <v>Electricity -:- Electricity Storage -:- Small Pumped Storage -:- Hydro</v>
      </c>
      <c r="I121" s="82" t="str">
        <f t="shared" si="1"/>
        <v>hydro pumped storage generic - small</v>
      </c>
      <c r="J121" s="82" t="s">
        <v>60</v>
      </c>
      <c r="K121" s="82" t="s">
        <v>61</v>
      </c>
      <c r="L121" s="82" t="s">
        <v>62</v>
      </c>
      <c r="M121" s="82"/>
      <c r="N121" s="82" t="s">
        <v>63</v>
      </c>
    </row>
    <row r="122" spans="2:14">
      <c r="B122" s="82" t="s">
        <v>228</v>
      </c>
      <c r="C122" s="82" t="str">
        <f t="shared" si="6"/>
        <v>EBATUTILION</v>
      </c>
      <c r="D122" s="82" t="s">
        <v>332</v>
      </c>
      <c r="E122" s="82" t="s">
        <v>343</v>
      </c>
      <c r="F122" s="82" t="s">
        <v>369</v>
      </c>
      <c r="G122" s="82" t="s">
        <v>332</v>
      </c>
      <c r="H122" s="82" t="str">
        <f xml:space="preserve"> _xlfn.CONCAT( D122, " -:- ", E122, " -:- ", F122, " -:- ", G122)</f>
        <v>Electricity -:- Electricity Storage -:- Lithium Ion Battery  -:- Electricity</v>
      </c>
      <c r="I122" s="82" t="str">
        <f t="shared" si="1"/>
        <v>Battery Storage - utility scale (Li-ion Batteries)</v>
      </c>
      <c r="J122" s="82" t="s">
        <v>60</v>
      </c>
      <c r="K122" s="82" t="s">
        <v>61</v>
      </c>
      <c r="L122" s="82" t="s">
        <v>62</v>
      </c>
      <c r="M122" s="82"/>
      <c r="N122" s="82" t="s">
        <v>63</v>
      </c>
    </row>
    <row r="123" spans="2:14">
      <c r="B123" s="82" t="s">
        <v>228</v>
      </c>
      <c r="C123" s="82" t="str">
        <f t="shared" si="6"/>
        <v>EBATUTIFLOW</v>
      </c>
      <c r="D123" s="82" t="s">
        <v>332</v>
      </c>
      <c r="E123" s="82" t="s">
        <v>343</v>
      </c>
      <c r="F123" s="82" t="s">
        <v>372</v>
      </c>
      <c r="G123" s="82" t="s">
        <v>332</v>
      </c>
      <c r="H123" s="82" t="str">
        <f xml:space="preserve"> _xlfn.CONCAT( D123, " -:- ", E123, " -:- ", F123, " -:- ", G123)</f>
        <v>Electricity -:- Electricity Storage -:- Flow Battery -:- Electricity</v>
      </c>
      <c r="I123" s="82" t="str">
        <f t="shared" si="1"/>
        <v>Battery Storage - utility scale (Flow Batteries)</v>
      </c>
      <c r="J123" s="82" t="s">
        <v>60</v>
      </c>
      <c r="K123" s="82" t="s">
        <v>61</v>
      </c>
      <c r="L123" s="82" t="s">
        <v>62</v>
      </c>
      <c r="M123" s="82"/>
      <c r="N123" s="82" t="s">
        <v>63</v>
      </c>
    </row>
    <row r="124" spans="2:14">
      <c r="B124" s="82" t="s">
        <v>66</v>
      </c>
      <c r="C124" s="82" t="str">
        <f>+B49</f>
        <v>\I: EFCH2PEAK</v>
      </c>
      <c r="D124" s="82"/>
      <c r="E124" s="82"/>
      <c r="F124" s="82"/>
      <c r="G124" s="82"/>
      <c r="H124" s="82"/>
      <c r="I124" s="82" t="str">
        <f t="shared" si="1"/>
        <v>Hydrogen peaker</v>
      </c>
      <c r="J124" s="82" t="s">
        <v>60</v>
      </c>
      <c r="K124" s="82" t="s">
        <v>61</v>
      </c>
      <c r="L124" s="82" t="s">
        <v>62</v>
      </c>
      <c r="M124" s="82"/>
      <c r="N124" s="82" t="s">
        <v>63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2" ySplit="8" topLeftCell="C56" activePane="bottomRight" state="frozen"/>
      <selection pane="topRight" activeCell="C1" sqref="C1"/>
      <selection pane="bottomLeft" activeCell="A9" sqref="A9"/>
      <selection pane="bottomRight" activeCell="C70" sqref="C70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33.57031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4" width="13.140625" customWidth="1"/>
    <col min="15" max="15" width="9.85546875" customWidth="1"/>
    <col min="16" max="16" width="13.140625" customWidth="1"/>
    <col min="17" max="22" width="11.28515625" customWidth="1"/>
    <col min="23" max="27" width="12.5703125" customWidth="1"/>
    <col min="28" max="32" width="14.5703125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5" t="s">
        <v>56</v>
      </c>
    </row>
    <row r="3" spans="2:45" ht="15.75">
      <c r="B3" s="14"/>
    </row>
    <row r="4" spans="2:45" ht="15.75">
      <c r="B4" s="14"/>
    </row>
    <row r="5" spans="2:45">
      <c r="F5" s="2"/>
      <c r="G5" s="1"/>
      <c r="H5" s="1"/>
      <c r="I5" s="1"/>
      <c r="J5" s="3"/>
    </row>
    <row r="6" spans="2:45" ht="18">
      <c r="B6" s="12" t="s">
        <v>55</v>
      </c>
      <c r="F6" s="1"/>
      <c r="G6" s="1"/>
      <c r="H6" s="1"/>
      <c r="I6" s="1"/>
      <c r="J6" s="3"/>
    </row>
    <row r="7" spans="2:45" ht="38.25">
      <c r="B7" s="10" t="s">
        <v>1</v>
      </c>
      <c r="C7" s="10" t="s">
        <v>112</v>
      </c>
      <c r="D7" s="10" t="s">
        <v>113</v>
      </c>
      <c r="E7" s="10" t="s">
        <v>3</v>
      </c>
      <c r="F7" s="10" t="s">
        <v>4</v>
      </c>
      <c r="G7" s="10" t="s">
        <v>16</v>
      </c>
      <c r="H7" s="10" t="s">
        <v>18</v>
      </c>
      <c r="I7" s="10" t="s">
        <v>236</v>
      </c>
      <c r="J7" s="13" t="s">
        <v>132</v>
      </c>
      <c r="K7" s="13" t="s">
        <v>133</v>
      </c>
      <c r="L7" s="13" t="s">
        <v>134</v>
      </c>
      <c r="M7" s="13" t="s">
        <v>43</v>
      </c>
      <c r="N7" s="13" t="s">
        <v>135</v>
      </c>
      <c r="O7" s="13" t="s">
        <v>5</v>
      </c>
      <c r="P7" s="13" t="s">
        <v>45</v>
      </c>
      <c r="Q7" s="13" t="s">
        <v>51</v>
      </c>
      <c r="R7" s="13" t="s">
        <v>237</v>
      </c>
      <c r="S7" s="13" t="s">
        <v>137</v>
      </c>
      <c r="T7" s="13" t="s">
        <v>192</v>
      </c>
      <c r="U7" s="13" t="s">
        <v>138</v>
      </c>
      <c r="V7" s="13" t="s">
        <v>139</v>
      </c>
      <c r="W7" s="13" t="s">
        <v>6</v>
      </c>
      <c r="X7" s="13" t="s">
        <v>238</v>
      </c>
      <c r="Y7" s="13" t="s">
        <v>140</v>
      </c>
      <c r="Z7" s="13" t="s">
        <v>141</v>
      </c>
      <c r="AA7" s="13" t="s">
        <v>142</v>
      </c>
      <c r="AB7" s="13" t="s">
        <v>44</v>
      </c>
      <c r="AC7" s="13" t="s">
        <v>239</v>
      </c>
      <c r="AD7" s="13" t="s">
        <v>143</v>
      </c>
      <c r="AE7" s="13" t="s">
        <v>144</v>
      </c>
      <c r="AF7" s="13" t="s">
        <v>145</v>
      </c>
      <c r="AG7" s="13" t="s">
        <v>146</v>
      </c>
      <c r="AH7" s="13" t="s">
        <v>147</v>
      </c>
      <c r="AI7" s="13" t="s">
        <v>240</v>
      </c>
      <c r="AJ7" s="13" t="s">
        <v>148</v>
      </c>
      <c r="AK7" s="13" t="s">
        <v>149</v>
      </c>
      <c r="AL7" s="13" t="s">
        <v>150</v>
      </c>
      <c r="AM7" s="13" t="s">
        <v>151</v>
      </c>
      <c r="AN7" s="13" t="s">
        <v>155</v>
      </c>
    </row>
    <row r="8" spans="2:45" s="3" customFormat="1" ht="39" thickBot="1">
      <c r="B8" s="11" t="s">
        <v>40</v>
      </c>
      <c r="C8" s="11" t="s">
        <v>34</v>
      </c>
      <c r="D8" s="11"/>
      <c r="E8" s="11" t="s">
        <v>41</v>
      </c>
      <c r="F8" s="11" t="s">
        <v>42</v>
      </c>
      <c r="G8" s="11" t="s">
        <v>50</v>
      </c>
      <c r="H8" s="11" t="s">
        <v>46</v>
      </c>
      <c r="I8" s="11" t="s">
        <v>46</v>
      </c>
      <c r="J8" s="11" t="s">
        <v>46</v>
      </c>
      <c r="K8" s="11" t="s">
        <v>46</v>
      </c>
      <c r="L8" s="11" t="s">
        <v>46</v>
      </c>
      <c r="M8" s="11" t="s">
        <v>47</v>
      </c>
      <c r="N8" s="11" t="s">
        <v>136</v>
      </c>
      <c r="O8" s="11" t="s">
        <v>48</v>
      </c>
      <c r="P8" s="11" t="s">
        <v>49</v>
      </c>
      <c r="Q8" s="11" t="s">
        <v>52</v>
      </c>
      <c r="R8" s="11"/>
      <c r="S8" s="11"/>
      <c r="T8" s="11"/>
      <c r="U8" s="11"/>
      <c r="V8" s="11"/>
      <c r="W8" s="11" t="s">
        <v>53</v>
      </c>
      <c r="X8" s="11"/>
      <c r="Y8" s="11"/>
      <c r="Z8" s="11"/>
      <c r="AA8" s="11"/>
      <c r="AB8" s="11" t="s">
        <v>54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 t="s">
        <v>156</v>
      </c>
      <c r="AO8"/>
      <c r="AP8"/>
      <c r="AQ8"/>
      <c r="AR8"/>
      <c r="AS8"/>
    </row>
    <row r="9" spans="2:45">
      <c r="B9" t="s">
        <v>58</v>
      </c>
      <c r="C9" t="s">
        <v>114</v>
      </c>
      <c r="D9" s="52" t="s">
        <v>211</v>
      </c>
      <c r="E9" t="s">
        <v>116</v>
      </c>
      <c r="F9" t="s">
        <v>117</v>
      </c>
      <c r="G9">
        <v>2018</v>
      </c>
      <c r="H9">
        <v>1</v>
      </c>
      <c r="O9">
        <v>80</v>
      </c>
      <c r="P9">
        <v>31.536000000000001</v>
      </c>
      <c r="Q9" s="51">
        <v>3995</v>
      </c>
      <c r="R9" s="51">
        <v>3995</v>
      </c>
      <c r="S9" s="51">
        <v>3995</v>
      </c>
      <c r="T9" s="51">
        <v>3995</v>
      </c>
      <c r="U9" s="51">
        <v>3995</v>
      </c>
      <c r="W9">
        <v>6.54</v>
      </c>
      <c r="AB9">
        <v>0.88</v>
      </c>
      <c r="AG9">
        <v>0.98</v>
      </c>
      <c r="AH9" s="51">
        <v>1793.96</v>
      </c>
      <c r="AI9" s="51"/>
      <c r="AJ9" s="51"/>
      <c r="AK9" s="51"/>
      <c r="AM9">
        <v>3</v>
      </c>
    </row>
    <row r="10" spans="2:45">
      <c r="B10" t="s">
        <v>64</v>
      </c>
      <c r="C10" t="s">
        <v>65</v>
      </c>
      <c r="D10" s="52" t="s">
        <v>211</v>
      </c>
      <c r="E10" t="s">
        <v>118</v>
      </c>
      <c r="F10" t="s">
        <v>117</v>
      </c>
      <c r="G10">
        <v>2018</v>
      </c>
      <c r="I10">
        <v>0.43</v>
      </c>
      <c r="J10">
        <v>0.5</v>
      </c>
      <c r="K10">
        <v>0.54</v>
      </c>
      <c r="L10">
        <v>5</v>
      </c>
      <c r="M10">
        <v>0.8</v>
      </c>
      <c r="O10">
        <v>35</v>
      </c>
      <c r="P10">
        <v>31.536000000000001</v>
      </c>
      <c r="Q10" s="51"/>
      <c r="R10" s="51">
        <v>3501.5</v>
      </c>
      <c r="S10" s="51">
        <v>3203.5</v>
      </c>
      <c r="T10" s="51"/>
      <c r="U10" s="51">
        <v>3054.5</v>
      </c>
      <c r="X10">
        <v>34</v>
      </c>
      <c r="Y10">
        <v>34</v>
      </c>
      <c r="Z10">
        <v>34</v>
      </c>
      <c r="AC10">
        <v>0.69</v>
      </c>
      <c r="AD10">
        <v>0.79</v>
      </c>
      <c r="AE10">
        <v>0.79</v>
      </c>
      <c r="AG10">
        <v>0.97</v>
      </c>
      <c r="AH10" s="51"/>
      <c r="AI10" s="51">
        <v>602.25799999999992</v>
      </c>
      <c r="AJ10" s="51">
        <v>551.00200000000007</v>
      </c>
      <c r="AK10" s="51">
        <v>525.37400000000002</v>
      </c>
      <c r="AM10">
        <v>3</v>
      </c>
    </row>
    <row r="11" spans="2:45">
      <c r="B11" t="s">
        <v>69</v>
      </c>
      <c r="C11" t="s">
        <v>70</v>
      </c>
      <c r="D11" s="52" t="s">
        <v>211</v>
      </c>
      <c r="E11" t="s">
        <v>119</v>
      </c>
      <c r="F11" t="s">
        <v>117</v>
      </c>
      <c r="G11">
        <v>2018</v>
      </c>
      <c r="I11">
        <v>0.4</v>
      </c>
      <c r="J11">
        <v>0.43</v>
      </c>
      <c r="K11">
        <v>0.49</v>
      </c>
      <c r="L11">
        <v>5</v>
      </c>
      <c r="M11">
        <v>0.8</v>
      </c>
      <c r="O11">
        <v>40</v>
      </c>
      <c r="P11">
        <v>31.536000000000001</v>
      </c>
      <c r="Q11" s="51"/>
      <c r="R11" s="51">
        <v>3650.5</v>
      </c>
      <c r="S11" s="51">
        <v>3339.09</v>
      </c>
      <c r="T11" s="51"/>
      <c r="U11" s="51">
        <v>3184.13</v>
      </c>
      <c r="X11">
        <v>39</v>
      </c>
      <c r="Y11">
        <v>39</v>
      </c>
      <c r="Z11">
        <v>39</v>
      </c>
      <c r="AC11">
        <v>0.69</v>
      </c>
      <c r="AD11">
        <v>0.79</v>
      </c>
      <c r="AE11">
        <v>0.79</v>
      </c>
      <c r="AG11">
        <v>0.97</v>
      </c>
      <c r="AH11" s="51"/>
      <c r="AI11" s="51">
        <v>627.88599999999997</v>
      </c>
      <c r="AJ11" s="51">
        <v>574.39499999999998</v>
      </c>
      <c r="AK11" s="51">
        <v>547.72400000000005</v>
      </c>
      <c r="AM11">
        <v>3</v>
      </c>
    </row>
    <row r="12" spans="2:45">
      <c r="B12" t="s">
        <v>73</v>
      </c>
      <c r="C12" t="s">
        <v>74</v>
      </c>
      <c r="D12" s="52" t="s">
        <v>211</v>
      </c>
      <c r="E12" t="s">
        <v>120</v>
      </c>
      <c r="F12" t="s">
        <v>117</v>
      </c>
      <c r="G12">
        <v>2018</v>
      </c>
      <c r="I12">
        <v>0.6</v>
      </c>
      <c r="J12">
        <v>0.62</v>
      </c>
      <c r="K12">
        <v>0.63</v>
      </c>
      <c r="L12">
        <v>5</v>
      </c>
      <c r="M12">
        <v>0.86</v>
      </c>
      <c r="O12">
        <v>25</v>
      </c>
      <c r="P12">
        <v>31.536000000000001</v>
      </c>
      <c r="Q12" s="51"/>
      <c r="R12" s="51">
        <v>1437.85</v>
      </c>
      <c r="S12" s="51">
        <v>1400.6</v>
      </c>
      <c r="T12" s="51"/>
      <c r="U12" s="51">
        <v>1400.6</v>
      </c>
      <c r="W12">
        <v>23</v>
      </c>
      <c r="AB12">
        <v>0.61</v>
      </c>
      <c r="AG12">
        <v>0.97</v>
      </c>
      <c r="AH12" s="51"/>
      <c r="AI12" s="51">
        <v>25.33</v>
      </c>
      <c r="AJ12" s="51">
        <v>25.33</v>
      </c>
      <c r="AK12" s="51">
        <v>25.33</v>
      </c>
      <c r="AM12">
        <v>3</v>
      </c>
    </row>
    <row r="13" spans="2:45">
      <c r="B13" t="s">
        <v>75</v>
      </c>
      <c r="C13" t="s">
        <v>76</v>
      </c>
      <c r="D13" s="52" t="s">
        <v>211</v>
      </c>
      <c r="E13" t="s">
        <v>120</v>
      </c>
      <c r="F13" t="s">
        <v>117</v>
      </c>
      <c r="G13">
        <v>2018</v>
      </c>
      <c r="I13">
        <v>0.46</v>
      </c>
      <c r="J13">
        <v>0.54</v>
      </c>
      <c r="K13">
        <v>0.55000000000000004</v>
      </c>
      <c r="L13">
        <v>5</v>
      </c>
      <c r="M13">
        <v>0.87</v>
      </c>
      <c r="O13">
        <v>25</v>
      </c>
      <c r="P13">
        <v>31.536000000000001</v>
      </c>
      <c r="Q13" s="51"/>
      <c r="R13" s="51">
        <v>1437.85</v>
      </c>
      <c r="S13" s="51">
        <v>1400.6</v>
      </c>
      <c r="T13" s="51"/>
      <c r="U13" s="51">
        <v>1400.6</v>
      </c>
      <c r="W13">
        <v>20</v>
      </c>
      <c r="AB13">
        <v>0.61</v>
      </c>
      <c r="AG13">
        <v>0.97</v>
      </c>
      <c r="AH13" s="51"/>
      <c r="AI13" s="51">
        <v>25.33</v>
      </c>
      <c r="AJ13" s="51">
        <v>25.33</v>
      </c>
      <c r="AK13" s="51">
        <v>25.33</v>
      </c>
      <c r="AM13">
        <v>3</v>
      </c>
    </row>
    <row r="14" spans="2:45">
      <c r="B14" t="s">
        <v>79</v>
      </c>
      <c r="C14" t="s">
        <v>230</v>
      </c>
      <c r="D14" s="52" t="s">
        <v>211</v>
      </c>
      <c r="E14" t="s">
        <v>121</v>
      </c>
      <c r="F14" t="s">
        <v>229</v>
      </c>
      <c r="G14">
        <v>2018</v>
      </c>
      <c r="H14">
        <v>1</v>
      </c>
      <c r="O14">
        <v>25</v>
      </c>
      <c r="P14">
        <v>31.536000000000001</v>
      </c>
      <c r="Q14" s="51"/>
      <c r="R14" s="51">
        <v>5000</v>
      </c>
      <c r="S14" s="51">
        <f>+R14*(1-3.5%)^10</f>
        <v>3501.411370765572</v>
      </c>
      <c r="T14" s="51">
        <f t="shared" ref="T14:U14" si="0">+S14*(1-3.5%)^10</f>
        <v>2451.9763174652885</v>
      </c>
      <c r="U14" s="51">
        <f t="shared" si="0"/>
        <v>1717.075551764171</v>
      </c>
      <c r="X14">
        <v>27</v>
      </c>
      <c r="Y14">
        <v>13</v>
      </c>
      <c r="Z14">
        <v>10</v>
      </c>
      <c r="AG14">
        <v>0</v>
      </c>
      <c r="AH14" s="51"/>
      <c r="AI14" s="51">
        <v>214.56</v>
      </c>
      <c r="AJ14" s="51">
        <v>162.41</v>
      </c>
      <c r="AK14" s="51">
        <v>141.55000000000001</v>
      </c>
      <c r="AM14">
        <v>2</v>
      </c>
    </row>
    <row r="15" spans="2:45">
      <c r="B15" t="s">
        <v>80</v>
      </c>
      <c r="C15" t="s">
        <v>81</v>
      </c>
      <c r="D15" s="52" t="s">
        <v>211</v>
      </c>
      <c r="E15" t="s">
        <v>121</v>
      </c>
      <c r="F15" t="s">
        <v>229</v>
      </c>
      <c r="G15">
        <v>2018</v>
      </c>
      <c r="H15">
        <v>1</v>
      </c>
      <c r="O15">
        <v>25</v>
      </c>
      <c r="P15">
        <v>31.536000000000001</v>
      </c>
      <c r="Q15" s="51"/>
      <c r="R15" s="51">
        <v>1833</v>
      </c>
      <c r="S15" s="51">
        <f>+R15*(1-3.5%)^10</f>
        <v>1283.6174085226587</v>
      </c>
      <c r="T15" s="51">
        <f>+S15*(1-3.5%)^10</f>
        <v>898.89451798277469</v>
      </c>
      <c r="U15" s="51">
        <f t="shared" ref="U15" si="1">+T15*(1-3.5%)^10</f>
        <v>629.47989727674508</v>
      </c>
      <c r="X15">
        <f>+X14</f>
        <v>27</v>
      </c>
      <c r="Y15">
        <f t="shared" ref="Y15:Z16" si="2">+Y14</f>
        <v>13</v>
      </c>
      <c r="Z15">
        <f t="shared" si="2"/>
        <v>10</v>
      </c>
      <c r="AG15">
        <v>0</v>
      </c>
      <c r="AH15" s="51"/>
      <c r="AI15" s="51">
        <f>+AI14</f>
        <v>214.56</v>
      </c>
      <c r="AJ15" s="51">
        <f t="shared" ref="AJ15:AK16" si="3">+AJ14</f>
        <v>162.41</v>
      </c>
      <c r="AK15" s="51">
        <f t="shared" si="3"/>
        <v>141.55000000000001</v>
      </c>
      <c r="AM15">
        <v>2</v>
      </c>
    </row>
    <row r="16" spans="2:45">
      <c r="B16" t="s">
        <v>231</v>
      </c>
      <c r="C16" t="s">
        <v>232</v>
      </c>
      <c r="D16" s="52"/>
      <c r="E16" t="s">
        <v>121</v>
      </c>
      <c r="F16" t="s">
        <v>229</v>
      </c>
      <c r="G16">
        <v>2018</v>
      </c>
      <c r="H16">
        <v>1</v>
      </c>
      <c r="O16">
        <v>25</v>
      </c>
      <c r="P16">
        <v>31.536000000000001</v>
      </c>
      <c r="Q16" s="51"/>
      <c r="R16" s="51">
        <f>+R15*1.66</f>
        <v>3042.7799999999997</v>
      </c>
      <c r="S16" s="51">
        <f t="shared" ref="S16:U16" si="4">+S15*1.66</f>
        <v>2130.8048981476131</v>
      </c>
      <c r="T16" s="51">
        <f t="shared" si="4"/>
        <v>1492.1648998514058</v>
      </c>
      <c r="U16" s="51">
        <f t="shared" si="4"/>
        <v>1044.9366294793967</v>
      </c>
      <c r="X16">
        <f>+X15</f>
        <v>27</v>
      </c>
      <c r="Y16">
        <f t="shared" si="2"/>
        <v>13</v>
      </c>
      <c r="Z16">
        <f t="shared" si="2"/>
        <v>10</v>
      </c>
      <c r="AG16">
        <v>0</v>
      </c>
      <c r="AH16" s="51"/>
      <c r="AI16" s="51">
        <f>+AI15</f>
        <v>214.56</v>
      </c>
      <c r="AJ16" s="51">
        <f t="shared" si="3"/>
        <v>162.41</v>
      </c>
      <c r="AK16" s="51">
        <f t="shared" si="3"/>
        <v>141.55000000000001</v>
      </c>
      <c r="AM16">
        <v>2</v>
      </c>
    </row>
    <row r="17" spans="2:39">
      <c r="B17" t="s">
        <v>82</v>
      </c>
      <c r="C17" t="s">
        <v>83</v>
      </c>
      <c r="D17" s="52" t="s">
        <v>211</v>
      </c>
      <c r="E17" t="s">
        <v>122</v>
      </c>
      <c r="F17" t="s">
        <v>117</v>
      </c>
      <c r="G17">
        <v>2018</v>
      </c>
      <c r="H17">
        <v>1</v>
      </c>
      <c r="O17">
        <v>20</v>
      </c>
      <c r="P17">
        <v>31.536000000000001</v>
      </c>
      <c r="Q17" s="51">
        <v>2100</v>
      </c>
      <c r="R17" s="51">
        <v>2100</v>
      </c>
      <c r="S17" s="51">
        <f>+R17*(1-1.3%)^10</f>
        <v>1842.4292570256307</v>
      </c>
      <c r="T17" s="51">
        <f t="shared" ref="T17:U17" si="5">+S17*(1-1.3%)^10</f>
        <v>1616.4502700685798</v>
      </c>
      <c r="U17" s="51">
        <f t="shared" si="5"/>
        <v>1418.188223857778</v>
      </c>
      <c r="X17">
        <v>41</v>
      </c>
      <c r="Y17">
        <v>39</v>
      </c>
      <c r="Z17">
        <v>34</v>
      </c>
      <c r="AB17">
        <v>3</v>
      </c>
      <c r="AG17">
        <v>0.25</v>
      </c>
      <c r="AH17" s="51"/>
      <c r="AI17" s="51">
        <v>44.7</v>
      </c>
      <c r="AJ17" s="51">
        <v>44.7</v>
      </c>
      <c r="AK17" s="51">
        <v>44.7</v>
      </c>
      <c r="AM17">
        <v>2</v>
      </c>
    </row>
    <row r="18" spans="2:39">
      <c r="B18" t="s">
        <v>84</v>
      </c>
      <c r="C18" t="s">
        <v>83</v>
      </c>
      <c r="D18" s="52" t="s">
        <v>211</v>
      </c>
      <c r="E18" t="s">
        <v>122</v>
      </c>
      <c r="F18" t="s">
        <v>117</v>
      </c>
      <c r="G18">
        <v>2018</v>
      </c>
      <c r="H18">
        <v>1</v>
      </c>
      <c r="O18">
        <v>20</v>
      </c>
      <c r="P18">
        <v>31.536000000000001</v>
      </c>
      <c r="Q18" s="51">
        <v>2160</v>
      </c>
      <c r="R18" s="51">
        <v>2160</v>
      </c>
      <c r="S18" s="51">
        <f t="shared" ref="S18:U18" si="6">+R18*(1-1.3%)^10</f>
        <v>1895.0700929406489</v>
      </c>
      <c r="T18" s="51">
        <f t="shared" si="6"/>
        <v>1662.634563499111</v>
      </c>
      <c r="U18" s="51">
        <f t="shared" si="6"/>
        <v>1458.707887396572</v>
      </c>
      <c r="X18">
        <v>41</v>
      </c>
      <c r="Y18">
        <v>39</v>
      </c>
      <c r="Z18">
        <v>34</v>
      </c>
      <c r="AB18">
        <v>3</v>
      </c>
      <c r="AG18">
        <v>0.25</v>
      </c>
      <c r="AH18" s="51"/>
      <c r="AI18" s="51">
        <v>44.7</v>
      </c>
      <c r="AJ18" s="51">
        <v>44.7</v>
      </c>
      <c r="AK18" s="51">
        <v>44.7</v>
      </c>
      <c r="AM18">
        <v>2</v>
      </c>
    </row>
    <row r="19" spans="2:39">
      <c r="B19" t="s">
        <v>233</v>
      </c>
      <c r="C19" t="s">
        <v>83</v>
      </c>
      <c r="D19" s="52" t="s">
        <v>211</v>
      </c>
      <c r="E19" t="s">
        <v>122</v>
      </c>
      <c r="F19" t="s">
        <v>117</v>
      </c>
      <c r="G19">
        <v>2018</v>
      </c>
      <c r="H19">
        <v>1</v>
      </c>
      <c r="O19">
        <v>20</v>
      </c>
      <c r="P19">
        <v>31.536000000000001</v>
      </c>
      <c r="Q19" s="51">
        <v>2343</v>
      </c>
      <c r="R19" s="51">
        <v>2343</v>
      </c>
      <c r="S19" s="51">
        <v>2056</v>
      </c>
      <c r="T19" s="51">
        <v>1803</v>
      </c>
      <c r="U19" s="51">
        <v>1582</v>
      </c>
      <c r="X19">
        <v>41</v>
      </c>
      <c r="Y19">
        <v>39</v>
      </c>
      <c r="Z19">
        <v>34</v>
      </c>
      <c r="AB19">
        <v>3</v>
      </c>
      <c r="AG19">
        <v>0.25</v>
      </c>
      <c r="AH19" s="51"/>
      <c r="AI19" s="51">
        <v>44.7</v>
      </c>
      <c r="AJ19" s="51">
        <v>44.7</v>
      </c>
      <c r="AK19" s="51">
        <v>44.7</v>
      </c>
      <c r="AM19">
        <v>2</v>
      </c>
    </row>
    <row r="20" spans="2:39">
      <c r="B20" t="s">
        <v>85</v>
      </c>
      <c r="C20" t="s">
        <v>86</v>
      </c>
      <c r="D20" s="52" t="s">
        <v>211</v>
      </c>
      <c r="E20" t="s">
        <v>122</v>
      </c>
      <c r="F20" t="s">
        <v>117</v>
      </c>
      <c r="G20">
        <v>2018</v>
      </c>
      <c r="H20">
        <v>1</v>
      </c>
      <c r="O20">
        <v>20</v>
      </c>
      <c r="P20">
        <v>31.536000000000001</v>
      </c>
      <c r="Q20" s="51">
        <v>7500</v>
      </c>
      <c r="R20" s="51">
        <v>7500</v>
      </c>
      <c r="S20" s="51">
        <v>6250</v>
      </c>
      <c r="T20" s="51">
        <v>5000</v>
      </c>
      <c r="U20" s="51">
        <v>3750</v>
      </c>
      <c r="X20">
        <v>80</v>
      </c>
      <c r="Y20">
        <v>65</v>
      </c>
      <c r="Z20">
        <v>55</v>
      </c>
      <c r="AB20">
        <v>3</v>
      </c>
      <c r="AG20">
        <v>0.25</v>
      </c>
      <c r="AH20" s="51"/>
      <c r="AI20" s="51">
        <v>858.53800000000001</v>
      </c>
      <c r="AJ20" s="51">
        <v>602.25799999999992</v>
      </c>
      <c r="AK20" s="51">
        <v>538.18799999999999</v>
      </c>
      <c r="AM20">
        <v>2</v>
      </c>
    </row>
    <row r="21" spans="2:39">
      <c r="B21" t="s">
        <v>206</v>
      </c>
      <c r="C21" t="s">
        <v>87</v>
      </c>
      <c r="D21" s="52" t="s">
        <v>211</v>
      </c>
      <c r="E21" t="s">
        <v>123</v>
      </c>
      <c r="F21" t="s">
        <v>117</v>
      </c>
      <c r="G21">
        <v>2018</v>
      </c>
      <c r="H21">
        <v>0.14000000000000001</v>
      </c>
      <c r="M21">
        <v>0.93</v>
      </c>
      <c r="O21">
        <v>40</v>
      </c>
      <c r="P21">
        <v>31.536000000000001</v>
      </c>
      <c r="Q21" s="51">
        <v>4825</v>
      </c>
      <c r="R21" s="51"/>
      <c r="S21" s="51"/>
      <c r="T21" s="51"/>
      <c r="U21" s="51"/>
      <c r="W21">
        <v>108</v>
      </c>
      <c r="AG21">
        <v>0.92300000000000004</v>
      </c>
      <c r="AH21" s="51"/>
      <c r="AI21" s="51">
        <v>1029.5899999999999</v>
      </c>
      <c r="AJ21" s="51">
        <v>1029.5899999999999</v>
      </c>
      <c r="AK21" s="51">
        <v>496.17</v>
      </c>
      <c r="AM21">
        <v>3</v>
      </c>
    </row>
    <row r="22" spans="2:39">
      <c r="B22" t="s">
        <v>205</v>
      </c>
      <c r="C22" t="s">
        <v>87</v>
      </c>
      <c r="D22" s="52" t="s">
        <v>211</v>
      </c>
      <c r="E22" t="s">
        <v>123</v>
      </c>
      <c r="F22" t="s">
        <v>117</v>
      </c>
      <c r="G22">
        <v>2018</v>
      </c>
      <c r="H22">
        <v>0.14000000000000001</v>
      </c>
      <c r="M22">
        <v>0.93</v>
      </c>
      <c r="O22">
        <v>40</v>
      </c>
      <c r="P22">
        <v>31.536000000000001</v>
      </c>
      <c r="Q22" s="51">
        <v>7205</v>
      </c>
      <c r="R22" s="51"/>
      <c r="S22" s="51"/>
      <c r="T22" s="51"/>
      <c r="U22" s="51"/>
      <c r="W22">
        <v>108</v>
      </c>
      <c r="AG22">
        <v>0.92300000000000004</v>
      </c>
      <c r="AH22" s="51"/>
      <c r="AI22" s="51">
        <v>1029.5899999999999</v>
      </c>
      <c r="AJ22" s="51">
        <v>1029.5899999999999</v>
      </c>
      <c r="AK22" s="51">
        <v>496.17</v>
      </c>
      <c r="AM22" s="51">
        <v>3</v>
      </c>
    </row>
    <row r="23" spans="2:39">
      <c r="B23" t="s">
        <v>88</v>
      </c>
      <c r="C23" t="s">
        <v>89</v>
      </c>
      <c r="D23" s="52" t="s">
        <v>211</v>
      </c>
      <c r="E23" t="s">
        <v>124</v>
      </c>
      <c r="F23" t="s">
        <v>117</v>
      </c>
      <c r="G23">
        <v>2018</v>
      </c>
      <c r="H23">
        <v>1</v>
      </c>
      <c r="N23">
        <v>0.5</v>
      </c>
      <c r="O23">
        <v>25</v>
      </c>
      <c r="P23">
        <v>31.536000000000001</v>
      </c>
      <c r="Q23" s="51">
        <v>2557</v>
      </c>
      <c r="R23" s="51"/>
      <c r="S23" s="51"/>
      <c r="T23" s="51"/>
      <c r="U23" s="51"/>
      <c r="W23">
        <v>49</v>
      </c>
      <c r="AB23">
        <v>27.52</v>
      </c>
      <c r="AC23">
        <v>27.52</v>
      </c>
      <c r="AD23">
        <v>27.52</v>
      </c>
      <c r="AE23">
        <v>27.52</v>
      </c>
      <c r="AG23">
        <v>0.5</v>
      </c>
      <c r="AH23" s="51">
        <v>841.85</v>
      </c>
      <c r="AI23" s="51"/>
      <c r="AJ23" s="51"/>
      <c r="AK23" s="51"/>
      <c r="AM23">
        <v>3</v>
      </c>
    </row>
    <row r="24" spans="2:39">
      <c r="B24" t="s">
        <v>90</v>
      </c>
      <c r="C24" t="s">
        <v>91</v>
      </c>
      <c r="D24" s="52" t="s">
        <v>211</v>
      </c>
      <c r="E24" t="s">
        <v>121</v>
      </c>
      <c r="F24" t="s">
        <v>229</v>
      </c>
      <c r="G24">
        <v>2018</v>
      </c>
      <c r="H24">
        <v>1</v>
      </c>
      <c r="O24">
        <v>25</v>
      </c>
      <c r="P24">
        <v>31.536000000000001</v>
      </c>
      <c r="Q24" s="51"/>
      <c r="R24" s="51">
        <v>2960</v>
      </c>
      <c r="S24" s="51">
        <v>2600</v>
      </c>
      <c r="T24" s="51"/>
      <c r="U24" s="51">
        <v>2400</v>
      </c>
      <c r="X24">
        <v>104</v>
      </c>
      <c r="Y24">
        <v>95</v>
      </c>
      <c r="Z24">
        <v>89</v>
      </c>
      <c r="AB24">
        <v>1.5</v>
      </c>
      <c r="AG24">
        <v>0.1</v>
      </c>
      <c r="AH24" s="51"/>
      <c r="AI24" s="51">
        <v>758.55900000000008</v>
      </c>
      <c r="AJ24" s="51">
        <v>666.32799999999997</v>
      </c>
      <c r="AK24" s="51">
        <v>615.072</v>
      </c>
      <c r="AM24">
        <v>3</v>
      </c>
    </row>
    <row r="25" spans="2:39">
      <c r="B25" t="s">
        <v>92</v>
      </c>
      <c r="C25" t="s">
        <v>125</v>
      </c>
      <c r="D25" s="52" t="s">
        <v>211</v>
      </c>
      <c r="E25" t="s">
        <v>126</v>
      </c>
      <c r="F25" t="s">
        <v>117</v>
      </c>
      <c r="G25">
        <v>2018</v>
      </c>
      <c r="H25">
        <v>0.39</v>
      </c>
      <c r="M25">
        <v>0.86</v>
      </c>
      <c r="O25">
        <v>25</v>
      </c>
      <c r="P25">
        <v>31.536000000000001</v>
      </c>
      <c r="Q25" s="51"/>
      <c r="R25" s="51">
        <v>1266.5</v>
      </c>
      <c r="S25" s="51">
        <v>1266.5</v>
      </c>
      <c r="T25" s="51"/>
      <c r="U25" s="51">
        <v>1266.5</v>
      </c>
      <c r="X25">
        <v>125</v>
      </c>
      <c r="Y25">
        <v>113</v>
      </c>
      <c r="Z25">
        <v>93</v>
      </c>
      <c r="AC25">
        <v>0</v>
      </c>
      <c r="AD25">
        <v>0</v>
      </c>
      <c r="AE25">
        <v>0</v>
      </c>
      <c r="AG25">
        <v>0.66</v>
      </c>
      <c r="AH25" s="51"/>
      <c r="AI25" s="51">
        <v>217.83799999999999</v>
      </c>
      <c r="AJ25" s="51">
        <v>217.83799999999999</v>
      </c>
      <c r="AK25" s="51">
        <v>217.83799999999999</v>
      </c>
      <c r="AM25">
        <v>1</v>
      </c>
    </row>
    <row r="26" spans="2:39">
      <c r="B26" t="s">
        <v>94</v>
      </c>
      <c r="C26" t="s">
        <v>95</v>
      </c>
      <c r="D26" s="52" t="s">
        <v>211</v>
      </c>
      <c r="E26" t="s">
        <v>127</v>
      </c>
      <c r="F26" t="s">
        <v>117</v>
      </c>
      <c r="G26">
        <v>2018</v>
      </c>
      <c r="H26">
        <v>0.33</v>
      </c>
      <c r="M26">
        <v>0.8</v>
      </c>
      <c r="O26">
        <v>25</v>
      </c>
      <c r="P26">
        <v>31.536000000000001</v>
      </c>
      <c r="Q26" s="51">
        <v>2980</v>
      </c>
      <c r="R26" s="51"/>
      <c r="S26" s="51"/>
      <c r="T26" s="51"/>
      <c r="U26" s="51"/>
      <c r="W26">
        <v>51</v>
      </c>
      <c r="AB26">
        <v>0.69</v>
      </c>
      <c r="AG26">
        <v>0.97</v>
      </c>
      <c r="AH26" s="51">
        <v>217.83799999999999</v>
      </c>
      <c r="AI26" s="51"/>
      <c r="AJ26" s="51"/>
      <c r="AK26" s="51"/>
      <c r="AM26">
        <v>1</v>
      </c>
    </row>
    <row r="27" spans="2:39">
      <c r="B27" t="s">
        <v>96</v>
      </c>
      <c r="C27" t="s">
        <v>97</v>
      </c>
      <c r="D27" s="52" t="s">
        <v>211</v>
      </c>
      <c r="E27" t="s">
        <v>128</v>
      </c>
      <c r="F27" t="s">
        <v>117</v>
      </c>
      <c r="G27">
        <v>2018</v>
      </c>
      <c r="H27">
        <v>0.33</v>
      </c>
      <c r="M27">
        <v>0.8</v>
      </c>
      <c r="O27">
        <v>25</v>
      </c>
      <c r="P27">
        <v>31.536000000000001</v>
      </c>
      <c r="Q27" s="51">
        <v>2682</v>
      </c>
      <c r="R27" s="51"/>
      <c r="S27" s="51"/>
      <c r="T27" s="51"/>
      <c r="U27" s="51"/>
      <c r="X27">
        <v>51</v>
      </c>
      <c r="Y27">
        <v>25</v>
      </c>
      <c r="Z27">
        <v>36</v>
      </c>
      <c r="AB27">
        <v>0.69</v>
      </c>
      <c r="AG27">
        <v>0.66</v>
      </c>
      <c r="AH27" s="51">
        <v>217.83799999999999</v>
      </c>
      <c r="AI27" s="51"/>
      <c r="AJ27" s="51"/>
      <c r="AK27" s="51"/>
      <c r="AM27">
        <v>1</v>
      </c>
    </row>
    <row r="28" spans="2:39">
      <c r="B28" t="s">
        <v>235</v>
      </c>
      <c r="C28" t="s">
        <v>99</v>
      </c>
      <c r="D28" s="52" t="s">
        <v>211</v>
      </c>
      <c r="E28" t="s">
        <v>129</v>
      </c>
      <c r="F28" t="s">
        <v>117</v>
      </c>
      <c r="G28">
        <v>2018</v>
      </c>
      <c r="H28">
        <v>0.33</v>
      </c>
      <c r="M28">
        <v>0.8</v>
      </c>
      <c r="O28">
        <v>25</v>
      </c>
      <c r="P28">
        <v>31.536000000000001</v>
      </c>
      <c r="Q28" s="51">
        <v>2980</v>
      </c>
      <c r="R28" s="51"/>
      <c r="S28" s="51"/>
      <c r="T28" s="51"/>
      <c r="U28" s="51"/>
      <c r="W28">
        <v>51</v>
      </c>
      <c r="AB28">
        <v>0.69</v>
      </c>
      <c r="AG28">
        <v>0.66</v>
      </c>
      <c r="AH28" s="51">
        <v>217.83799999999999</v>
      </c>
      <c r="AI28" s="51"/>
      <c r="AJ28" s="51"/>
      <c r="AK28" s="51"/>
      <c r="AM28">
        <v>1</v>
      </c>
    </row>
    <row r="29" spans="2:39">
      <c r="B29" t="s">
        <v>100</v>
      </c>
      <c r="C29" t="s">
        <v>101</v>
      </c>
      <c r="D29" s="52" t="s">
        <v>115</v>
      </c>
      <c r="E29" t="s">
        <v>130</v>
      </c>
      <c r="F29" t="s">
        <v>117</v>
      </c>
      <c r="G29">
        <v>2018</v>
      </c>
      <c r="H29">
        <v>0.32</v>
      </c>
      <c r="M29">
        <v>0.9</v>
      </c>
      <c r="O29">
        <v>50</v>
      </c>
      <c r="P29">
        <v>31.536000000000001</v>
      </c>
      <c r="Q29" s="51">
        <v>7301</v>
      </c>
      <c r="R29" s="51"/>
      <c r="S29" s="51"/>
      <c r="T29" s="51"/>
      <c r="U29" s="51"/>
      <c r="W29">
        <v>42</v>
      </c>
      <c r="AB29">
        <v>3.25</v>
      </c>
      <c r="AG29">
        <v>0.85</v>
      </c>
      <c r="AH29" s="51">
        <v>1089.19</v>
      </c>
      <c r="AI29" s="51"/>
      <c r="AJ29" s="51"/>
      <c r="AK29" s="51"/>
      <c r="AM29">
        <v>6</v>
      </c>
    </row>
    <row r="30" spans="2:39">
      <c r="B30" t="s">
        <v>102</v>
      </c>
      <c r="C30" t="s">
        <v>103</v>
      </c>
      <c r="D30" s="52" t="s">
        <v>115</v>
      </c>
      <c r="E30" t="s">
        <v>130</v>
      </c>
      <c r="F30" t="s">
        <v>117</v>
      </c>
      <c r="G30">
        <v>2030</v>
      </c>
      <c r="H30">
        <v>0.35</v>
      </c>
      <c r="M30">
        <v>0.9</v>
      </c>
      <c r="O30">
        <v>60</v>
      </c>
      <c r="P30">
        <v>31.536000000000001</v>
      </c>
      <c r="Q30" s="51">
        <v>7748</v>
      </c>
      <c r="R30" s="51"/>
      <c r="S30" s="51"/>
      <c r="T30" s="51"/>
      <c r="U30" s="51"/>
      <c r="W30">
        <v>42</v>
      </c>
      <c r="AB30">
        <v>1.92</v>
      </c>
      <c r="AG30">
        <v>0.85</v>
      </c>
      <c r="AH30" s="51">
        <v>1089.19</v>
      </c>
      <c r="AI30" s="51"/>
      <c r="AJ30" s="51"/>
      <c r="AK30" s="51"/>
      <c r="AM30">
        <v>6</v>
      </c>
    </row>
    <row r="31" spans="2:39">
      <c r="B31" t="s">
        <v>104</v>
      </c>
      <c r="C31" t="s">
        <v>105</v>
      </c>
      <c r="D31" s="52" t="s">
        <v>115</v>
      </c>
      <c r="E31" t="s">
        <v>130</v>
      </c>
      <c r="F31" t="s">
        <v>117</v>
      </c>
      <c r="G31">
        <v>2050</v>
      </c>
      <c r="H31">
        <v>0.4</v>
      </c>
      <c r="M31">
        <v>0.9</v>
      </c>
      <c r="O31">
        <v>40</v>
      </c>
      <c r="P31">
        <v>31.536000000000001</v>
      </c>
      <c r="Q31" s="51">
        <v>8344</v>
      </c>
      <c r="R31" s="51"/>
      <c r="S31" s="51"/>
      <c r="T31" s="51"/>
      <c r="U31" s="51"/>
      <c r="W31">
        <v>80</v>
      </c>
      <c r="AB31">
        <v>0.18</v>
      </c>
      <c r="AG31">
        <v>0.85</v>
      </c>
      <c r="AH31" s="51">
        <v>1217.33</v>
      </c>
      <c r="AI31" s="51"/>
      <c r="AJ31" s="51"/>
      <c r="AK31" s="51"/>
      <c r="AM31">
        <v>6</v>
      </c>
    </row>
    <row r="32" spans="2:39">
      <c r="B32" t="s">
        <v>106</v>
      </c>
      <c r="C32" t="s">
        <v>107</v>
      </c>
      <c r="D32" s="52" t="s">
        <v>115</v>
      </c>
      <c r="E32" t="s">
        <v>131</v>
      </c>
      <c r="F32" t="s">
        <v>117</v>
      </c>
      <c r="G32">
        <v>2018</v>
      </c>
      <c r="H32">
        <v>0.33</v>
      </c>
      <c r="N32">
        <v>0.65</v>
      </c>
      <c r="O32">
        <v>30</v>
      </c>
      <c r="P32">
        <v>31.536000000000001</v>
      </c>
      <c r="Q32" s="51"/>
      <c r="R32" s="51">
        <v>5215</v>
      </c>
      <c r="S32" s="51">
        <v>5215</v>
      </c>
      <c r="T32" s="51"/>
      <c r="U32" s="51">
        <v>5215</v>
      </c>
      <c r="X32">
        <v>118</v>
      </c>
      <c r="Y32">
        <v>93</v>
      </c>
      <c r="Z32">
        <v>81</v>
      </c>
      <c r="AB32">
        <v>8.1199999999999992</v>
      </c>
      <c r="AG32">
        <v>0.66</v>
      </c>
      <c r="AH32" s="51"/>
      <c r="AI32" s="51">
        <v>896.98</v>
      </c>
      <c r="AJ32" s="51">
        <v>896.98</v>
      </c>
      <c r="AK32" s="51">
        <v>896.98</v>
      </c>
      <c r="AM32">
        <v>3</v>
      </c>
    </row>
    <row r="33" spans="2:40">
      <c r="B33" t="s">
        <v>209</v>
      </c>
      <c r="C33" t="s">
        <v>207</v>
      </c>
      <c r="D33" s="52" t="s">
        <v>211</v>
      </c>
      <c r="E33" t="s">
        <v>116</v>
      </c>
      <c r="F33" t="s">
        <v>117</v>
      </c>
      <c r="G33">
        <v>2018</v>
      </c>
      <c r="H33">
        <v>1</v>
      </c>
      <c r="O33">
        <v>80</v>
      </c>
      <c r="P33">
        <v>31.536000000000001</v>
      </c>
      <c r="Q33" s="51">
        <v>4500</v>
      </c>
      <c r="R33" s="51">
        <v>4500</v>
      </c>
      <c r="S33" s="51">
        <v>4500</v>
      </c>
      <c r="T33" s="51">
        <v>4500</v>
      </c>
      <c r="U33" s="51">
        <v>4500</v>
      </c>
      <c r="W33">
        <v>6.54</v>
      </c>
      <c r="AB33">
        <v>0.88</v>
      </c>
      <c r="AG33">
        <v>0.8</v>
      </c>
      <c r="AH33" s="51">
        <v>1537.68</v>
      </c>
      <c r="AI33" s="51"/>
      <c r="AJ33" s="51"/>
      <c r="AK33" s="51"/>
      <c r="AM33">
        <v>2</v>
      </c>
    </row>
    <row r="34" spans="2:40">
      <c r="B34" t="s">
        <v>210</v>
      </c>
      <c r="C34" t="s">
        <v>208</v>
      </c>
      <c r="D34" s="52" t="s">
        <v>211</v>
      </c>
      <c r="E34" t="s">
        <v>116</v>
      </c>
      <c r="F34" t="s">
        <v>117</v>
      </c>
      <c r="G34">
        <v>2018</v>
      </c>
      <c r="H34">
        <v>1</v>
      </c>
      <c r="O34">
        <v>80</v>
      </c>
      <c r="P34">
        <v>31.536000000000001</v>
      </c>
      <c r="Q34" s="51">
        <v>4900</v>
      </c>
      <c r="R34" s="51">
        <v>4900</v>
      </c>
      <c r="S34" s="51">
        <v>4900</v>
      </c>
      <c r="T34" s="51">
        <v>4900</v>
      </c>
      <c r="U34" s="51">
        <v>4900</v>
      </c>
      <c r="W34">
        <v>6.54</v>
      </c>
      <c r="AB34">
        <v>0.88</v>
      </c>
      <c r="AG34">
        <v>0.8</v>
      </c>
      <c r="AH34" s="51">
        <v>1537.68</v>
      </c>
      <c r="AI34" s="51"/>
      <c r="AJ34" s="51"/>
      <c r="AK34" s="51"/>
      <c r="AM34">
        <v>2</v>
      </c>
    </row>
    <row r="35" spans="2:40">
      <c r="B35" t="s">
        <v>108</v>
      </c>
      <c r="C35" t="s">
        <v>109</v>
      </c>
      <c r="D35" s="52" t="s">
        <v>212</v>
      </c>
      <c r="E35" t="s">
        <v>229</v>
      </c>
      <c r="F35" t="s">
        <v>229</v>
      </c>
      <c r="G35">
        <v>2018</v>
      </c>
      <c r="O35">
        <v>10</v>
      </c>
      <c r="P35">
        <v>31.536000000000001</v>
      </c>
      <c r="Q35" s="51"/>
      <c r="R35" s="51">
        <f>+R49/0.25</f>
        <v>720</v>
      </c>
      <c r="S35" s="51">
        <f>+U49/0.25</f>
        <v>240</v>
      </c>
      <c r="T35" s="51">
        <f>+W49/0.25</f>
        <v>20</v>
      </c>
      <c r="U35" s="51">
        <f>+W49/0.25</f>
        <v>20</v>
      </c>
      <c r="X35">
        <f>+R35*1%</f>
        <v>7.2</v>
      </c>
      <c r="Y35">
        <f>+X35</f>
        <v>7.2</v>
      </c>
      <c r="Z35">
        <f>+Y35</f>
        <v>7.2</v>
      </c>
      <c r="AG35">
        <v>0.98</v>
      </c>
      <c r="AH35" s="51"/>
      <c r="AI35" s="51"/>
      <c r="AJ35" s="51"/>
      <c r="AK35" s="51"/>
      <c r="AN35">
        <v>0.85</v>
      </c>
    </row>
    <row r="36" spans="2:40">
      <c r="B36" t="s">
        <v>110</v>
      </c>
      <c r="C36" t="s">
        <v>111</v>
      </c>
      <c r="D36" s="52" t="s">
        <v>212</v>
      </c>
      <c r="E36" t="s">
        <v>229</v>
      </c>
      <c r="F36" t="s">
        <v>229</v>
      </c>
      <c r="G36">
        <v>2018</v>
      </c>
      <c r="O36">
        <v>15</v>
      </c>
      <c r="P36">
        <v>31.536000000000001</v>
      </c>
      <c r="Q36" s="51"/>
      <c r="R36" s="51">
        <v>1700</v>
      </c>
      <c r="S36" s="51">
        <v>1400</v>
      </c>
      <c r="T36" s="51"/>
      <c r="U36" s="51">
        <v>1000</v>
      </c>
      <c r="X36">
        <v>20.2</v>
      </c>
      <c r="Y36">
        <v>20.2</v>
      </c>
      <c r="Z36">
        <v>20.2</v>
      </c>
      <c r="AG36">
        <v>0.98</v>
      </c>
      <c r="AN36">
        <v>0.85</v>
      </c>
    </row>
    <row r="37" spans="2:40">
      <c r="B37" t="s">
        <v>202</v>
      </c>
      <c r="C37" t="s">
        <v>203</v>
      </c>
      <c r="D37" s="52" t="s">
        <v>212</v>
      </c>
      <c r="E37" t="s">
        <v>229</v>
      </c>
      <c r="F37" t="s">
        <v>229</v>
      </c>
      <c r="G37">
        <v>2018</v>
      </c>
      <c r="O37">
        <v>80</v>
      </c>
      <c r="P37">
        <v>31.536000000000001</v>
      </c>
      <c r="Q37" s="51"/>
      <c r="R37" s="51">
        <v>4000</v>
      </c>
      <c r="S37" s="51">
        <v>4000</v>
      </c>
      <c r="T37" s="51">
        <v>4000</v>
      </c>
      <c r="U37" s="51">
        <v>4000</v>
      </c>
      <c r="X37">
        <v>4</v>
      </c>
      <c r="Y37">
        <v>4</v>
      </c>
      <c r="Z37">
        <v>4</v>
      </c>
      <c r="AG37">
        <v>0.98</v>
      </c>
      <c r="AN37">
        <v>0.9</v>
      </c>
    </row>
    <row r="38" spans="2:40">
      <c r="B38" t="s">
        <v>201</v>
      </c>
      <c r="C38" t="s">
        <v>204</v>
      </c>
      <c r="D38" s="52" t="s">
        <v>212</v>
      </c>
      <c r="E38" t="s">
        <v>229</v>
      </c>
      <c r="F38" t="s">
        <v>229</v>
      </c>
      <c r="G38">
        <v>2018</v>
      </c>
      <c r="O38">
        <v>80</v>
      </c>
      <c r="P38">
        <v>31.536000000000001</v>
      </c>
      <c r="Q38" s="51"/>
      <c r="R38" s="51">
        <v>7000</v>
      </c>
      <c r="S38" s="51">
        <v>7000</v>
      </c>
      <c r="T38" s="51">
        <v>7000</v>
      </c>
      <c r="U38" s="51">
        <v>7000</v>
      </c>
      <c r="V38" s="51"/>
      <c r="X38" s="51">
        <v>4</v>
      </c>
      <c r="Y38" s="51">
        <v>4</v>
      </c>
      <c r="Z38" s="51">
        <v>4</v>
      </c>
      <c r="AA38" s="51"/>
      <c r="AG38">
        <v>0.98</v>
      </c>
      <c r="AN38">
        <v>0.9</v>
      </c>
    </row>
    <row r="39" spans="2:40">
      <c r="B39" t="s">
        <v>193</v>
      </c>
      <c r="C39" t="s">
        <v>194</v>
      </c>
      <c r="D39" s="52" t="s">
        <v>211</v>
      </c>
      <c r="E39" t="s">
        <v>122</v>
      </c>
      <c r="F39" t="s">
        <v>117</v>
      </c>
      <c r="G39">
        <v>2030</v>
      </c>
      <c r="H39">
        <v>1</v>
      </c>
      <c r="O39">
        <v>20</v>
      </c>
      <c r="P39">
        <v>31.536000000000001</v>
      </c>
      <c r="Q39" s="51">
        <v>2742.29</v>
      </c>
      <c r="R39" s="51">
        <v>2742.29</v>
      </c>
      <c r="S39" s="51">
        <f t="shared" ref="S39:U40" si="7">+R39*(1-1.3%)^10</f>
        <v>2405.9406320232461</v>
      </c>
      <c r="T39" s="51">
        <f t="shared" si="7"/>
        <v>2110.8454338601741</v>
      </c>
      <c r="U39" s="51">
        <f t="shared" si="7"/>
        <v>1851.9444687633077</v>
      </c>
      <c r="W39">
        <v>72</v>
      </c>
      <c r="AB39">
        <v>3</v>
      </c>
      <c r="AG39">
        <v>0.25</v>
      </c>
      <c r="AM39">
        <v>3</v>
      </c>
    </row>
    <row r="40" spans="2:40">
      <c r="B40" t="s">
        <v>195</v>
      </c>
      <c r="C40" t="s">
        <v>196</v>
      </c>
      <c r="D40" s="52" t="s">
        <v>211</v>
      </c>
      <c r="E40" t="s">
        <v>122</v>
      </c>
      <c r="F40" t="s">
        <v>117</v>
      </c>
      <c r="G40">
        <v>2030</v>
      </c>
      <c r="H40">
        <v>1</v>
      </c>
      <c r="O40">
        <v>20</v>
      </c>
      <c r="P40">
        <v>31.536000000000001</v>
      </c>
      <c r="Q40" s="51">
        <v>2742.29</v>
      </c>
      <c r="R40" s="51">
        <v>2742.29</v>
      </c>
      <c r="S40" s="51">
        <f t="shared" si="7"/>
        <v>2405.9406320232461</v>
      </c>
      <c r="T40" s="51">
        <f t="shared" si="7"/>
        <v>2110.8454338601741</v>
      </c>
      <c r="U40" s="51">
        <f t="shared" si="7"/>
        <v>1851.9444687633077</v>
      </c>
      <c r="W40">
        <v>72</v>
      </c>
      <c r="AB40">
        <v>3</v>
      </c>
      <c r="AG40">
        <v>0.25</v>
      </c>
      <c r="AM40">
        <v>3</v>
      </c>
    </row>
    <row r="41" spans="2:40">
      <c r="Q41" s="51"/>
      <c r="R41" s="51"/>
      <c r="S41" s="51"/>
      <c r="T41" s="51"/>
      <c r="U41" s="51"/>
    </row>
    <row r="42" spans="2:40">
      <c r="Q42" s="51"/>
      <c r="R42" s="51"/>
      <c r="S42" s="51"/>
      <c r="T42" s="51"/>
      <c r="U42" s="51"/>
    </row>
    <row r="43" spans="2:40">
      <c r="Q43" s="51"/>
      <c r="R43" s="51"/>
      <c r="S43" s="51"/>
      <c r="T43" s="51"/>
      <c r="U43" s="51"/>
    </row>
    <row r="44" spans="2:40">
      <c r="Q44" s="51"/>
      <c r="R44" s="51"/>
      <c r="S44" s="51"/>
      <c r="T44" s="51"/>
      <c r="U44" s="51"/>
    </row>
    <row r="46" spans="2:40" ht="18">
      <c r="B46" s="12" t="s">
        <v>55</v>
      </c>
      <c r="E46" s="1"/>
    </row>
    <row r="47" spans="2:40">
      <c r="B47" s="10" t="s">
        <v>1</v>
      </c>
      <c r="C47" s="10" t="s">
        <v>7</v>
      </c>
      <c r="D47" s="10" t="s">
        <v>152</v>
      </c>
      <c r="E47" s="10" t="s">
        <v>153</v>
      </c>
      <c r="F47" s="10">
        <v>2018</v>
      </c>
      <c r="G47" s="10">
        <v>2030</v>
      </c>
      <c r="H47" s="10">
        <v>2060</v>
      </c>
      <c r="I47" s="10">
        <v>0</v>
      </c>
    </row>
    <row r="48" spans="2:40">
      <c r="B48" t="s">
        <v>108</v>
      </c>
      <c r="C48" t="s">
        <v>229</v>
      </c>
      <c r="D48" t="s">
        <v>154</v>
      </c>
      <c r="E48" t="s">
        <v>62</v>
      </c>
      <c r="F48">
        <v>1</v>
      </c>
      <c r="G48">
        <v>1</v>
      </c>
      <c r="H48">
        <v>1</v>
      </c>
      <c r="I48">
        <v>3</v>
      </c>
      <c r="Q48" t="s">
        <v>191</v>
      </c>
      <c r="R48">
        <v>225</v>
      </c>
      <c r="S48">
        <v>144</v>
      </c>
      <c r="U48">
        <v>105</v>
      </c>
      <c r="V48">
        <v>76.5625</v>
      </c>
      <c r="W48">
        <v>50</v>
      </c>
      <c r="X48">
        <v>50</v>
      </c>
      <c r="Y48">
        <v>50</v>
      </c>
      <c r="Z48">
        <v>50</v>
      </c>
      <c r="AA48">
        <v>50</v>
      </c>
    </row>
    <row r="49" spans="2:27">
      <c r="B49" t="s">
        <v>110</v>
      </c>
      <c r="C49" t="s">
        <v>229</v>
      </c>
      <c r="D49" t="s">
        <v>154</v>
      </c>
      <c r="E49" t="s">
        <v>62</v>
      </c>
      <c r="F49">
        <v>1</v>
      </c>
      <c r="G49">
        <v>1</v>
      </c>
      <c r="H49">
        <v>1</v>
      </c>
      <c r="I49">
        <v>3</v>
      </c>
      <c r="Q49" t="s">
        <v>234</v>
      </c>
      <c r="R49">
        <f>+R48-45</f>
        <v>180</v>
      </c>
      <c r="S49">
        <f t="shared" ref="S49:AA49" si="8">+S48-45</f>
        <v>99</v>
      </c>
      <c r="U49">
        <f t="shared" si="8"/>
        <v>60</v>
      </c>
      <c r="V49">
        <f t="shared" si="8"/>
        <v>31.5625</v>
      </c>
      <c r="W49">
        <f t="shared" si="8"/>
        <v>5</v>
      </c>
      <c r="X49">
        <f t="shared" si="8"/>
        <v>5</v>
      </c>
      <c r="Y49">
        <f t="shared" si="8"/>
        <v>5</v>
      </c>
      <c r="Z49">
        <f t="shared" si="8"/>
        <v>5</v>
      </c>
      <c r="AA49">
        <f t="shared" si="8"/>
        <v>5</v>
      </c>
    </row>
    <row r="50" spans="2:27">
      <c r="B50" t="s">
        <v>202</v>
      </c>
      <c r="C50" t="s">
        <v>229</v>
      </c>
      <c r="D50" t="s">
        <v>154</v>
      </c>
      <c r="E50" t="s">
        <v>242</v>
      </c>
      <c r="F50">
        <v>0.61499999999999999</v>
      </c>
      <c r="G50">
        <v>0.61499999999999999</v>
      </c>
      <c r="H50">
        <v>0.61499999999999999</v>
      </c>
      <c r="I50">
        <v>3</v>
      </c>
      <c r="R50" s="40">
        <v>1.49</v>
      </c>
    </row>
    <row r="51" spans="2:27">
      <c r="B51" t="s">
        <v>201</v>
      </c>
      <c r="C51" t="s">
        <v>229</v>
      </c>
      <c r="D51" t="s">
        <v>154</v>
      </c>
      <c r="E51" t="s">
        <v>62</v>
      </c>
      <c r="F51">
        <v>0.8</v>
      </c>
      <c r="G51">
        <v>0.8</v>
      </c>
      <c r="H51">
        <v>0.8</v>
      </c>
      <c r="I51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5" t="s">
        <v>9</v>
      </c>
      <c r="C57" s="5" t="s">
        <v>7</v>
      </c>
      <c r="D57" s="5" t="s">
        <v>10</v>
      </c>
      <c r="E57" s="6" t="s">
        <v>11</v>
      </c>
      <c r="F57" s="6" t="s">
        <v>12</v>
      </c>
      <c r="G57" s="6" t="s">
        <v>13</v>
      </c>
      <c r="H57" s="6" t="s">
        <v>14</v>
      </c>
      <c r="I57" s="6" t="s">
        <v>15</v>
      </c>
    </row>
    <row r="58" spans="2:27" ht="26.25" thickBot="1">
      <c r="B58" s="7" t="s">
        <v>25</v>
      </c>
      <c r="C58" s="7" t="s">
        <v>26</v>
      </c>
      <c r="D58" s="7" t="s">
        <v>27</v>
      </c>
      <c r="E58" s="7" t="s">
        <v>11</v>
      </c>
      <c r="F58" s="7" t="s">
        <v>28</v>
      </c>
      <c r="G58" s="7" t="s">
        <v>29</v>
      </c>
      <c r="H58" s="7" t="s">
        <v>30</v>
      </c>
      <c r="I58" s="7" t="s">
        <v>31</v>
      </c>
    </row>
    <row r="59" spans="2:27">
      <c r="B59" s="9"/>
      <c r="C59" s="9"/>
      <c r="D59" s="9"/>
      <c r="E59" s="9"/>
      <c r="F59" s="9"/>
      <c r="G59" s="9"/>
      <c r="H59" s="9"/>
      <c r="I59" s="9"/>
    </row>
    <row r="63" spans="2:27">
      <c r="B63" s="1"/>
      <c r="C63" s="1"/>
    </row>
    <row r="64" spans="2:27">
      <c r="B64" s="4" t="s">
        <v>17</v>
      </c>
      <c r="C64" s="4" t="s">
        <v>1</v>
      </c>
      <c r="D64" s="4" t="s">
        <v>2</v>
      </c>
      <c r="E64" s="4" t="s">
        <v>20</v>
      </c>
      <c r="F64" s="4" t="s">
        <v>21</v>
      </c>
      <c r="G64" s="4" t="s">
        <v>22</v>
      </c>
      <c r="H64" s="4" t="s">
        <v>23</v>
      </c>
      <c r="I64" s="4" t="s">
        <v>24</v>
      </c>
    </row>
    <row r="65" spans="2:9" ht="39" thickBot="1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</row>
    <row r="66" spans="2:9">
      <c r="B66" s="16" t="s">
        <v>57</v>
      </c>
      <c r="C66" s="16" t="s">
        <v>58</v>
      </c>
      <c r="D66" s="16" t="s">
        <v>59</v>
      </c>
      <c r="E66" s="16" t="s">
        <v>60</v>
      </c>
      <c r="F66" s="16" t="s">
        <v>61</v>
      </c>
      <c r="G66" s="16" t="s">
        <v>62</v>
      </c>
      <c r="H66" s="16"/>
      <c r="I66" s="16" t="s">
        <v>63</v>
      </c>
    </row>
    <row r="67" spans="2:9">
      <c r="B67" s="16" t="s">
        <v>57</v>
      </c>
      <c r="C67" s="16" t="s">
        <v>64</v>
      </c>
      <c r="D67" s="16" t="s">
        <v>65</v>
      </c>
      <c r="E67" s="16" t="s">
        <v>60</v>
      </c>
      <c r="F67" s="16" t="s">
        <v>61</v>
      </c>
      <c r="G67" s="16" t="s">
        <v>62</v>
      </c>
      <c r="H67" s="16"/>
      <c r="I67" s="16" t="s">
        <v>63</v>
      </c>
    </row>
    <row r="68" spans="2:9">
      <c r="B68" s="16" t="s">
        <v>66</v>
      </c>
      <c r="C68" s="16" t="s">
        <v>67</v>
      </c>
      <c r="D68" s="16" t="s">
        <v>68</v>
      </c>
      <c r="E68" s="16" t="s">
        <v>60</v>
      </c>
      <c r="F68" s="16" t="s">
        <v>61</v>
      </c>
      <c r="G68" s="16" t="s">
        <v>62</v>
      </c>
      <c r="H68" s="16"/>
      <c r="I68" s="16" t="s">
        <v>63</v>
      </c>
    </row>
    <row r="69" spans="2:9">
      <c r="B69" s="16" t="s">
        <v>57</v>
      </c>
      <c r="C69" s="16" t="s">
        <v>69</v>
      </c>
      <c r="D69" s="16" t="s">
        <v>70</v>
      </c>
      <c r="E69" s="16" t="s">
        <v>60</v>
      </c>
      <c r="F69" s="16" t="s">
        <v>61</v>
      </c>
      <c r="G69" s="16" t="s">
        <v>62</v>
      </c>
      <c r="H69" s="16"/>
      <c r="I69" s="16" t="s">
        <v>63</v>
      </c>
    </row>
    <row r="70" spans="2:9">
      <c r="B70" s="16" t="s">
        <v>66</v>
      </c>
      <c r="C70" s="16" t="s">
        <v>71</v>
      </c>
      <c r="D70" s="16" t="s">
        <v>72</v>
      </c>
      <c r="E70" s="16" t="s">
        <v>60</v>
      </c>
      <c r="F70" s="16" t="s">
        <v>61</v>
      </c>
      <c r="G70" s="16" t="s">
        <v>62</v>
      </c>
      <c r="H70" s="16"/>
      <c r="I70" s="16" t="s">
        <v>63</v>
      </c>
    </row>
    <row r="71" spans="2:9">
      <c r="B71" s="16" t="s">
        <v>57</v>
      </c>
      <c r="C71" s="16" t="s">
        <v>73</v>
      </c>
      <c r="D71" s="16" t="s">
        <v>74</v>
      </c>
      <c r="E71" s="16" t="s">
        <v>60</v>
      </c>
      <c r="F71" s="16" t="s">
        <v>61</v>
      </c>
      <c r="G71" s="16" t="s">
        <v>62</v>
      </c>
      <c r="H71" s="16"/>
      <c r="I71" s="16" t="s">
        <v>63</v>
      </c>
    </row>
    <row r="72" spans="2:9">
      <c r="B72" s="16" t="s">
        <v>57</v>
      </c>
      <c r="C72" s="16" t="s">
        <v>75</v>
      </c>
      <c r="D72" s="16" t="s">
        <v>76</v>
      </c>
      <c r="E72" s="16" t="s">
        <v>60</v>
      </c>
      <c r="F72" s="16" t="s">
        <v>61</v>
      </c>
      <c r="G72" s="16" t="s">
        <v>62</v>
      </c>
      <c r="H72" s="16"/>
      <c r="I72" s="16" t="s">
        <v>63</v>
      </c>
    </row>
    <row r="73" spans="2:9">
      <c r="B73" s="16" t="s">
        <v>66</v>
      </c>
      <c r="C73" s="16" t="s">
        <v>77</v>
      </c>
      <c r="D73" s="16" t="s">
        <v>78</v>
      </c>
      <c r="E73" s="16" t="s">
        <v>60</v>
      </c>
      <c r="F73" s="16" t="s">
        <v>61</v>
      </c>
      <c r="G73" s="16" t="s">
        <v>62</v>
      </c>
      <c r="H73" s="16"/>
      <c r="I73" s="16" t="s">
        <v>63</v>
      </c>
    </row>
    <row r="74" spans="2:9">
      <c r="B74" s="16" t="s">
        <v>57</v>
      </c>
      <c r="C74" s="16" t="str">
        <f>+B14</f>
        <v>ESOLPVB20</v>
      </c>
      <c r="D74" s="16" t="str">
        <f>+C14</f>
        <v>Solar PV: residential building 2020</v>
      </c>
      <c r="E74" s="16" t="s">
        <v>60</v>
      </c>
      <c r="F74" s="16" t="s">
        <v>61</v>
      </c>
      <c r="G74" s="16" t="s">
        <v>62</v>
      </c>
      <c r="H74" s="16"/>
      <c r="I74" s="16" t="s">
        <v>63</v>
      </c>
    </row>
    <row r="75" spans="2:9">
      <c r="B75" s="16" t="s">
        <v>57</v>
      </c>
      <c r="C75" s="16" t="str">
        <f t="shared" ref="C75:D76" si="9">+B15</f>
        <v>EDSOLPVG30</v>
      </c>
      <c r="D75" s="16" t="str">
        <f t="shared" si="9"/>
        <v>Solar PV: ground 2030</v>
      </c>
      <c r="E75" s="16" t="s">
        <v>60</v>
      </c>
      <c r="F75" s="16" t="s">
        <v>61</v>
      </c>
      <c r="G75" s="16" t="s">
        <v>62</v>
      </c>
      <c r="H75" s="16"/>
      <c r="I75" s="16" t="s">
        <v>63</v>
      </c>
    </row>
    <row r="76" spans="2:9">
      <c r="B76" s="16" t="s">
        <v>57</v>
      </c>
      <c r="C76" s="16" t="str">
        <f t="shared" si="9"/>
        <v>ESOLPVBCOM20</v>
      </c>
      <c r="D76" s="16" t="str">
        <f t="shared" si="9"/>
        <v>Solar PV: commercial building 2020</v>
      </c>
      <c r="E76" s="16" t="s">
        <v>60</v>
      </c>
      <c r="F76" s="16" t="s">
        <v>61</v>
      </c>
      <c r="G76" s="16" t="s">
        <v>62</v>
      </c>
      <c r="H76" s="16"/>
      <c r="I76" s="16" t="s">
        <v>63</v>
      </c>
    </row>
    <row r="77" spans="2:9">
      <c r="B77" s="16" t="s">
        <v>57</v>
      </c>
      <c r="C77" s="16" t="s">
        <v>82</v>
      </c>
      <c r="D77" s="16" t="s">
        <v>83</v>
      </c>
      <c r="E77" s="16" t="s">
        <v>60</v>
      </c>
      <c r="F77" s="16" t="s">
        <v>61</v>
      </c>
      <c r="G77" s="16" t="s">
        <v>62</v>
      </c>
      <c r="H77" s="16"/>
      <c r="I77" s="16" t="s">
        <v>63</v>
      </c>
    </row>
    <row r="78" spans="2:9">
      <c r="B78" s="16" t="s">
        <v>57</v>
      </c>
      <c r="C78" s="16" t="s">
        <v>84</v>
      </c>
      <c r="D78" s="16" t="s">
        <v>83</v>
      </c>
      <c r="E78" s="16" t="s">
        <v>60</v>
      </c>
      <c r="F78" s="16" t="s">
        <v>61</v>
      </c>
      <c r="G78" s="16" t="s">
        <v>62</v>
      </c>
      <c r="H78" s="16"/>
      <c r="I78" s="16" t="s">
        <v>63</v>
      </c>
    </row>
    <row r="79" spans="2:9">
      <c r="B79" s="16" t="s">
        <v>57</v>
      </c>
      <c r="C79" s="16" t="s">
        <v>233</v>
      </c>
      <c r="D79" s="16" t="s">
        <v>83</v>
      </c>
      <c r="E79" s="16" t="s">
        <v>60</v>
      </c>
      <c r="F79" s="16" t="s">
        <v>61</v>
      </c>
      <c r="G79" s="16" t="s">
        <v>62</v>
      </c>
      <c r="H79" s="16"/>
      <c r="I79" s="16" t="s">
        <v>63</v>
      </c>
    </row>
    <row r="80" spans="2:9">
      <c r="B80" s="16" t="s">
        <v>57</v>
      </c>
      <c r="C80" s="16" t="s">
        <v>85</v>
      </c>
      <c r="D80" s="16" t="s">
        <v>86</v>
      </c>
      <c r="E80" s="16" t="s">
        <v>60</v>
      </c>
      <c r="F80" s="16" t="s">
        <v>61</v>
      </c>
      <c r="G80" s="16" t="s">
        <v>62</v>
      </c>
      <c r="H80" s="16"/>
      <c r="I80" s="16" t="s">
        <v>63</v>
      </c>
    </row>
    <row r="81" spans="2:9">
      <c r="B81" s="16" t="s">
        <v>57</v>
      </c>
      <c r="C81" s="16" t="str">
        <f>+B21</f>
        <v>EGEO20-L</v>
      </c>
      <c r="D81" s="16" t="str">
        <f>+C21</f>
        <v>Geothermal, 2020</v>
      </c>
      <c r="E81" s="16" t="s">
        <v>60</v>
      </c>
      <c r="F81" s="16" t="s">
        <v>61</v>
      </c>
      <c r="G81" s="16" t="s">
        <v>62</v>
      </c>
      <c r="H81" s="16"/>
      <c r="I81" s="16" t="s">
        <v>63</v>
      </c>
    </row>
    <row r="82" spans="2:9">
      <c r="B82" s="16" t="s">
        <v>57</v>
      </c>
      <c r="C82" s="16" t="str">
        <f>+B22</f>
        <v>EGEO20-S</v>
      </c>
      <c r="D82" s="16" t="str">
        <f>+C22</f>
        <v>Geothermal, 2020</v>
      </c>
      <c r="E82" s="16" t="s">
        <v>60</v>
      </c>
      <c r="F82" s="16" t="s">
        <v>61</v>
      </c>
      <c r="G82" s="16" t="s">
        <v>62</v>
      </c>
      <c r="H82" s="16"/>
      <c r="I82" s="16" t="s">
        <v>63</v>
      </c>
    </row>
    <row r="83" spans="2:9">
      <c r="B83" s="16" t="s">
        <v>57</v>
      </c>
      <c r="C83" s="16" t="s">
        <v>88</v>
      </c>
      <c r="D83" s="16" t="s">
        <v>89</v>
      </c>
      <c r="E83" s="16" t="s">
        <v>60</v>
      </c>
      <c r="F83" s="16" t="s">
        <v>61</v>
      </c>
      <c r="G83" s="16" t="s">
        <v>62</v>
      </c>
      <c r="H83" s="16"/>
      <c r="I83" s="16" t="s">
        <v>63</v>
      </c>
    </row>
    <row r="84" spans="2:9">
      <c r="B84" s="16" t="s">
        <v>57</v>
      </c>
      <c r="C84" s="16" t="s">
        <v>90</v>
      </c>
      <c r="D84" s="16" t="s">
        <v>91</v>
      </c>
      <c r="E84" s="16" t="s">
        <v>60</v>
      </c>
      <c r="F84" s="16" t="s">
        <v>61</v>
      </c>
      <c r="G84" s="16" t="s">
        <v>62</v>
      </c>
      <c r="H84" s="16"/>
      <c r="I84" s="16" t="s">
        <v>63</v>
      </c>
    </row>
    <row r="85" spans="2:9">
      <c r="B85" s="16" t="s">
        <v>57</v>
      </c>
      <c r="C85" s="16" t="s">
        <v>92</v>
      </c>
      <c r="D85" s="16" t="s">
        <v>93</v>
      </c>
      <c r="E85" s="16" t="s">
        <v>60</v>
      </c>
      <c r="F85" s="16" t="s">
        <v>61</v>
      </c>
      <c r="G85" s="16" t="s">
        <v>62</v>
      </c>
      <c r="H85" s="16"/>
      <c r="I85" s="16" t="s">
        <v>63</v>
      </c>
    </row>
    <row r="86" spans="2:9">
      <c r="B86" s="16" t="s">
        <v>57</v>
      </c>
      <c r="C86" s="16" t="s">
        <v>94</v>
      </c>
      <c r="D86" s="16" t="s">
        <v>95</v>
      </c>
      <c r="E86" s="16" t="s">
        <v>60</v>
      </c>
      <c r="F86" s="16" t="s">
        <v>61</v>
      </c>
      <c r="G86" s="16" t="s">
        <v>62</v>
      </c>
      <c r="H86" s="16"/>
      <c r="I86" s="16" t="s">
        <v>63</v>
      </c>
    </row>
    <row r="87" spans="2:9">
      <c r="B87" s="16" t="s">
        <v>57</v>
      </c>
      <c r="C87" s="16" t="s">
        <v>96</v>
      </c>
      <c r="D87" s="16" t="s">
        <v>97</v>
      </c>
      <c r="E87" s="16" t="s">
        <v>60</v>
      </c>
      <c r="F87" s="16" t="s">
        <v>61</v>
      </c>
      <c r="G87" s="16" t="s">
        <v>62</v>
      </c>
      <c r="H87" s="16"/>
      <c r="I87" s="16" t="s">
        <v>63</v>
      </c>
    </row>
    <row r="88" spans="2:9">
      <c r="B88" s="16" t="s">
        <v>57</v>
      </c>
      <c r="C88" s="16" t="s">
        <v>98</v>
      </c>
      <c r="D88" s="16" t="s">
        <v>99</v>
      </c>
      <c r="E88" s="16" t="s">
        <v>60</v>
      </c>
      <c r="F88" s="16" t="s">
        <v>61</v>
      </c>
      <c r="G88" s="16" t="s">
        <v>62</v>
      </c>
      <c r="H88" s="16"/>
      <c r="I88" s="16" t="s">
        <v>63</v>
      </c>
    </row>
    <row r="89" spans="2:9">
      <c r="B89" s="16" t="s">
        <v>57</v>
      </c>
      <c r="C89" s="16" t="s">
        <v>100</v>
      </c>
      <c r="D89" s="16" t="s">
        <v>101</v>
      </c>
      <c r="E89" s="16" t="s">
        <v>60</v>
      </c>
      <c r="F89" s="16" t="s">
        <v>61</v>
      </c>
      <c r="G89" s="16" t="s">
        <v>62</v>
      </c>
      <c r="H89" s="16"/>
      <c r="I89" s="16" t="s">
        <v>63</v>
      </c>
    </row>
    <row r="90" spans="2:9">
      <c r="B90" s="16" t="s">
        <v>57</v>
      </c>
      <c r="C90" s="16" t="s">
        <v>102</v>
      </c>
      <c r="D90" s="16" t="s">
        <v>103</v>
      </c>
      <c r="E90" s="16" t="s">
        <v>60</v>
      </c>
      <c r="F90" s="16" t="s">
        <v>61</v>
      </c>
      <c r="G90" s="16" t="s">
        <v>62</v>
      </c>
      <c r="H90" s="16"/>
      <c r="I90" s="16" t="s">
        <v>63</v>
      </c>
    </row>
    <row r="91" spans="2:9">
      <c r="B91" s="16" t="s">
        <v>57</v>
      </c>
      <c r="C91" s="16" t="s">
        <v>104</v>
      </c>
      <c r="D91" s="16" t="s">
        <v>105</v>
      </c>
      <c r="E91" s="16" t="s">
        <v>60</v>
      </c>
      <c r="F91" s="16" t="s">
        <v>61</v>
      </c>
      <c r="G91" s="16" t="s">
        <v>62</v>
      </c>
      <c r="H91" s="16"/>
      <c r="I91" s="16" t="s">
        <v>63</v>
      </c>
    </row>
    <row r="92" spans="2:9">
      <c r="B92" s="16" t="s">
        <v>57</v>
      </c>
      <c r="C92" s="16" t="str">
        <f>+B33</f>
        <v>EHYD-RR-New20</v>
      </c>
      <c r="D92" s="16" t="str">
        <f>+C33</f>
        <v>New run of river hydro &lt;100 MW</v>
      </c>
      <c r="E92" s="16" t="s">
        <v>60</v>
      </c>
      <c r="F92" s="16" t="s">
        <v>61</v>
      </c>
      <c r="G92" s="16" t="s">
        <v>62</v>
      </c>
      <c r="H92" s="16"/>
      <c r="I92" s="16" t="s">
        <v>63</v>
      </c>
    </row>
    <row r="93" spans="2:9">
      <c r="B93" s="16" t="s">
        <v>57</v>
      </c>
      <c r="C93" s="16" t="str">
        <f>+B34</f>
        <v>EHYD-RR-NSmall</v>
      </c>
      <c r="D93" s="16" t="str">
        <f>+C34</f>
        <v>New run of river hydro &gt;100 MW</v>
      </c>
      <c r="E93" s="16" t="s">
        <v>60</v>
      </c>
      <c r="F93" s="16" t="s">
        <v>61</v>
      </c>
      <c r="G93" s="16" t="s">
        <v>62</v>
      </c>
      <c r="H93" s="16"/>
      <c r="I93" s="16" t="s">
        <v>63</v>
      </c>
    </row>
    <row r="94" spans="2:9">
      <c r="B94" s="16" t="s">
        <v>57</v>
      </c>
      <c r="C94" s="16" t="s">
        <v>106</v>
      </c>
      <c r="D94" s="16" t="s">
        <v>107</v>
      </c>
      <c r="E94" s="16" t="s">
        <v>60</v>
      </c>
      <c r="F94" s="16" t="s">
        <v>61</v>
      </c>
      <c r="G94" s="16" t="s">
        <v>62</v>
      </c>
      <c r="H94" s="16"/>
      <c r="I94" s="16" t="s">
        <v>63</v>
      </c>
    </row>
    <row r="95" spans="2:9">
      <c r="B95" s="16" t="s">
        <v>228</v>
      </c>
      <c r="C95" s="16" t="s">
        <v>108</v>
      </c>
      <c r="D95" s="16" t="s">
        <v>109</v>
      </c>
      <c r="E95" s="16" t="s">
        <v>60</v>
      </c>
      <c r="F95" s="16" t="s">
        <v>61</v>
      </c>
      <c r="G95" s="16" t="s">
        <v>62</v>
      </c>
      <c r="H95" s="16"/>
      <c r="I95" s="16" t="s">
        <v>63</v>
      </c>
    </row>
    <row r="96" spans="2:9">
      <c r="B96" s="16" t="s">
        <v>228</v>
      </c>
      <c r="C96" s="16" t="s">
        <v>110</v>
      </c>
      <c r="D96" s="16" t="s">
        <v>111</v>
      </c>
      <c r="E96" s="16" t="s">
        <v>60</v>
      </c>
      <c r="F96" s="16" t="s">
        <v>61</v>
      </c>
      <c r="G96" s="16" t="s">
        <v>62</v>
      </c>
      <c r="H96" s="16"/>
      <c r="I96" s="16" t="s">
        <v>63</v>
      </c>
    </row>
    <row r="97" spans="2:9">
      <c r="B97" s="16" t="s">
        <v>228</v>
      </c>
      <c r="C97" s="16" t="str">
        <f>+B37</f>
        <v>EHYDPUMPSTG_L</v>
      </c>
      <c r="D97" s="16" t="str">
        <f>+C37</f>
        <v>Hydro pumped storage - Large</v>
      </c>
      <c r="E97" s="16" t="s">
        <v>60</v>
      </c>
      <c r="F97" s="16" t="s">
        <v>61</v>
      </c>
      <c r="G97" s="16" t="s">
        <v>243</v>
      </c>
      <c r="H97" s="16"/>
      <c r="I97" s="16"/>
    </row>
    <row r="98" spans="2:9">
      <c r="B98" s="16" t="s">
        <v>228</v>
      </c>
      <c r="C98" s="16" t="str">
        <f>+B38</f>
        <v>EHYDPUMPSTG_S</v>
      </c>
      <c r="D98" s="16" t="str">
        <f>+C38</f>
        <v>Hydro pumped storage - Small</v>
      </c>
      <c r="E98" s="16" t="s">
        <v>60</v>
      </c>
      <c r="F98" s="16" t="s">
        <v>61</v>
      </c>
      <c r="G98" s="16" t="s">
        <v>62</v>
      </c>
      <c r="H98" s="16"/>
      <c r="I98" s="16"/>
    </row>
    <row r="99" spans="2:9">
      <c r="B99" s="16" t="s">
        <v>57</v>
      </c>
      <c r="C99" s="16" t="s">
        <v>193</v>
      </c>
      <c r="D99" s="16" t="s">
        <v>194</v>
      </c>
      <c r="E99" s="16" t="s">
        <v>60</v>
      </c>
      <c r="F99" s="16" t="s">
        <v>61</v>
      </c>
      <c r="G99" s="16" t="s">
        <v>62</v>
      </c>
      <c r="H99" s="16"/>
      <c r="I99" s="16" t="s">
        <v>63</v>
      </c>
    </row>
    <row r="100" spans="2:9">
      <c r="B100" s="16" t="s">
        <v>57</v>
      </c>
      <c r="C100" s="16" t="s">
        <v>195</v>
      </c>
      <c r="D100" s="16" t="s">
        <v>196</v>
      </c>
      <c r="E100" s="16" t="s">
        <v>60</v>
      </c>
      <c r="F100" s="16" t="s">
        <v>61</v>
      </c>
      <c r="G100" s="16" t="s">
        <v>62</v>
      </c>
      <c r="H100" s="16"/>
      <c r="I100" s="1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tabSelected="1" workbookViewId="0">
      <selection activeCell="D34" sqref="D34"/>
    </sheetView>
  </sheetViews>
  <sheetFormatPr defaultColWidth="9.140625" defaultRowHeight="12.75"/>
  <cols>
    <col min="3" max="3" width="12.85546875" bestFit="1" customWidth="1"/>
    <col min="4" max="4" width="28.5703125" bestFit="1" customWidth="1"/>
    <col min="6" max="6" width="10.42578125" bestFit="1" customWidth="1"/>
    <col min="9" max="9" width="15.140625" bestFit="1" customWidth="1"/>
    <col min="10" max="10" width="28.5703125" bestFit="1" customWidth="1"/>
    <col min="11" max="11" width="10.5703125" bestFit="1" customWidth="1"/>
    <col min="12" max="12" width="15.7109375" bestFit="1" customWidth="1"/>
    <col min="13" max="13" width="28" bestFit="1" customWidth="1"/>
    <col min="14" max="14" width="22.28515625" bestFit="1" customWidth="1"/>
    <col min="15" max="15" width="14.140625" bestFit="1" customWidth="1"/>
    <col min="19" max="19" width="9.140625" customWidth="1"/>
  </cols>
  <sheetData>
    <row r="3" spans="3:51">
      <c r="C3" s="17"/>
      <c r="D3" s="17"/>
      <c r="E3" s="17"/>
      <c r="F3" s="17"/>
      <c r="G3" s="17"/>
      <c r="H3" s="18" t="s"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3:51">
      <c r="C4" s="19" t="s">
        <v>1</v>
      </c>
      <c r="D4" s="19" t="s">
        <v>112</v>
      </c>
      <c r="E4" s="19" t="s">
        <v>113</v>
      </c>
      <c r="F4" s="19" t="s">
        <v>3</v>
      </c>
      <c r="G4" s="19" t="s">
        <v>197</v>
      </c>
      <c r="H4" s="19" t="s">
        <v>4</v>
      </c>
      <c r="I4" s="19" t="s">
        <v>198</v>
      </c>
      <c r="J4" s="19" t="s">
        <v>199</v>
      </c>
      <c r="K4" s="19" t="s">
        <v>200</v>
      </c>
      <c r="L4" s="19" t="s">
        <v>16</v>
      </c>
      <c r="M4" s="19" t="s">
        <v>315</v>
      </c>
      <c r="N4" s="19" t="s">
        <v>316</v>
      </c>
      <c r="O4" s="19" t="s">
        <v>317</v>
      </c>
      <c r="P4" s="19" t="s">
        <v>318</v>
      </c>
      <c r="Q4" s="19" t="s">
        <v>319</v>
      </c>
      <c r="R4" s="19" t="s">
        <v>43</v>
      </c>
      <c r="S4" s="19" t="s">
        <v>135</v>
      </c>
      <c r="T4" s="19" t="s">
        <v>51</v>
      </c>
      <c r="U4" s="19" t="s">
        <v>237</v>
      </c>
      <c r="V4" s="19" t="s">
        <v>137</v>
      </c>
      <c r="W4" s="19" t="s">
        <v>138</v>
      </c>
      <c r="X4" s="19" t="s">
        <v>139</v>
      </c>
      <c r="Y4" s="19" t="s">
        <v>6</v>
      </c>
      <c r="Z4" s="19" t="s">
        <v>238</v>
      </c>
      <c r="AA4" s="19" t="s">
        <v>140</v>
      </c>
      <c r="AB4" s="19" t="s">
        <v>141</v>
      </c>
      <c r="AC4" s="19" t="s">
        <v>142</v>
      </c>
      <c r="AD4" s="19" t="s">
        <v>44</v>
      </c>
      <c r="AE4" s="19" t="s">
        <v>239</v>
      </c>
      <c r="AF4" s="19" t="s">
        <v>143</v>
      </c>
      <c r="AG4" s="19" t="s">
        <v>144</v>
      </c>
      <c r="AH4" s="19" t="s">
        <v>145</v>
      </c>
      <c r="AI4" s="19" t="s">
        <v>5</v>
      </c>
      <c r="AJ4" s="19" t="s">
        <v>45</v>
      </c>
      <c r="AK4" s="19" t="s">
        <v>146</v>
      </c>
      <c r="AL4" s="19" t="s">
        <v>147</v>
      </c>
      <c r="AM4" s="19" t="s">
        <v>240</v>
      </c>
      <c r="AN4" s="19" t="s">
        <v>148</v>
      </c>
      <c r="AO4" s="19" t="s">
        <v>149</v>
      </c>
      <c r="AP4" s="19" t="s">
        <v>150</v>
      </c>
      <c r="AQ4" s="19" t="s">
        <v>151</v>
      </c>
      <c r="AR4" s="19" t="s">
        <v>241</v>
      </c>
      <c r="AS4" s="19" t="s">
        <v>157</v>
      </c>
      <c r="AT4" s="19" t="s">
        <v>158</v>
      </c>
      <c r="AU4" s="19" t="s">
        <v>159</v>
      </c>
    </row>
    <row r="5" spans="3:51">
      <c r="C5" s="20" t="s">
        <v>67</v>
      </c>
      <c r="D5" s="21" t="s">
        <v>68</v>
      </c>
      <c r="E5" s="21" t="s">
        <v>115</v>
      </c>
      <c r="G5" s="20"/>
      <c r="H5" s="20" t="s">
        <v>117</v>
      </c>
      <c r="I5" s="20"/>
      <c r="L5" s="22">
        <v>2030</v>
      </c>
      <c r="M5" s="23">
        <v>1</v>
      </c>
      <c r="N5" s="23"/>
      <c r="O5" s="23">
        <f>+OLD_ELC!J10-0.1</f>
        <v>0.4</v>
      </c>
      <c r="P5" s="23">
        <f>+OLD_ELC!K10-0.1</f>
        <v>0.44000000000000006</v>
      </c>
      <c r="Q5" s="24">
        <v>3</v>
      </c>
      <c r="R5" s="25"/>
      <c r="S5" s="25">
        <v>0.8</v>
      </c>
      <c r="T5" s="24"/>
      <c r="U5" s="24">
        <v>9536</v>
      </c>
      <c r="V5" s="24">
        <v>4768</v>
      </c>
      <c r="W5" s="24">
        <v>4321</v>
      </c>
      <c r="X5" s="24"/>
      <c r="Y5" s="23"/>
      <c r="Z5" s="24">
        <v>64.069999999999993</v>
      </c>
      <c r="AA5" s="24">
        <v>61.089999999999996</v>
      </c>
      <c r="AB5" s="24">
        <v>50.66</v>
      </c>
      <c r="AC5" s="24"/>
      <c r="AD5" s="26"/>
      <c r="AE5" s="26">
        <v>2.7492903221000002</v>
      </c>
      <c r="AF5" s="26">
        <v>1.3746451610500001</v>
      </c>
      <c r="AG5" s="26">
        <v>1.3746451610500001</v>
      </c>
      <c r="AH5" s="24"/>
      <c r="AI5" s="24">
        <v>35</v>
      </c>
      <c r="AJ5" s="27">
        <v>31.536000000000001</v>
      </c>
      <c r="AK5" s="23">
        <v>0.85</v>
      </c>
      <c r="AL5" s="28"/>
      <c r="AM5" s="28">
        <v>1100.8</v>
      </c>
      <c r="AN5" s="28">
        <v>550.4</v>
      </c>
      <c r="AO5" s="28">
        <v>498.8</v>
      </c>
      <c r="AP5" s="24"/>
      <c r="AQ5" s="24">
        <v>5</v>
      </c>
      <c r="AR5" s="24"/>
      <c r="AS5" s="23">
        <f>-AX5</f>
        <v>-200.47499999999997</v>
      </c>
      <c r="AT5" s="23">
        <f>-AY5</f>
        <v>-182.24999999999997</v>
      </c>
      <c r="AU5" s="24">
        <v>5</v>
      </c>
      <c r="AW5" t="e">
        <f>89.1/N5*0.9</f>
        <v>#DIV/0!</v>
      </c>
      <c r="AX5">
        <f>89.1/O5*0.9</f>
        <v>200.47499999999997</v>
      </c>
      <c r="AY5">
        <f>89.1/P5*0.9</f>
        <v>182.24999999999997</v>
      </c>
    </row>
    <row r="6" spans="3:51">
      <c r="C6" s="20"/>
      <c r="D6" s="21"/>
      <c r="E6" s="21"/>
      <c r="F6" s="20" t="s">
        <v>118</v>
      </c>
      <c r="G6" s="20"/>
      <c r="H6" s="20"/>
      <c r="I6" s="20"/>
      <c r="J6" s="20">
        <f>1/O5</f>
        <v>2.5</v>
      </c>
      <c r="K6" s="23">
        <f>1/P5</f>
        <v>2.2727272727272725</v>
      </c>
      <c r="L6" s="22"/>
      <c r="M6" s="23"/>
      <c r="N6" s="23"/>
      <c r="O6" s="23"/>
      <c r="P6" s="23"/>
      <c r="Q6" s="24"/>
      <c r="R6" s="25"/>
      <c r="S6" s="25"/>
      <c r="T6" s="24"/>
      <c r="U6" s="24"/>
      <c r="V6" s="24"/>
      <c r="W6" s="24"/>
      <c r="X6" s="24"/>
      <c r="Y6" s="23"/>
      <c r="Z6" s="24"/>
      <c r="AA6" s="24"/>
      <c r="AB6" s="24"/>
      <c r="AC6" s="24"/>
      <c r="AD6" s="26"/>
      <c r="AE6" s="26"/>
      <c r="AF6" s="26"/>
      <c r="AG6" s="26"/>
      <c r="AH6" s="24"/>
      <c r="AI6" s="24"/>
      <c r="AJ6" s="27"/>
      <c r="AK6" s="23"/>
      <c r="AL6" s="28"/>
      <c r="AM6" s="28"/>
      <c r="AN6" s="28"/>
      <c r="AO6" s="28"/>
      <c r="AP6" s="24"/>
      <c r="AQ6" s="24"/>
      <c r="AR6" s="24"/>
      <c r="AS6" s="23"/>
      <c r="AT6" s="23"/>
      <c r="AU6" s="24"/>
    </row>
    <row r="7" spans="3:51">
      <c r="C7" s="20"/>
      <c r="D7" s="21"/>
      <c r="E7" s="21"/>
      <c r="F7" s="20" t="str">
        <f>+D21</f>
        <v>COseq</v>
      </c>
      <c r="G7" s="20"/>
      <c r="H7" s="20"/>
      <c r="I7" s="20"/>
      <c r="J7" s="23">
        <f>-AS5</f>
        <v>200.47499999999997</v>
      </c>
      <c r="K7" s="23">
        <f>-AT5</f>
        <v>182.24999999999997</v>
      </c>
      <c r="L7" s="22"/>
      <c r="M7" s="23"/>
      <c r="N7" s="23"/>
      <c r="O7" s="23"/>
      <c r="P7" s="23"/>
      <c r="Q7" s="24"/>
      <c r="R7" s="25"/>
      <c r="S7" s="25"/>
      <c r="T7" s="24"/>
      <c r="U7" s="24"/>
      <c r="V7" s="24"/>
      <c r="W7" s="24"/>
      <c r="X7" s="24"/>
      <c r="Y7" s="23"/>
      <c r="Z7" s="24"/>
      <c r="AA7" s="24"/>
      <c r="AB7" s="24"/>
      <c r="AC7" s="24"/>
      <c r="AD7" s="26"/>
      <c r="AE7" s="26"/>
      <c r="AF7" s="26"/>
      <c r="AG7" s="26"/>
      <c r="AH7" s="24"/>
      <c r="AI7" s="24"/>
      <c r="AJ7" s="27"/>
      <c r="AK7" s="23"/>
      <c r="AL7" s="28"/>
      <c r="AM7" s="28"/>
      <c r="AN7" s="28"/>
      <c r="AO7" s="28"/>
      <c r="AP7" s="24"/>
      <c r="AQ7" s="24"/>
      <c r="AR7" s="24"/>
      <c r="AS7" s="23"/>
      <c r="AT7" s="23"/>
      <c r="AU7" s="24"/>
    </row>
    <row r="8" spans="3:51">
      <c r="C8" s="20" t="s">
        <v>71</v>
      </c>
      <c r="D8" s="21" t="s">
        <v>72</v>
      </c>
      <c r="E8" s="21" t="s">
        <v>115</v>
      </c>
      <c r="G8" s="20"/>
      <c r="H8" s="20" t="s">
        <v>117</v>
      </c>
      <c r="I8" s="20"/>
      <c r="L8" s="22">
        <v>2030</v>
      </c>
      <c r="M8" s="23">
        <v>1</v>
      </c>
      <c r="N8" s="23"/>
      <c r="O8" s="23">
        <f>+OLD_ELC!J11-0.1</f>
        <v>0.32999999999999996</v>
      </c>
      <c r="P8" s="23">
        <f>+OLD_ELC!K11-0.1</f>
        <v>0.39</v>
      </c>
      <c r="Q8" s="24">
        <v>3</v>
      </c>
      <c r="R8" s="25"/>
      <c r="S8" s="25">
        <v>0.8</v>
      </c>
      <c r="T8" s="24"/>
      <c r="U8" s="24">
        <v>13350.4</v>
      </c>
      <c r="V8" s="24">
        <v>6675.2</v>
      </c>
      <c r="W8" s="24">
        <v>6049.4</v>
      </c>
      <c r="X8" s="24"/>
      <c r="Y8" s="23"/>
      <c r="Z8" s="24">
        <v>73.010000000000005</v>
      </c>
      <c r="AA8" s="24">
        <v>64.069999999999993</v>
      </c>
      <c r="AB8" s="24">
        <v>56.62</v>
      </c>
      <c r="AC8" s="24"/>
      <c r="AD8" s="26"/>
      <c r="AE8" s="26">
        <v>2.7492903221000002</v>
      </c>
      <c r="AF8" s="26">
        <v>1.3746451610500001</v>
      </c>
      <c r="AG8" s="26">
        <v>1.3746451610500001</v>
      </c>
      <c r="AH8" s="24"/>
      <c r="AI8" s="24">
        <v>40</v>
      </c>
      <c r="AJ8" s="27">
        <v>31.536000000000001</v>
      </c>
      <c r="AK8" s="23">
        <v>0.85</v>
      </c>
      <c r="AL8" s="28"/>
      <c r="AM8" s="28">
        <v>1541.12</v>
      </c>
      <c r="AN8" s="28">
        <v>770.56</v>
      </c>
      <c r="AO8" s="28">
        <v>698.31999999999994</v>
      </c>
      <c r="AP8" s="24"/>
      <c r="AQ8" s="24">
        <v>5</v>
      </c>
      <c r="AR8" s="24"/>
      <c r="AS8" s="23">
        <f>-AX8</f>
        <v>-253.90909090909091</v>
      </c>
      <c r="AT8" s="23">
        <f>-AY8</f>
        <v>-214.84615384615384</v>
      </c>
      <c r="AU8" s="24">
        <v>5</v>
      </c>
      <c r="AW8" t="e">
        <f>93.1/N8*0.9</f>
        <v>#DIV/0!</v>
      </c>
      <c r="AX8">
        <f>93.1/O8*0.9</f>
        <v>253.90909090909091</v>
      </c>
      <c r="AY8">
        <f>93.1/P8*0.9</f>
        <v>214.84615384615384</v>
      </c>
    </row>
    <row r="9" spans="3:51">
      <c r="C9" s="20"/>
      <c r="D9" s="21"/>
      <c r="E9" s="21"/>
      <c r="F9" s="20" t="s">
        <v>119</v>
      </c>
      <c r="G9" s="20"/>
      <c r="H9" s="20"/>
      <c r="I9" s="20"/>
      <c r="J9" s="20">
        <f>1/O8</f>
        <v>3.0303030303030307</v>
      </c>
      <c r="K9" s="23">
        <f>1/P8</f>
        <v>2.5641025641025639</v>
      </c>
      <c r="L9" s="22"/>
      <c r="M9" s="23"/>
      <c r="N9" s="23"/>
      <c r="O9" s="23"/>
      <c r="P9" s="23"/>
      <c r="Q9" s="24"/>
      <c r="R9" s="25"/>
      <c r="S9" s="25"/>
      <c r="T9" s="24"/>
      <c r="U9" s="24"/>
      <c r="V9" s="24"/>
      <c r="W9" s="24"/>
      <c r="X9" s="24"/>
      <c r="Y9" s="23"/>
      <c r="Z9" s="24"/>
      <c r="AA9" s="24"/>
      <c r="AB9" s="24"/>
      <c r="AC9" s="24"/>
      <c r="AD9" s="26"/>
      <c r="AE9" s="26"/>
      <c r="AF9" s="26"/>
      <c r="AG9" s="26"/>
      <c r="AH9" s="24"/>
      <c r="AI9" s="24"/>
      <c r="AJ9" s="27"/>
      <c r="AK9" s="23"/>
      <c r="AL9" s="28"/>
      <c r="AM9" s="28"/>
      <c r="AN9" s="28"/>
      <c r="AO9" s="28"/>
      <c r="AP9" s="24"/>
      <c r="AQ9" s="24"/>
      <c r="AR9" s="24"/>
      <c r="AS9" s="23"/>
      <c r="AT9" s="23"/>
      <c r="AU9" s="24"/>
    </row>
    <row r="10" spans="3:51">
      <c r="C10" s="20"/>
      <c r="D10" s="21"/>
      <c r="E10" s="21"/>
      <c r="F10" s="20" t="str">
        <f>+D21</f>
        <v>COseq</v>
      </c>
      <c r="G10" s="20"/>
      <c r="H10" s="20"/>
      <c r="I10" s="20"/>
      <c r="J10" s="23">
        <f>-AS8</f>
        <v>253.90909090909091</v>
      </c>
      <c r="K10" s="23">
        <f>-AT8</f>
        <v>214.84615384615384</v>
      </c>
      <c r="L10" s="20"/>
      <c r="M10" s="23"/>
      <c r="N10" s="23"/>
      <c r="O10" s="23"/>
      <c r="P10" s="23"/>
      <c r="Q10" s="24"/>
      <c r="R10" s="25"/>
      <c r="S10" s="25"/>
      <c r="T10" s="24"/>
      <c r="U10" s="24"/>
      <c r="V10" s="24"/>
      <c r="W10" s="24"/>
      <c r="X10" s="24"/>
      <c r="Y10" s="23"/>
      <c r="Z10" s="24"/>
      <c r="AA10" s="24"/>
      <c r="AB10" s="24"/>
      <c r="AC10" s="24"/>
      <c r="AD10" s="26"/>
      <c r="AE10" s="26"/>
      <c r="AF10" s="26"/>
      <c r="AG10" s="26"/>
      <c r="AH10" s="24"/>
      <c r="AI10" s="24"/>
      <c r="AJ10" s="27"/>
      <c r="AK10" s="23"/>
      <c r="AL10" s="28"/>
      <c r="AM10" s="28"/>
      <c r="AN10" s="28"/>
      <c r="AO10" s="28"/>
      <c r="AP10" s="24"/>
      <c r="AQ10" s="24"/>
      <c r="AR10" s="24"/>
      <c r="AS10" s="23"/>
      <c r="AT10" s="23"/>
      <c r="AU10" s="24"/>
    </row>
    <row r="11" spans="3:51">
      <c r="C11" s="20" t="s">
        <v>77</v>
      </c>
      <c r="D11" s="21" t="s">
        <v>78</v>
      </c>
      <c r="E11" s="21" t="s">
        <v>115</v>
      </c>
      <c r="G11" s="20"/>
      <c r="H11" s="20" t="s">
        <v>117</v>
      </c>
      <c r="I11" s="20"/>
      <c r="L11" s="22">
        <v>2030</v>
      </c>
      <c r="M11" s="23">
        <v>1</v>
      </c>
      <c r="N11" s="23"/>
      <c r="O11" s="23">
        <v>0.5</v>
      </c>
      <c r="P11" s="23">
        <v>0.56999999999999995</v>
      </c>
      <c r="Q11" s="24">
        <v>3</v>
      </c>
      <c r="R11" s="25">
        <v>0.82</v>
      </c>
      <c r="S11" s="25"/>
      <c r="T11" s="24"/>
      <c r="U11" s="83">
        <v>3891</v>
      </c>
      <c r="V11" s="83">
        <v>3891</v>
      </c>
      <c r="W11" s="83">
        <v>3891</v>
      </c>
      <c r="X11" s="83"/>
      <c r="Y11" s="84"/>
      <c r="Z11" s="83">
        <v>113</v>
      </c>
      <c r="AA11" s="83">
        <v>113</v>
      </c>
      <c r="AB11" s="83">
        <v>113</v>
      </c>
      <c r="AC11" s="83"/>
      <c r="AD11" s="85">
        <v>1.22</v>
      </c>
      <c r="AE11" s="26"/>
      <c r="AF11" s="26"/>
      <c r="AG11" s="26"/>
      <c r="AH11" s="24"/>
      <c r="AI11" s="24">
        <v>25</v>
      </c>
      <c r="AJ11" s="27">
        <v>31.536000000000001</v>
      </c>
      <c r="AK11" s="23">
        <v>0.85</v>
      </c>
      <c r="AL11" s="28"/>
      <c r="AM11" s="28">
        <v>20</v>
      </c>
      <c r="AN11" s="28">
        <v>20</v>
      </c>
      <c r="AO11" s="28">
        <v>20</v>
      </c>
      <c r="AP11" s="24"/>
      <c r="AQ11" s="24">
        <v>5</v>
      </c>
      <c r="AR11" s="24"/>
      <c r="AS11" s="23">
        <f>-AX11</f>
        <v>-97.128</v>
      </c>
      <c r="AT11" s="23">
        <f>-AY11</f>
        <v>-85.2</v>
      </c>
      <c r="AU11" s="24">
        <v>5</v>
      </c>
      <c r="AW11" t="e">
        <f>53.96/N11*0.9</f>
        <v>#DIV/0!</v>
      </c>
      <c r="AX11">
        <f>53.96/O11*0.9</f>
        <v>97.128</v>
      </c>
      <c r="AY11">
        <f>53.96/P11*0.9</f>
        <v>85.2</v>
      </c>
    </row>
    <row r="12" spans="3:51">
      <c r="C12" s="29"/>
      <c r="D12" s="30"/>
      <c r="E12" s="30"/>
      <c r="F12" s="20" t="s">
        <v>120</v>
      </c>
      <c r="G12" s="29"/>
      <c r="H12" s="29"/>
      <c r="I12" s="29"/>
      <c r="J12" s="20">
        <f>1/O11</f>
        <v>2</v>
      </c>
      <c r="K12" s="23">
        <f>1/P11</f>
        <v>1.7543859649122808</v>
      </c>
      <c r="L12" s="31"/>
      <c r="M12" s="32"/>
      <c r="N12" s="23"/>
      <c r="O12" s="23"/>
      <c r="P12" s="23"/>
      <c r="Q12" s="33"/>
      <c r="R12" s="34"/>
      <c r="S12" s="34"/>
      <c r="T12" s="33"/>
      <c r="U12" s="90"/>
      <c r="V12" s="90"/>
      <c r="W12" s="90"/>
      <c r="X12" s="90"/>
      <c r="Y12" s="91"/>
      <c r="Z12" s="90"/>
      <c r="AA12" s="90"/>
      <c r="AB12" s="90"/>
      <c r="AC12" s="90"/>
      <c r="AD12" s="92"/>
      <c r="AE12" s="35"/>
      <c r="AF12" s="35"/>
      <c r="AG12" s="35"/>
      <c r="AH12" s="33"/>
      <c r="AI12" s="33"/>
      <c r="AJ12" s="36"/>
      <c r="AK12" s="32"/>
      <c r="AL12" s="37"/>
      <c r="AM12" s="37"/>
      <c r="AN12" s="37"/>
      <c r="AO12" s="37"/>
      <c r="AP12" s="33"/>
      <c r="AQ12" s="33"/>
      <c r="AR12" s="33"/>
      <c r="AS12" s="32"/>
      <c r="AT12" s="32"/>
      <c r="AU12" s="33"/>
    </row>
    <row r="13" spans="3:51">
      <c r="C13" s="29"/>
      <c r="D13" s="30"/>
      <c r="E13" s="30"/>
      <c r="F13" s="29" t="str">
        <f>+D21</f>
        <v>COseq</v>
      </c>
      <c r="G13" s="29"/>
      <c r="H13" s="29"/>
      <c r="I13" s="29"/>
      <c r="J13" s="23">
        <f>-AS11</f>
        <v>97.128</v>
      </c>
      <c r="K13" s="23">
        <f>-AT11</f>
        <v>85.2</v>
      </c>
      <c r="L13" s="31"/>
      <c r="M13" s="32"/>
      <c r="N13" s="23"/>
      <c r="O13" s="23"/>
      <c r="P13" s="23"/>
      <c r="Q13" s="33"/>
      <c r="R13" s="34"/>
      <c r="S13" s="34"/>
      <c r="T13" s="33"/>
      <c r="U13" s="33"/>
      <c r="V13" s="33"/>
      <c r="W13" s="33"/>
      <c r="X13" s="33"/>
      <c r="Y13" s="32"/>
      <c r="Z13" s="33"/>
      <c r="AA13" s="33"/>
      <c r="AB13" s="33"/>
      <c r="AC13" s="33"/>
      <c r="AD13" s="35"/>
      <c r="AE13" s="35"/>
      <c r="AF13" s="35"/>
      <c r="AG13" s="35"/>
      <c r="AH13" s="33"/>
      <c r="AI13" s="33"/>
      <c r="AJ13" s="36"/>
      <c r="AK13" s="32"/>
      <c r="AL13" s="37"/>
      <c r="AM13" s="37"/>
      <c r="AN13" s="37"/>
      <c r="AO13" s="37"/>
      <c r="AP13" s="33"/>
      <c r="AQ13" s="33"/>
      <c r="AR13" s="33"/>
      <c r="AS13" s="32"/>
      <c r="AT13" s="32"/>
      <c r="AU13" s="33"/>
    </row>
    <row r="16" spans="3:51">
      <c r="AB16">
        <v>1.49</v>
      </c>
    </row>
    <row r="19" spans="3:28">
      <c r="C19" s="17"/>
      <c r="D19" s="18" t="s">
        <v>0</v>
      </c>
      <c r="U19" t="s">
        <v>227</v>
      </c>
    </row>
    <row r="20" spans="3:28" ht="15">
      <c r="C20" s="19" t="s">
        <v>1</v>
      </c>
      <c r="D20" s="19" t="s">
        <v>4</v>
      </c>
      <c r="E20" s="19" t="s">
        <v>160</v>
      </c>
      <c r="F20" s="19" t="s">
        <v>51</v>
      </c>
      <c r="G20" s="19" t="s">
        <v>44</v>
      </c>
      <c r="H20" s="19" t="s">
        <v>213</v>
      </c>
      <c r="I20" s="19" t="s">
        <v>214</v>
      </c>
      <c r="J20" s="19" t="s">
        <v>215</v>
      </c>
      <c r="K20" s="19" t="s">
        <v>226</v>
      </c>
      <c r="U20" s="38"/>
      <c r="V20" s="38"/>
      <c r="W20" s="38" t="s">
        <v>161</v>
      </c>
      <c r="X20" s="38" t="s">
        <v>162</v>
      </c>
      <c r="Y20" s="38" t="s">
        <v>163</v>
      </c>
    </row>
    <row r="21" spans="3:28" ht="15">
      <c r="C21" s="20" t="s">
        <v>164</v>
      </c>
      <c r="D21" s="20" t="s">
        <v>165</v>
      </c>
      <c r="E21" s="22">
        <f>+W21*W30*1000</f>
        <v>39000</v>
      </c>
      <c r="F21" s="39">
        <f>+W22/H21</f>
        <v>0.4019307692307692</v>
      </c>
      <c r="G21" s="39">
        <f>+W23/H21</f>
        <v>1.5407692307692308E-2</v>
      </c>
      <c r="H21" s="22">
        <f>+W21*1000</f>
        <v>1300</v>
      </c>
      <c r="I21" s="22">
        <f>+H21</f>
        <v>1300</v>
      </c>
      <c r="J21" s="22">
        <v>3</v>
      </c>
      <c r="K21" s="22">
        <v>30</v>
      </c>
      <c r="U21" s="38" t="s">
        <v>166</v>
      </c>
      <c r="V21" s="38" t="s">
        <v>167</v>
      </c>
      <c r="W21" s="38">
        <v>1.3</v>
      </c>
      <c r="X21" s="38">
        <v>4</v>
      </c>
      <c r="Y21" s="38">
        <v>5.3</v>
      </c>
    </row>
    <row r="22" spans="3:28" ht="15">
      <c r="C22" s="20" t="s">
        <v>168</v>
      </c>
      <c r="D22" s="20" t="s">
        <v>165</v>
      </c>
      <c r="E22" s="22">
        <f>+X21*X30*1000</f>
        <v>120000</v>
      </c>
      <c r="F22" s="39">
        <f>+X22/H22</f>
        <v>0.2020525</v>
      </c>
      <c r="G22" s="39">
        <f>+X23/H22</f>
        <v>7.2424999999999998E-3</v>
      </c>
      <c r="H22" s="22">
        <f>+X21*1000</f>
        <v>4000</v>
      </c>
      <c r="I22" s="22">
        <f>+H22</f>
        <v>4000</v>
      </c>
      <c r="J22" s="22">
        <v>3</v>
      </c>
      <c r="K22" s="22">
        <v>30</v>
      </c>
      <c r="U22" s="53" t="s">
        <v>216</v>
      </c>
      <c r="V22" s="38" t="s">
        <v>169</v>
      </c>
      <c r="W22" s="55">
        <f>+W40-W39</f>
        <v>522.51</v>
      </c>
      <c r="X22" s="55">
        <f>+X40-X39</f>
        <v>808.21</v>
      </c>
      <c r="Y22" s="38">
        <f>+W22+X22</f>
        <v>1330.72</v>
      </c>
      <c r="AB22" s="40">
        <f>280/224</f>
        <v>1.25</v>
      </c>
    </row>
    <row r="23" spans="3:28" ht="15">
      <c r="C23" s="20"/>
      <c r="D23" s="20"/>
      <c r="E23" s="22"/>
      <c r="F23" s="22"/>
      <c r="G23" s="22"/>
      <c r="H23" s="22"/>
      <c r="I23" s="22"/>
      <c r="J23" s="22"/>
      <c r="K23" s="22"/>
      <c r="U23" s="38" t="s">
        <v>170</v>
      </c>
      <c r="V23" s="53" t="s">
        <v>173</v>
      </c>
      <c r="W23" s="56">
        <f>+W25+W26</f>
        <v>20.03</v>
      </c>
      <c r="X23" s="56">
        <f>+X25+X26</f>
        <v>28.97</v>
      </c>
      <c r="Y23" s="38">
        <f t="shared" ref="Y23:Y24" si="0">+W23+X23</f>
        <v>49</v>
      </c>
    </row>
    <row r="24" spans="3:28" ht="15">
      <c r="U24" s="38" t="s">
        <v>171</v>
      </c>
      <c r="V24" s="38" t="s">
        <v>169</v>
      </c>
      <c r="W24" s="38"/>
      <c r="X24" s="38"/>
      <c r="Y24" s="38">
        <f t="shared" si="0"/>
        <v>0</v>
      </c>
      <c r="Z24">
        <f>+W24/W21/W30/1000</f>
        <v>0</v>
      </c>
      <c r="AA24">
        <f>+X24/X21/X30/1000</f>
        <v>0</v>
      </c>
    </row>
    <row r="25" spans="3:28" ht="15">
      <c r="U25" s="38" t="s">
        <v>172</v>
      </c>
      <c r="V25" s="38" t="s">
        <v>173</v>
      </c>
      <c r="W25" s="54">
        <v>15.44</v>
      </c>
      <c r="X25" s="54">
        <v>13.2</v>
      </c>
      <c r="Y25" s="38">
        <v>28.64</v>
      </c>
    </row>
    <row r="26" spans="3:28" ht="15">
      <c r="U26" s="38" t="s">
        <v>174</v>
      </c>
      <c r="V26" s="38" t="s">
        <v>173</v>
      </c>
      <c r="W26" s="54">
        <v>4.59</v>
      </c>
      <c r="X26" s="54">
        <v>15.77</v>
      </c>
      <c r="Y26" s="38">
        <v>20.36</v>
      </c>
    </row>
    <row r="27" spans="3:28" ht="15">
      <c r="C27" s="41" t="s">
        <v>19</v>
      </c>
      <c r="D27" s="42"/>
      <c r="E27" s="42"/>
      <c r="F27" s="42"/>
      <c r="G27" s="42"/>
      <c r="H27" s="42"/>
      <c r="I27" s="42"/>
      <c r="J27" s="42"/>
      <c r="U27" s="38"/>
      <c r="V27" s="38"/>
      <c r="W27" s="38"/>
      <c r="X27" s="38"/>
      <c r="Y27" s="38"/>
    </row>
    <row r="28" spans="3:28" ht="15">
      <c r="C28" s="43" t="s">
        <v>17</v>
      </c>
      <c r="D28" s="43" t="s">
        <v>1</v>
      </c>
      <c r="E28" s="43" t="s">
        <v>326</v>
      </c>
      <c r="F28" s="43" t="s">
        <v>327</v>
      </c>
      <c r="G28" s="43" t="s">
        <v>329</v>
      </c>
      <c r="H28" s="43" t="s">
        <v>330</v>
      </c>
      <c r="I28" s="43" t="s">
        <v>2</v>
      </c>
      <c r="J28" s="43" t="s">
        <v>331</v>
      </c>
      <c r="K28" s="43" t="s">
        <v>20</v>
      </c>
      <c r="L28" s="43" t="s">
        <v>21</v>
      </c>
      <c r="M28" s="43" t="s">
        <v>22</v>
      </c>
      <c r="N28" s="43" t="s">
        <v>23</v>
      </c>
      <c r="O28" s="43" t="s">
        <v>24</v>
      </c>
      <c r="U28" s="38"/>
      <c r="V28" s="38"/>
      <c r="W28" s="38"/>
      <c r="X28" s="38"/>
      <c r="Y28" s="38"/>
    </row>
    <row r="29" spans="3:28" ht="15">
      <c r="C29" s="43" t="s">
        <v>175</v>
      </c>
      <c r="D29" s="43" t="s">
        <v>33</v>
      </c>
      <c r="E29" s="43"/>
      <c r="F29" s="43"/>
      <c r="G29" s="43"/>
      <c r="H29" s="43"/>
      <c r="I29" s="43"/>
      <c r="J29" s="43" t="s">
        <v>34</v>
      </c>
      <c r="K29" s="43" t="s">
        <v>35</v>
      </c>
      <c r="L29" s="43" t="s">
        <v>36</v>
      </c>
      <c r="M29" s="43" t="s">
        <v>176</v>
      </c>
      <c r="N29" s="43" t="s">
        <v>177</v>
      </c>
      <c r="O29" s="43" t="s">
        <v>39</v>
      </c>
      <c r="U29" s="38"/>
      <c r="V29" s="38"/>
      <c r="W29" s="38" t="s">
        <v>178</v>
      </c>
      <c r="X29" s="38" t="s">
        <v>179</v>
      </c>
      <c r="Y29" s="38"/>
    </row>
    <row r="30" spans="3:28" ht="15">
      <c r="C30" s="16" t="s">
        <v>57</v>
      </c>
      <c r="D30" s="16" t="str">
        <f>+C5</f>
        <v>EHCO_CCS30</v>
      </c>
      <c r="E30" s="16"/>
      <c r="F30" s="16"/>
      <c r="G30" s="16"/>
      <c r="H30" s="16"/>
      <c r="I30" s="16" t="str">
        <f xml:space="preserve"> _xlfn.CONCAT( E30, " -:- ", F30, " -:- ", G30, " -:- ", H30)</f>
        <v xml:space="preserve"> -:-  -:-  -:- </v>
      </c>
      <c r="J30" s="16" t="str">
        <f>+D5</f>
        <v>Coal: SCPC-post CCS - 2030</v>
      </c>
      <c r="K30" s="16" t="s">
        <v>60</v>
      </c>
      <c r="L30" s="16" t="s">
        <v>61</v>
      </c>
      <c r="M30" s="16" t="s">
        <v>62</v>
      </c>
      <c r="N30" s="16"/>
      <c r="O30" s="16" t="s">
        <v>63</v>
      </c>
      <c r="U30" s="38" t="s">
        <v>5</v>
      </c>
      <c r="V30" s="38" t="s">
        <v>180</v>
      </c>
      <c r="W30" s="38">
        <v>30</v>
      </c>
      <c r="X30" s="38">
        <v>30</v>
      </c>
    </row>
    <row r="31" spans="3:28">
      <c r="C31" s="16" t="s">
        <v>57</v>
      </c>
      <c r="D31" s="16" t="str">
        <f>+C8</f>
        <v>EHCOL_CCS30</v>
      </c>
      <c r="E31" s="16"/>
      <c r="F31" s="16"/>
      <c r="G31" s="16"/>
      <c r="H31" s="16"/>
      <c r="I31" s="16" t="str">
        <f xml:space="preserve"> _xlfn.CONCAT( E31, " -:- ", F31, " -:- ", G31, " -:- ", H31)</f>
        <v xml:space="preserve"> -:-  -:-  -:- </v>
      </c>
      <c r="J31" s="16" t="str">
        <f>+D8</f>
        <v>Lignite: SCPC-post CCS - 2030</v>
      </c>
      <c r="K31" s="16" t="s">
        <v>60</v>
      </c>
      <c r="L31" s="16" t="s">
        <v>61</v>
      </c>
      <c r="M31" s="16" t="s">
        <v>62</v>
      </c>
      <c r="N31" s="16"/>
      <c r="O31" s="16" t="s">
        <v>63</v>
      </c>
    </row>
    <row r="32" spans="3:28">
      <c r="C32" s="16" t="s">
        <v>57</v>
      </c>
      <c r="D32" s="16" t="str">
        <f>+C11</f>
        <v>ENGA_CCS30</v>
      </c>
      <c r="E32" s="16"/>
      <c r="F32" s="16"/>
      <c r="G32" s="16"/>
      <c r="H32" s="16"/>
      <c r="I32" s="16" t="str">
        <f xml:space="preserve"> _xlfn.CONCAT( E32, " -:- ", F32, " -:- ", G32, " -:- ", H32)</f>
        <v xml:space="preserve"> -:-  -:-  -:- </v>
      </c>
      <c r="J32" s="16" t="str">
        <f>+D11</f>
        <v>Natural Gas: GTCC-post CCS - 2030</v>
      </c>
      <c r="K32" s="16" t="s">
        <v>60</v>
      </c>
      <c r="L32" s="16" t="s">
        <v>61</v>
      </c>
      <c r="M32" s="16" t="s">
        <v>62</v>
      </c>
      <c r="N32" s="16"/>
      <c r="O32" s="16" t="s">
        <v>63</v>
      </c>
    </row>
    <row r="33" spans="3:24">
      <c r="C33" s="16" t="s">
        <v>181</v>
      </c>
      <c r="D33" s="16" t="str">
        <f>+C21</f>
        <v>CCS_Store1</v>
      </c>
      <c r="E33" s="16"/>
      <c r="F33" s="16"/>
      <c r="G33" s="16"/>
      <c r="H33" s="16"/>
      <c r="I33" s="16" t="str">
        <f xml:space="preserve"> _xlfn.CONCAT( E33, " -:- ", F33, " -:- ", G33, " -:- ", H33)</f>
        <v xml:space="preserve"> -:-  -:-  -:- </v>
      </c>
      <c r="J33" s="16" t="s">
        <v>182</v>
      </c>
      <c r="K33" s="16" t="s">
        <v>183</v>
      </c>
      <c r="L33" s="16" t="s">
        <v>184</v>
      </c>
      <c r="M33" s="16"/>
      <c r="N33" s="16"/>
      <c r="O33" s="16"/>
      <c r="U33" t="s">
        <v>218</v>
      </c>
      <c r="W33" t="s">
        <v>219</v>
      </c>
      <c r="X33" t="s">
        <v>219</v>
      </c>
    </row>
    <row r="34" spans="3:24">
      <c r="C34" s="16" t="s">
        <v>181</v>
      </c>
      <c r="D34" s="16" t="str">
        <f>+C22</f>
        <v>CCS_Store2</v>
      </c>
      <c r="E34" s="16"/>
      <c r="F34" s="16"/>
      <c r="G34" s="16"/>
      <c r="H34" s="16"/>
      <c r="I34" s="16" t="str">
        <f xml:space="preserve"> _xlfn.CONCAT( E34, " -:- ", F34, " -:- ", G34, " -:- ", H34)</f>
        <v xml:space="preserve"> -:-  -:-  -:- </v>
      </c>
      <c r="J34" s="16" t="s">
        <v>182</v>
      </c>
      <c r="K34" s="16" t="s">
        <v>183</v>
      </c>
      <c r="L34" s="16" t="s">
        <v>184</v>
      </c>
      <c r="M34" s="16"/>
      <c r="N34" s="16"/>
      <c r="O34" s="16"/>
      <c r="W34" t="s">
        <v>217</v>
      </c>
      <c r="X34" t="s">
        <v>217</v>
      </c>
    </row>
    <row r="35" spans="3:24">
      <c r="U35" t="s">
        <v>220</v>
      </c>
      <c r="W35">
        <v>318.08999999999997</v>
      </c>
      <c r="X35">
        <v>136.16</v>
      </c>
    </row>
    <row r="36" spans="3:24">
      <c r="C36" s="44" t="s">
        <v>8</v>
      </c>
      <c r="D36" s="44"/>
      <c r="E36" s="45"/>
      <c r="F36" s="45"/>
      <c r="G36" s="45"/>
      <c r="H36" s="45"/>
      <c r="I36" s="45"/>
      <c r="J36" s="45"/>
      <c r="K36" s="45"/>
      <c r="U36" t="s">
        <v>221</v>
      </c>
      <c r="W36">
        <v>49.83</v>
      </c>
      <c r="X36">
        <v>184</v>
      </c>
    </row>
    <row r="37" spans="3:24">
      <c r="C37" s="46" t="s">
        <v>9</v>
      </c>
      <c r="D37" s="47" t="s">
        <v>185</v>
      </c>
      <c r="E37" s="46" t="s">
        <v>7</v>
      </c>
      <c r="F37" s="46" t="s">
        <v>330</v>
      </c>
      <c r="G37" s="46" t="s">
        <v>328</v>
      </c>
      <c r="H37" s="46" t="s">
        <v>10</v>
      </c>
      <c r="I37" s="46" t="s">
        <v>377</v>
      </c>
      <c r="J37" s="48" t="s">
        <v>11</v>
      </c>
      <c r="K37" s="48" t="s">
        <v>12</v>
      </c>
      <c r="L37" s="48" t="s">
        <v>13</v>
      </c>
      <c r="M37" s="48" t="s">
        <v>14</v>
      </c>
      <c r="N37" s="48" t="s">
        <v>15</v>
      </c>
      <c r="U37" t="s">
        <v>225</v>
      </c>
      <c r="W37">
        <v>136.59</v>
      </c>
      <c r="X37">
        <v>478.05</v>
      </c>
    </row>
    <row r="38" spans="3:24" ht="23.25" thickBot="1">
      <c r="C38" s="49" t="s">
        <v>186</v>
      </c>
      <c r="D38" s="50" t="s">
        <v>187</v>
      </c>
      <c r="E38" s="49" t="s">
        <v>26</v>
      </c>
      <c r="F38" s="49"/>
      <c r="G38" s="49"/>
      <c r="H38" s="49"/>
      <c r="I38" s="49" t="s">
        <v>27</v>
      </c>
      <c r="J38" s="49" t="s">
        <v>11</v>
      </c>
      <c r="K38" s="49" t="s">
        <v>188</v>
      </c>
      <c r="L38" s="49" t="s">
        <v>189</v>
      </c>
      <c r="M38" s="49" t="s">
        <v>30</v>
      </c>
      <c r="N38" s="49" t="s">
        <v>31</v>
      </c>
      <c r="U38" t="s">
        <v>222</v>
      </c>
      <c r="W38">
        <v>18</v>
      </c>
      <c r="X38">
        <v>10</v>
      </c>
    </row>
    <row r="39" spans="3:24">
      <c r="C39" t="s">
        <v>314</v>
      </c>
      <c r="E39" t="str">
        <f>+D22</f>
        <v>COseq</v>
      </c>
      <c r="G39" s="95" t="s">
        <v>378</v>
      </c>
      <c r="H39" s="94" t="str">
        <f xml:space="preserve"> _xlfn.CONCAT(F39, " -:- ", G39 )</f>
        <v xml:space="preserve"> -:- CO2 to CCS</v>
      </c>
      <c r="I39" t="s">
        <v>190</v>
      </c>
      <c r="J39" t="s">
        <v>183</v>
      </c>
      <c r="U39" t="s">
        <v>223</v>
      </c>
      <c r="W39">
        <v>40.880000000000003</v>
      </c>
      <c r="X39">
        <v>134.41</v>
      </c>
    </row>
    <row r="40" spans="3:24">
      <c r="U40" t="s">
        <v>224</v>
      </c>
      <c r="W40">
        <v>563.39</v>
      </c>
      <c r="X40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ELC_newtech_KEA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2024-04-29T04:02:18Z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