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650" yWindow="-15" windowWidth="19440" windowHeight="10800" tabRatio="626" activeTab="1"/>
  </bookViews>
  <sheets>
    <sheet name="Allfuels" sheetId="27" r:id="rId1"/>
    <sheet name="2016" sheetId="32" r:id="rId2"/>
    <sheet name="Net2016" sheetId="8" r:id="rId3"/>
  </sheets>
  <externalReferences>
    <externalReference r:id="rId4"/>
    <externalReference r:id="rId5"/>
    <externalReference r:id="rId6"/>
  </externalReferences>
  <definedNames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last" localSheetId="1">#REF!</definedName>
    <definedName name="last">#REF!</definedName>
    <definedName name="March_Years">OFFSET('[1]Demand - MY'!$A$11,0,0,COUNTA('[1]Demand - MY'!$A$11:$A$799),1)</definedName>
    <definedName name="NZ_HES_description" localSheetId="1">#REF!</definedName>
    <definedName name="NZ_HES_description">#REF!</definedName>
    <definedName name="_xlnm.Print_Area" localSheetId="2">'Net2016'!$A$1:$AD$44</definedName>
    <definedName name="Print_it" localSheetId="1">[3]!Print_it</definedName>
    <definedName name="Print_it" localSheetId="2">[2]!Print_it</definedName>
    <definedName name="Print_it">[3]!Print_it</definedName>
    <definedName name="Quarters">OFFSET('[1]Primary Energy - Q'!$A$11,0,0,COUNTA('[1]Primary Energy - Q'!$A$11:$A$793),1)</definedName>
    <definedName name="SAD" localSheetId="2">'Net2016'!#REF!</definedName>
    <definedName name="Technical_Notes_..." localSheetId="1">#REF!</definedName>
    <definedName name="Technical_Notes_...">#REF!</definedName>
    <definedName name="Years">OFFSET('[1]Demand - DY'!$A$11,0,0,COUNTA('[1]Demand - DY'!$A$11:$A$98),1)</definedName>
  </definedNames>
  <calcPr calcId="145621"/>
</workbook>
</file>

<file path=xl/calcChain.xml><?xml version="1.0" encoding="utf-8"?>
<calcChain xmlns="http://schemas.openxmlformats.org/spreadsheetml/2006/main">
  <c r="AB40" i="32" l="1"/>
  <c r="V40" i="32"/>
  <c r="S40" i="32"/>
  <c r="P40" i="32"/>
  <c r="J40" i="32"/>
  <c r="U40" i="32"/>
  <c r="Z38" i="32"/>
  <c r="X26" i="32"/>
  <c r="T26" i="32"/>
  <c r="K26" i="32"/>
  <c r="Z23" i="32"/>
  <c r="K22" i="32"/>
  <c r="Z22" i="32"/>
  <c r="Q19" i="32"/>
  <c r="K13" i="32"/>
  <c r="Z16" i="32"/>
  <c r="V13" i="32"/>
  <c r="U13" i="32"/>
  <c r="B11" i="32"/>
  <c r="B10" i="32"/>
  <c r="B9" i="32"/>
  <c r="B8" i="32"/>
  <c r="Y12" i="32"/>
  <c r="X12" i="32"/>
  <c r="W12" i="32"/>
  <c r="V12" i="32"/>
  <c r="U12" i="32"/>
  <c r="T12" i="32"/>
  <c r="S12" i="32"/>
  <c r="O13" i="32" l="1"/>
  <c r="W13" i="32"/>
  <c r="W20" i="32" s="1"/>
  <c r="L13" i="32"/>
  <c r="P13" i="32"/>
  <c r="X13" i="32"/>
  <c r="M22" i="32"/>
  <c r="X40" i="32"/>
  <c r="Z37" i="32"/>
  <c r="AA22" i="32"/>
  <c r="Q25" i="32"/>
  <c r="O26" i="32"/>
  <c r="L22" i="32"/>
  <c r="N22" i="32"/>
  <c r="R12" i="32"/>
  <c r="V20" i="32"/>
  <c r="V42" i="32" s="1"/>
  <c r="P12" i="32"/>
  <c r="Z39" i="32"/>
  <c r="O12" i="32"/>
  <c r="O20" i="32" s="1"/>
  <c r="Z14" i="32"/>
  <c r="X20" i="32"/>
  <c r="Q18" i="32"/>
  <c r="O22" i="32"/>
  <c r="Q27" i="32"/>
  <c r="R26" i="32"/>
  <c r="K40" i="32"/>
  <c r="U20" i="32"/>
  <c r="U42" i="32" s="1"/>
  <c r="T13" i="32"/>
  <c r="T20" i="32" s="1"/>
  <c r="Q24" i="32"/>
  <c r="R22" i="32"/>
  <c r="Q35" i="32"/>
  <c r="S13" i="32"/>
  <c r="Q23" i="32"/>
  <c r="Q14" i="32"/>
  <c r="M13" i="32"/>
  <c r="M12" i="32"/>
  <c r="N13" i="32"/>
  <c r="R13" i="32"/>
  <c r="AC19" i="32"/>
  <c r="L26" i="32"/>
  <c r="Q28" i="32"/>
  <c r="Q37" i="32"/>
  <c r="Z36" i="32"/>
  <c r="Y26" i="32"/>
  <c r="Y40" i="32" s="1"/>
  <c r="Z15" i="32"/>
  <c r="Y13" i="32"/>
  <c r="Y20" i="32" s="1"/>
  <c r="Q16" i="32"/>
  <c r="AC16" i="32" s="1"/>
  <c r="Q33" i="32"/>
  <c r="Z7" i="32"/>
  <c r="Z12" i="32" s="1"/>
  <c r="N12" i="32"/>
  <c r="Q38" i="32"/>
  <c r="Q39" i="32"/>
  <c r="T40" i="32"/>
  <c r="J13" i="32"/>
  <c r="B8" i="27"/>
  <c r="B7" i="27"/>
  <c r="B6" i="27"/>
  <c r="B5" i="27"/>
  <c r="K26" i="8"/>
  <c r="AB40" i="8"/>
  <c r="V40" i="8"/>
  <c r="S40" i="8"/>
  <c r="P40" i="8"/>
  <c r="J40" i="8"/>
  <c r="B11" i="8"/>
  <c r="B10" i="8"/>
  <c r="B9" i="8"/>
  <c r="B8" i="8"/>
  <c r="Q19" i="8"/>
  <c r="AD16" i="27"/>
  <c r="AD13" i="27"/>
  <c r="L40" i="32" l="1"/>
  <c r="P20" i="32"/>
  <c r="P42" i="32" s="1"/>
  <c r="Q22" i="32"/>
  <c r="Y42" i="32"/>
  <c r="R40" i="32"/>
  <c r="X42" i="32"/>
  <c r="O40" i="32"/>
  <c r="O42" i="32" s="1"/>
  <c r="T42" i="32"/>
  <c r="R20" i="32"/>
  <c r="V12" i="8"/>
  <c r="X26" i="8"/>
  <c r="AC19" i="8"/>
  <c r="V13" i="8"/>
  <c r="Y26" i="8"/>
  <c r="T26" i="8"/>
  <c r="Z38" i="8"/>
  <c r="Z22" i="8"/>
  <c r="T12" i="8"/>
  <c r="U12" i="8"/>
  <c r="Y12" i="8"/>
  <c r="Y13" i="8"/>
  <c r="W13" i="8"/>
  <c r="X12" i="8"/>
  <c r="U13" i="8"/>
  <c r="W12" i="8"/>
  <c r="K13" i="8"/>
  <c r="P13" i="8"/>
  <c r="U40" i="8"/>
  <c r="Z26" i="32"/>
  <c r="Z40" i="32" s="1"/>
  <c r="Q13" i="32"/>
  <c r="Z13" i="32"/>
  <c r="Z20" i="32" s="1"/>
  <c r="N20" i="32"/>
  <c r="M20" i="32"/>
  <c r="AC16" i="27"/>
  <c r="AB16" i="27"/>
  <c r="J13" i="8" l="1"/>
  <c r="Z16" i="8"/>
  <c r="Z36" i="8"/>
  <c r="M13" i="8"/>
  <c r="N13" i="8"/>
  <c r="M12" i="8"/>
  <c r="R42" i="32"/>
  <c r="Y20" i="8"/>
  <c r="R12" i="8"/>
  <c r="T40" i="8"/>
  <c r="Q35" i="8"/>
  <c r="W20" i="8"/>
  <c r="Q14" i="8"/>
  <c r="Z37" i="8"/>
  <c r="Q18" i="8"/>
  <c r="X13" i="8"/>
  <c r="X20" i="8" s="1"/>
  <c r="O13" i="8"/>
  <c r="N12" i="8"/>
  <c r="R26" i="8"/>
  <c r="T13" i="8"/>
  <c r="T20" i="8" s="1"/>
  <c r="Z15" i="8"/>
  <c r="L26" i="8"/>
  <c r="Y40" i="8"/>
  <c r="Q16" i="8"/>
  <c r="U20" i="8"/>
  <c r="U42" i="8" s="1"/>
  <c r="R22" i="8"/>
  <c r="R13" i="8"/>
  <c r="O12" i="8"/>
  <c r="L22" i="8"/>
  <c r="P12" i="8"/>
  <c r="P20" i="8" s="1"/>
  <c r="P42" i="8" s="1"/>
  <c r="Z39" i="8"/>
  <c r="S13" i="8"/>
  <c r="Z14" i="8"/>
  <c r="S12" i="8"/>
  <c r="Z7" i="8"/>
  <c r="Z12" i="8" s="1"/>
  <c r="V20" i="8"/>
  <c r="V42" i="8" s="1"/>
  <c r="Q37" i="8"/>
  <c r="Q27" i="8"/>
  <c r="L13" i="8"/>
  <c r="Z42" i="32"/>
  <c r="AA22" i="8"/>
  <c r="M22" i="8"/>
  <c r="O22" i="8"/>
  <c r="Q33" i="8"/>
  <c r="O26" i="8"/>
  <c r="Q28" i="8"/>
  <c r="Q24" i="8"/>
  <c r="K40" i="8"/>
  <c r="Q23" i="8"/>
  <c r="Q25" i="8"/>
  <c r="Q38" i="8"/>
  <c r="Q39" i="8"/>
  <c r="N22" i="8"/>
  <c r="X40" i="8"/>
  <c r="X42" i="8" s="1"/>
  <c r="Z26" i="8"/>
  <c r="I16" i="27"/>
  <c r="E16" i="27"/>
  <c r="Z16" i="27"/>
  <c r="S16" i="27"/>
  <c r="O13" i="27"/>
  <c r="T16" i="27"/>
  <c r="L16" i="27"/>
  <c r="M16" i="27"/>
  <c r="F16" i="27"/>
  <c r="N16" i="27"/>
  <c r="R16" i="27"/>
  <c r="H16" i="27"/>
  <c r="AD43" i="27"/>
  <c r="AB13" i="27"/>
  <c r="H13" i="27"/>
  <c r="P16" i="27"/>
  <c r="K16" i="27"/>
  <c r="W16" i="27"/>
  <c r="G16" i="27"/>
  <c r="D16" i="27"/>
  <c r="J16" i="27"/>
  <c r="V16" i="27"/>
  <c r="Y16" i="27"/>
  <c r="O16" i="27"/>
  <c r="AC43" i="27"/>
  <c r="AA16" i="27"/>
  <c r="X16" i="27"/>
  <c r="Q16" i="27"/>
  <c r="U16" i="27"/>
  <c r="M13" i="27"/>
  <c r="AC13" i="27"/>
  <c r="Z13" i="27"/>
  <c r="M20" i="8" l="1"/>
  <c r="R20" i="8"/>
  <c r="N20" i="8"/>
  <c r="R40" i="8"/>
  <c r="R42" i="8" s="1"/>
  <c r="T42" i="8"/>
  <c r="Z40" i="8"/>
  <c r="O40" i="8"/>
  <c r="Y42" i="8"/>
  <c r="O20" i="8"/>
  <c r="L40" i="8"/>
  <c r="Z13" i="8"/>
  <c r="Z20" i="8" s="1"/>
  <c r="Q13" i="8"/>
  <c r="AC16" i="8"/>
  <c r="Q22" i="8"/>
  <c r="AB43" i="27"/>
  <c r="S13" i="27"/>
  <c r="U13" i="27"/>
  <c r="J13" i="27"/>
  <c r="E13" i="27"/>
  <c r="T13" i="27"/>
  <c r="G13" i="27"/>
  <c r="E43" i="27"/>
  <c r="V13" i="27"/>
  <c r="L13" i="27"/>
  <c r="F13" i="27"/>
  <c r="Q13" i="27"/>
  <c r="D13" i="27"/>
  <c r="N13" i="27"/>
  <c r="AA13" i="27"/>
  <c r="W13" i="27"/>
  <c r="Z43" i="27"/>
  <c r="Y13" i="27"/>
  <c r="R13" i="27"/>
  <c r="P13" i="27"/>
  <c r="I13" i="27"/>
  <c r="K13" i="27"/>
  <c r="X13" i="27"/>
  <c r="Z42" i="8" l="1"/>
  <c r="O42" i="8"/>
  <c r="M43" i="27"/>
  <c r="U43" i="27"/>
  <c r="F43" i="27"/>
  <c r="Q43" i="27"/>
  <c r="D43" i="27"/>
  <c r="S43" i="27"/>
  <c r="R43" i="27"/>
  <c r="AA43" i="27"/>
  <c r="V43" i="27"/>
  <c r="K43" i="27"/>
  <c r="N43" i="27"/>
  <c r="Y43" i="27"/>
  <c r="L43" i="27"/>
  <c r="T43" i="27"/>
  <c r="J43" i="27"/>
  <c r="G43" i="27"/>
  <c r="X43" i="27"/>
  <c r="W43" i="27"/>
  <c r="I43" i="27"/>
  <c r="O43" i="27"/>
  <c r="H43" i="27"/>
  <c r="P43" i="27"/>
  <c r="AB12" i="8" l="1"/>
  <c r="AB12" i="32"/>
  <c r="AB14" i="27"/>
  <c r="D14" i="27"/>
  <c r="L14" i="27"/>
  <c r="AA14" i="27"/>
  <c r="U14" i="27"/>
  <c r="N14" i="27"/>
  <c r="I14" i="27"/>
  <c r="R14" i="27"/>
  <c r="M14" i="27"/>
  <c r="F14" i="27"/>
  <c r="T14" i="27"/>
  <c r="O14" i="27"/>
  <c r="G14" i="27"/>
  <c r="H14" i="27"/>
  <c r="S14" i="27"/>
  <c r="AC14" i="27"/>
  <c r="Q14" i="27"/>
  <c r="X14" i="27"/>
  <c r="Y14" i="27"/>
  <c r="W14" i="27"/>
  <c r="E14" i="27"/>
  <c r="V14" i="27"/>
  <c r="J14" i="27"/>
  <c r="Z14" i="27"/>
  <c r="P14" i="27"/>
  <c r="K14" i="27"/>
  <c r="G17" i="32" l="1"/>
  <c r="I17" i="32" s="1"/>
  <c r="AC17" i="32" s="1"/>
  <c r="AB13" i="8"/>
  <c r="AB20" i="8" s="1"/>
  <c r="AB42" i="8" s="1"/>
  <c r="AB13" i="32"/>
  <c r="AB20" i="32" s="1"/>
  <c r="AB42" i="32" s="1"/>
  <c r="AD14" i="27"/>
  <c r="N26" i="32" l="1"/>
  <c r="N40" i="32" s="1"/>
  <c r="N42" i="32" s="1"/>
  <c r="N26" i="8"/>
  <c r="N40" i="8" s="1"/>
  <c r="N42" i="8" s="1"/>
  <c r="M26" i="8" l="1"/>
  <c r="M40" i="8" s="1"/>
  <c r="M42" i="8" s="1"/>
  <c r="Q36" i="8"/>
  <c r="Q36" i="32"/>
  <c r="M26" i="32"/>
  <c r="M40" i="32" s="1"/>
  <c r="M42" i="32" s="1"/>
  <c r="Q26" i="8" l="1"/>
  <c r="Q26" i="32"/>
  <c r="K8" i="27"/>
  <c r="U8" i="27"/>
  <c r="AB8" i="27"/>
  <c r="M8" i="27"/>
  <c r="F8" i="27"/>
  <c r="H8" i="27"/>
  <c r="O8" i="27"/>
  <c r="S8" i="27"/>
  <c r="Y8" i="27"/>
  <c r="Q8" i="27"/>
  <c r="L8" i="27"/>
  <c r="N8" i="27"/>
  <c r="AC8" i="27"/>
  <c r="X8" i="27"/>
  <c r="AA8" i="27"/>
  <c r="W8" i="27"/>
  <c r="D8" i="27"/>
  <c r="T8" i="27"/>
  <c r="E8" i="27"/>
  <c r="P8" i="27"/>
  <c r="I8" i="27"/>
  <c r="J8" i="27"/>
  <c r="V8" i="27"/>
  <c r="R8" i="27"/>
  <c r="Q40" i="32" l="1"/>
  <c r="Q40" i="8"/>
  <c r="Q11" i="32"/>
  <c r="AC11" i="32" s="1"/>
  <c r="Q11" i="8"/>
  <c r="AC11" i="8" s="1"/>
  <c r="Z8" i="27"/>
  <c r="G8" i="27"/>
  <c r="AD8" i="27"/>
  <c r="Q9" i="32" l="1"/>
  <c r="Q9" i="8"/>
  <c r="Q7" i="8"/>
  <c r="K12" i="8"/>
  <c r="K20" i="8" s="1"/>
  <c r="K42" i="8" s="1"/>
  <c r="L12" i="8"/>
  <c r="L20" i="8" s="1"/>
  <c r="L42" i="8" s="1"/>
  <c r="Q10" i="32"/>
  <c r="Q10" i="8"/>
  <c r="K12" i="32"/>
  <c r="K20" i="32" s="1"/>
  <c r="K42" i="32" s="1"/>
  <c r="Q8" i="32"/>
  <c r="Q8" i="8"/>
  <c r="L12" i="32"/>
  <c r="L20" i="32" s="1"/>
  <c r="L42" i="32" s="1"/>
  <c r="Q7" i="32"/>
  <c r="AB42" i="27"/>
  <c r="S42" i="27"/>
  <c r="Q12" i="32" l="1"/>
  <c r="Q20" i="32" s="1"/>
  <c r="Q42" i="32" s="1"/>
  <c r="J12" i="8"/>
  <c r="J20" i="8" s="1"/>
  <c r="J42" i="8" s="1"/>
  <c r="Q12" i="8"/>
  <c r="Q20" i="8" s="1"/>
  <c r="Q42" i="8" s="1"/>
  <c r="J12" i="32"/>
  <c r="J20" i="32" s="1"/>
  <c r="J42" i="32" s="1"/>
  <c r="AD42" i="27"/>
  <c r="AA42" i="27"/>
  <c r="U42" i="27"/>
  <c r="T42" i="27"/>
  <c r="E42" i="27"/>
  <c r="W42" i="27"/>
  <c r="V42" i="27"/>
  <c r="P42" i="27"/>
  <c r="Y42" i="27"/>
  <c r="K42" i="27"/>
  <c r="R42" i="27"/>
  <c r="J42" i="27"/>
  <c r="F42" i="27"/>
  <c r="AC42" i="27"/>
  <c r="Q42" i="27"/>
  <c r="M42" i="27"/>
  <c r="N42" i="27"/>
  <c r="I42" i="27"/>
  <c r="D42" i="27"/>
  <c r="Z42" i="27"/>
  <c r="H42" i="27"/>
  <c r="L42" i="27"/>
  <c r="G42" i="27"/>
  <c r="X42" i="27"/>
  <c r="O42" i="27"/>
  <c r="G17" i="8" l="1"/>
  <c r="I17" i="8" l="1"/>
  <c r="AC17" i="8" s="1"/>
  <c r="H21" i="27"/>
  <c r="K22" i="27"/>
  <c r="T22" i="27"/>
  <c r="O21" i="27"/>
  <c r="L22" i="27"/>
  <c r="M22" i="27"/>
  <c r="K21" i="27"/>
  <c r="D21" i="27"/>
  <c r="T21" i="27"/>
  <c r="I22" i="27"/>
  <c r="W21" i="27"/>
  <c r="J22" i="27"/>
  <c r="D22" i="27"/>
  <c r="F21" i="27"/>
  <c r="U22" i="27"/>
  <c r="AA21" i="27"/>
  <c r="AB22" i="27"/>
  <c r="X21" i="27"/>
  <c r="I21" i="27"/>
  <c r="N22" i="27"/>
  <c r="P22" i="27"/>
  <c r="X22" i="27"/>
  <c r="H22" i="27"/>
  <c r="V22" i="27"/>
  <c r="V21" i="27"/>
  <c r="S21" i="27"/>
  <c r="L21" i="27"/>
  <c r="E21" i="27"/>
  <c r="M21" i="27"/>
  <c r="W22" i="27"/>
  <c r="Q22" i="27"/>
  <c r="Y22" i="27"/>
  <c r="AB21" i="27"/>
  <c r="F22" i="27"/>
  <c r="U21" i="27"/>
  <c r="S22" i="27"/>
  <c r="R22" i="27"/>
  <c r="E22" i="27"/>
  <c r="Q21" i="27"/>
  <c r="J21" i="27"/>
  <c r="N21" i="27"/>
  <c r="P21" i="27"/>
  <c r="O22" i="27"/>
  <c r="AA22" i="27"/>
  <c r="R21" i="27"/>
  <c r="Y21" i="27"/>
  <c r="G25" i="32" l="1"/>
  <c r="I25" i="32" s="1"/>
  <c r="AC25" i="32" s="1"/>
  <c r="G25" i="8"/>
  <c r="I25" i="8" s="1"/>
  <c r="AC25" i="8" s="1"/>
  <c r="G24" i="32"/>
  <c r="I24" i="32" s="1"/>
  <c r="AC24" i="32" s="1"/>
  <c r="G24" i="8"/>
  <c r="I24" i="8" s="1"/>
  <c r="AC24" i="8" s="1"/>
  <c r="Z21" i="27"/>
  <c r="Z22" i="27"/>
  <c r="AC22" i="27"/>
  <c r="AD22" i="27"/>
  <c r="G22" i="27"/>
  <c r="G21" i="27"/>
  <c r="AC21" i="27"/>
  <c r="AD21" i="27"/>
  <c r="M28" i="27"/>
  <c r="J32" i="27"/>
  <c r="X32" i="27"/>
  <c r="L24" i="27"/>
  <c r="M32" i="27"/>
  <c r="F26" i="27"/>
  <c r="F24" i="27"/>
  <c r="R32" i="27"/>
  <c r="H24" i="27"/>
  <c r="F32" i="27"/>
  <c r="S28" i="27"/>
  <c r="H28" i="27"/>
  <c r="S31" i="27"/>
  <c r="N24" i="27"/>
  <c r="T32" i="27"/>
  <c r="I26" i="27"/>
  <c r="U32" i="27"/>
  <c r="AB26" i="27"/>
  <c r="J31" i="27"/>
  <c r="R26" i="27"/>
  <c r="P32" i="27"/>
  <c r="S32" i="27"/>
  <c r="P31" i="27"/>
  <c r="X26" i="27"/>
  <c r="O31" i="27"/>
  <c r="Q31" i="27"/>
  <c r="K31" i="27"/>
  <c r="W28" i="27"/>
  <c r="O26" i="27"/>
  <c r="W24" i="27"/>
  <c r="J28" i="27"/>
  <c r="R28" i="27"/>
  <c r="AA24" i="27"/>
  <c r="J26" i="27"/>
  <c r="R24" i="27"/>
  <c r="F28" i="27"/>
  <c r="AA31" i="27"/>
  <c r="Y28" i="27"/>
  <c r="R31" i="27"/>
  <c r="M26" i="27"/>
  <c r="Z27" i="27"/>
  <c r="V32" i="27"/>
  <c r="L28" i="27"/>
  <c r="X28" i="27"/>
  <c r="H31" i="27"/>
  <c r="W32" i="27"/>
  <c r="K26" i="27"/>
  <c r="F31" i="27"/>
  <c r="V31" i="27"/>
  <c r="Y26" i="27"/>
  <c r="I24" i="27"/>
  <c r="V24" i="27"/>
  <c r="AC24" i="27"/>
  <c r="Q24" i="27"/>
  <c r="E24" i="27"/>
  <c r="L32" i="27"/>
  <c r="D31" i="27"/>
  <c r="I28" i="27"/>
  <c r="U26" i="27"/>
  <c r="AB27" i="27"/>
  <c r="P24" i="27"/>
  <c r="L31" i="27"/>
  <c r="P26" i="27"/>
  <c r="E31" i="27"/>
  <c r="N32" i="27"/>
  <c r="U24" i="27"/>
  <c r="D24" i="27"/>
  <c r="Y24" i="27"/>
  <c r="J24" i="27"/>
  <c r="L26" i="27"/>
  <c r="Q26" i="27"/>
  <c r="H32" i="27"/>
  <c r="D32" i="27"/>
  <c r="I31" i="27"/>
  <c r="E26" i="27"/>
  <c r="U31" i="27"/>
  <c r="E28" i="27"/>
  <c r="N31" i="27"/>
  <c r="AA32" i="27"/>
  <c r="O24" i="27"/>
  <c r="P28" i="27"/>
  <c r="S26" i="27"/>
  <c r="Y32" i="27"/>
  <c r="N26" i="27"/>
  <c r="I32" i="27"/>
  <c r="M31" i="27"/>
  <c r="U28" i="27"/>
  <c r="Q32" i="27"/>
  <c r="N28" i="27"/>
  <c r="AB24" i="27"/>
  <c r="AB32" i="27"/>
  <c r="AB31" i="27"/>
  <c r="T28" i="27"/>
  <c r="O32" i="27"/>
  <c r="W31" i="27"/>
  <c r="K32" i="27"/>
  <c r="H26" i="27"/>
  <c r="M24" i="27"/>
  <c r="E32" i="27"/>
  <c r="K28" i="27"/>
  <c r="AA26" i="27"/>
  <c r="Q28" i="27"/>
  <c r="Y31" i="27"/>
  <c r="O28" i="27"/>
  <c r="K24" i="27"/>
  <c r="AB28" i="27"/>
  <c r="T31" i="27"/>
  <c r="X24" i="27"/>
  <c r="X31" i="27"/>
  <c r="AA28" i="27"/>
  <c r="G27" i="27"/>
  <c r="V26" i="27"/>
  <c r="T26" i="27"/>
  <c r="V28" i="27"/>
  <c r="D28" i="27"/>
  <c r="W26" i="27"/>
  <c r="T24" i="27"/>
  <c r="D26" i="27"/>
  <c r="S24" i="27"/>
  <c r="G27" i="32" l="1"/>
  <c r="I27" i="32" s="1"/>
  <c r="AC27" i="32" s="1"/>
  <c r="G27" i="8"/>
  <c r="I27" i="8" s="1"/>
  <c r="AC27" i="8" s="1"/>
  <c r="G35" i="32"/>
  <c r="I35" i="32" s="1"/>
  <c r="AC35" i="32" s="1"/>
  <c r="G35" i="8"/>
  <c r="I35" i="8" s="1"/>
  <c r="AC35" i="8" s="1"/>
  <c r="G34" i="32"/>
  <c r="I34" i="32" s="1"/>
  <c r="AC34" i="32" s="1"/>
  <c r="G34" i="8"/>
  <c r="I34" i="8" s="1"/>
  <c r="AC34" i="8" s="1"/>
  <c r="G31" i="32"/>
  <c r="I31" i="32" s="1"/>
  <c r="AC31" i="32" s="1"/>
  <c r="G31" i="8"/>
  <c r="I31" i="8" s="1"/>
  <c r="AC31" i="8" s="1"/>
  <c r="G30" i="32"/>
  <c r="I30" i="32" s="1"/>
  <c r="AC30" i="32" s="1"/>
  <c r="G30" i="8"/>
  <c r="I30" i="8" s="1"/>
  <c r="AC30" i="8" s="1"/>
  <c r="G29" i="32"/>
  <c r="I29" i="32" s="1"/>
  <c r="AC29" i="32" s="1"/>
  <c r="G29" i="8"/>
  <c r="I29" i="8" s="1"/>
  <c r="AC29" i="8" s="1"/>
  <c r="AA36" i="27"/>
  <c r="L27" i="27"/>
  <c r="J27" i="27"/>
  <c r="U36" i="27"/>
  <c r="H27" i="27"/>
  <c r="N27" i="27"/>
  <c r="AD32" i="27"/>
  <c r="U30" i="27"/>
  <c r="D27" i="27"/>
  <c r="E27" i="27"/>
  <c r="W27" i="27"/>
  <c r="Z32" i="27"/>
  <c r="K30" i="27"/>
  <c r="V35" i="27"/>
  <c r="L36" i="27"/>
  <c r="AB20" i="27"/>
  <c r="S30" i="27"/>
  <c r="Y30" i="27"/>
  <c r="O36" i="27"/>
  <c r="AD26" i="27"/>
  <c r="S35" i="27"/>
  <c r="K27" i="27"/>
  <c r="F34" i="27"/>
  <c r="AC32" i="27"/>
  <c r="R30" i="27"/>
  <c r="P35" i="27"/>
  <c r="S27" i="27"/>
  <c r="M36" i="27"/>
  <c r="H36" i="27"/>
  <c r="H35" i="27"/>
  <c r="V27" i="27"/>
  <c r="Y35" i="27"/>
  <c r="P36" i="27"/>
  <c r="AD24" i="27"/>
  <c r="O30" i="27"/>
  <c r="X30" i="27"/>
  <c r="X36" i="27"/>
  <c r="AA30" i="27"/>
  <c r="M27" i="27"/>
  <c r="O35" i="27"/>
  <c r="G32" i="27"/>
  <c r="T27" i="27"/>
  <c r="F30" i="27"/>
  <c r="AB34" i="27"/>
  <c r="AC26" i="27"/>
  <c r="Z31" i="27"/>
  <c r="R27" i="27"/>
  <c r="F35" i="27"/>
  <c r="S36" i="27"/>
  <c r="L35" i="27"/>
  <c r="U34" i="27"/>
  <c r="G31" i="27"/>
  <c r="Q36" i="27"/>
  <c r="Q30" i="27"/>
  <c r="AC27" i="27"/>
  <c r="Q27" i="27"/>
  <c r="F36" i="27"/>
  <c r="N35" i="27"/>
  <c r="AB36" i="27"/>
  <c r="AB35" i="27"/>
  <c r="T34" i="27"/>
  <c r="R36" i="27"/>
  <c r="V30" i="27"/>
  <c r="K35" i="27"/>
  <c r="R34" i="27"/>
  <c r="P30" i="27"/>
  <c r="N36" i="27"/>
  <c r="D36" i="27"/>
  <c r="AD27" i="27"/>
  <c r="Y27" i="27"/>
  <c r="AB30" i="27"/>
  <c r="AC28" i="27"/>
  <c r="U35" i="27"/>
  <c r="F27" i="27"/>
  <c r="V36" i="27"/>
  <c r="AC31" i="27"/>
  <c r="X34" i="27"/>
  <c r="AD31" i="27"/>
  <c r="AA27" i="27"/>
  <c r="N30" i="27"/>
  <c r="I27" i="27"/>
  <c r="J30" i="27"/>
  <c r="Z28" i="27"/>
  <c r="W35" i="27"/>
  <c r="J35" i="27"/>
  <c r="Z26" i="27"/>
  <c r="X35" i="27"/>
  <c r="U27" i="27"/>
  <c r="O27" i="27"/>
  <c r="E36" i="27"/>
  <c r="D30" i="27"/>
  <c r="Z24" i="27"/>
  <c r="I30" i="27"/>
  <c r="E30" i="27"/>
  <c r="W30" i="27"/>
  <c r="W36" i="27"/>
  <c r="J36" i="27"/>
  <c r="L30" i="27"/>
  <c r="G28" i="27"/>
  <c r="M35" i="27"/>
  <c r="Q35" i="27"/>
  <c r="Y36" i="27"/>
  <c r="K36" i="27"/>
  <c r="H30" i="27"/>
  <c r="G26" i="27"/>
  <c r="T30" i="27"/>
  <c r="AD28" i="27"/>
  <c r="T35" i="27"/>
  <c r="I35" i="27"/>
  <c r="AA35" i="27"/>
  <c r="R35" i="27"/>
  <c r="G24" i="27"/>
  <c r="I34" i="27"/>
  <c r="P27" i="27"/>
  <c r="S34" i="27"/>
  <c r="M30" i="27"/>
  <c r="I36" i="27"/>
  <c r="T36" i="27"/>
  <c r="E35" i="27"/>
  <c r="X27" i="27"/>
  <c r="G28" i="32" l="1"/>
  <c r="I28" i="32" s="1"/>
  <c r="AC28" i="32" s="1"/>
  <c r="G28" i="8"/>
  <c r="I28" i="8" s="1"/>
  <c r="AC28" i="8" s="1"/>
  <c r="F12" i="32"/>
  <c r="G37" i="32"/>
  <c r="I37" i="32" s="1"/>
  <c r="AC37" i="32" s="1"/>
  <c r="G37" i="8"/>
  <c r="I37" i="8" s="1"/>
  <c r="AC37" i="8" s="1"/>
  <c r="G33" i="32"/>
  <c r="I33" i="32" s="1"/>
  <c r="AC33" i="32" s="1"/>
  <c r="G33" i="8"/>
  <c r="I33" i="8" s="1"/>
  <c r="AC33" i="8" s="1"/>
  <c r="F40" i="8"/>
  <c r="G9" i="8"/>
  <c r="I9" i="8" s="1"/>
  <c r="AC9" i="8" s="1"/>
  <c r="H40" i="8"/>
  <c r="F40" i="32"/>
  <c r="G38" i="32"/>
  <c r="I38" i="32" s="1"/>
  <c r="AC38" i="32" s="1"/>
  <c r="G38" i="8"/>
  <c r="I38" i="8" s="1"/>
  <c r="AC38" i="8" s="1"/>
  <c r="G8" i="8"/>
  <c r="H40" i="32"/>
  <c r="G39" i="32"/>
  <c r="I39" i="32" s="1"/>
  <c r="AC39" i="32" s="1"/>
  <c r="G39" i="8"/>
  <c r="I39" i="8" s="1"/>
  <c r="AC39" i="8" s="1"/>
  <c r="G18" i="8"/>
  <c r="I18" i="8" s="1"/>
  <c r="G23" i="32"/>
  <c r="I23" i="32" s="1"/>
  <c r="AC23" i="32" s="1"/>
  <c r="G23" i="8"/>
  <c r="I23" i="8" s="1"/>
  <c r="AC23" i="8" s="1"/>
  <c r="F12" i="8"/>
  <c r="H12" i="32"/>
  <c r="I8" i="8"/>
  <c r="AC8" i="8" s="1"/>
  <c r="I8" i="32"/>
  <c r="AC8" i="32" s="1"/>
  <c r="I9" i="32"/>
  <c r="AC9" i="32" s="1"/>
  <c r="V7" i="27"/>
  <c r="O7" i="27"/>
  <c r="T20" i="27"/>
  <c r="F20" i="27"/>
  <c r="P6" i="27"/>
  <c r="AA20" i="27"/>
  <c r="H6" i="27"/>
  <c r="AC30" i="27"/>
  <c r="G5" i="27"/>
  <c r="P25" i="27"/>
  <c r="V20" i="27"/>
  <c r="K20" i="27"/>
  <c r="M34" i="27"/>
  <c r="G6" i="27"/>
  <c r="Q20" i="27"/>
  <c r="L20" i="27"/>
  <c r="D7" i="27"/>
  <c r="D6" i="27"/>
  <c r="N20" i="27"/>
  <c r="M20" i="27"/>
  <c r="N34" i="27"/>
  <c r="N25" i="27"/>
  <c r="S5" i="27"/>
  <c r="AA5" i="27"/>
  <c r="AD25" i="27"/>
  <c r="H7" i="27"/>
  <c r="W5" i="27"/>
  <c r="AD34" i="27"/>
  <c r="Y20" i="27"/>
  <c r="R25" i="27"/>
  <c r="O6" i="27"/>
  <c r="S6" i="27"/>
  <c r="AB6" i="27"/>
  <c r="R6" i="27"/>
  <c r="F25" i="27"/>
  <c r="H5" i="27"/>
  <c r="P7" i="27"/>
  <c r="F5" i="27"/>
  <c r="AA7" i="27"/>
  <c r="Q25" i="27"/>
  <c r="E34" i="27"/>
  <c r="H25" i="27"/>
  <c r="O5" i="27"/>
  <c r="Z30" i="27"/>
  <c r="E20" i="27"/>
  <c r="H20" i="27"/>
  <c r="S7" i="27"/>
  <c r="AB7" i="27"/>
  <c r="AA6" i="27"/>
  <c r="J6" i="27"/>
  <c r="AB25" i="27"/>
  <c r="T25" i="27"/>
  <c r="R20" i="27"/>
  <c r="J5" i="27"/>
  <c r="L34" i="27"/>
  <c r="V25" i="27"/>
  <c r="L5" i="27"/>
  <c r="L25" i="27"/>
  <c r="AD35" i="27"/>
  <c r="Q7" i="27"/>
  <c r="E7" i="27"/>
  <c r="Z6" i="27"/>
  <c r="F7" i="27"/>
  <c r="J20" i="27"/>
  <c r="G35" i="27"/>
  <c r="AC35" i="27"/>
  <c r="Y7" i="27"/>
  <c r="U7" i="27"/>
  <c r="J25" i="27"/>
  <c r="AD30" i="27"/>
  <c r="L6" i="27"/>
  <c r="Z36" i="27"/>
  <c r="D25" i="27"/>
  <c r="T7" i="27"/>
  <c r="V34" i="27"/>
  <c r="K25" i="27"/>
  <c r="M7" i="27"/>
  <c r="E5" i="27"/>
  <c r="AD20" i="27"/>
  <c r="U6" i="27"/>
  <c r="K5" i="27"/>
  <c r="W7" i="27"/>
  <c r="AC36" i="27"/>
  <c r="U20" i="27"/>
  <c r="U5" i="27"/>
  <c r="G25" i="27"/>
  <c r="H34" i="27"/>
  <c r="Z25" i="27"/>
  <c r="AA34" i="27"/>
  <c r="D5" i="27"/>
  <c r="X6" i="27"/>
  <c r="M25" i="27"/>
  <c r="AD5" i="27"/>
  <c r="N7" i="27"/>
  <c r="S20" i="27"/>
  <c r="V5" i="27"/>
  <c r="R5" i="27"/>
  <c r="J7" i="27"/>
  <c r="E6" i="27"/>
  <c r="I6" i="27"/>
  <c r="O34" i="27"/>
  <c r="AC34" i="27"/>
  <c r="Q5" i="27"/>
  <c r="X20" i="27"/>
  <c r="I25" i="27"/>
  <c r="D35" i="27"/>
  <c r="I20" i="27"/>
  <c r="AD36" i="27"/>
  <c r="X5" i="27"/>
  <c r="AB5" i="27"/>
  <c r="W34" i="27"/>
  <c r="J34" i="27"/>
  <c r="U25" i="27"/>
  <c r="F6" i="27"/>
  <c r="Y5" i="27"/>
  <c r="S25" i="27"/>
  <c r="P20" i="27"/>
  <c r="O20" i="27"/>
  <c r="AA25" i="27"/>
  <c r="I5" i="27"/>
  <c r="W20" i="27"/>
  <c r="X25" i="27"/>
  <c r="Y6" i="27"/>
  <c r="Q34" i="27"/>
  <c r="P5" i="27"/>
  <c r="G30" i="27"/>
  <c r="M6" i="27"/>
  <c r="Y34" i="27"/>
  <c r="I7" i="27"/>
  <c r="P34" i="27"/>
  <c r="E25" i="27"/>
  <c r="Z35" i="27"/>
  <c r="N6" i="27"/>
  <c r="V6" i="27"/>
  <c r="K34" i="27"/>
  <c r="K7" i="27"/>
  <c r="Q6" i="27"/>
  <c r="X7" i="27"/>
  <c r="N5" i="27"/>
  <c r="D20" i="27"/>
  <c r="M5" i="27"/>
  <c r="T6" i="27"/>
  <c r="W25" i="27"/>
  <c r="O25" i="27"/>
  <c r="G36" i="27"/>
  <c r="D34" i="27"/>
  <c r="W6" i="27"/>
  <c r="AD6" i="27"/>
  <c r="R7" i="27"/>
  <c r="Y25" i="27"/>
  <c r="L7" i="27"/>
  <c r="G15" i="32" l="1"/>
  <c r="G15" i="8"/>
  <c r="E13" i="8"/>
  <c r="E12" i="32"/>
  <c r="G22" i="32"/>
  <c r="E13" i="32"/>
  <c r="H13" i="32"/>
  <c r="H20" i="32" s="1"/>
  <c r="H42" i="32" s="1"/>
  <c r="H13" i="8"/>
  <c r="G26" i="32"/>
  <c r="I26" i="32" s="1"/>
  <c r="G26" i="8"/>
  <c r="I26" i="8" s="1"/>
  <c r="G7" i="8"/>
  <c r="I7" i="8" s="1"/>
  <c r="E12" i="8"/>
  <c r="G22" i="8"/>
  <c r="H12" i="8"/>
  <c r="I10" i="32"/>
  <c r="AC10" i="32" s="1"/>
  <c r="I7" i="32"/>
  <c r="AC7" i="8"/>
  <c r="AB11" i="27"/>
  <c r="AA29" i="27"/>
  <c r="S11" i="27"/>
  <c r="Z20" i="27"/>
  <c r="Q12" i="27"/>
  <c r="Z7" i="27"/>
  <c r="J12" i="27"/>
  <c r="F12" i="27"/>
  <c r="AB29" i="27"/>
  <c r="K12" i="27"/>
  <c r="R29" i="27"/>
  <c r="H12" i="27"/>
  <c r="H11" i="27"/>
  <c r="X11" i="27"/>
  <c r="E11" i="27"/>
  <c r="T5" i="27"/>
  <c r="Q29" i="27"/>
  <c r="O12" i="27"/>
  <c r="V12" i="27"/>
  <c r="Y11" i="27"/>
  <c r="M11" i="27"/>
  <c r="Z5" i="27"/>
  <c r="K6" i="27"/>
  <c r="Y29" i="27"/>
  <c r="AC6" i="27"/>
  <c r="L11" i="27"/>
  <c r="W11" i="27"/>
  <c r="R11" i="27"/>
  <c r="I12" i="27"/>
  <c r="K11" i="27"/>
  <c r="Y12" i="27"/>
  <c r="Z29" i="27"/>
  <c r="G7" i="27"/>
  <c r="Q11" i="27"/>
  <c r="F29" i="27"/>
  <c r="U29" i="27"/>
  <c r="J11" i="27"/>
  <c r="O11" i="27"/>
  <c r="I11" i="27"/>
  <c r="AA12" i="27"/>
  <c r="AD7" i="27"/>
  <c r="M12" i="27"/>
  <c r="X29" i="27"/>
  <c r="L29" i="27"/>
  <c r="AB12" i="27"/>
  <c r="T12" i="27"/>
  <c r="D11" i="27"/>
  <c r="N29" i="27"/>
  <c r="N12" i="27"/>
  <c r="E12" i="27"/>
  <c r="E29" i="27"/>
  <c r="V29" i="27"/>
  <c r="T11" i="27"/>
  <c r="V11" i="27"/>
  <c r="N11" i="27"/>
  <c r="X12" i="27"/>
  <c r="AA11" i="27"/>
  <c r="AC5" i="27"/>
  <c r="U11" i="27"/>
  <c r="F11" i="27"/>
  <c r="AC25" i="27"/>
  <c r="S29" i="27"/>
  <c r="D29" i="27"/>
  <c r="O29" i="27"/>
  <c r="W29" i="27"/>
  <c r="G29" i="27"/>
  <c r="D12" i="27"/>
  <c r="M29" i="27"/>
  <c r="S12" i="27"/>
  <c r="P12" i="27"/>
  <c r="J29" i="27"/>
  <c r="I29" i="27"/>
  <c r="W12" i="27"/>
  <c r="K29" i="27"/>
  <c r="AC20" i="27"/>
  <c r="G34" i="27"/>
  <c r="U12" i="27"/>
  <c r="P11" i="27"/>
  <c r="AC7" i="27"/>
  <c r="L12" i="27"/>
  <c r="R12" i="27"/>
  <c r="T29" i="27"/>
  <c r="O19" i="27"/>
  <c r="P29" i="27"/>
  <c r="G20" i="27"/>
  <c r="H29" i="27"/>
  <c r="Z34" i="27"/>
  <c r="I15" i="8" l="1"/>
  <c r="AC15" i="8" s="1"/>
  <c r="F13" i="8"/>
  <c r="F20" i="8" s="1"/>
  <c r="G14" i="8"/>
  <c r="G14" i="32"/>
  <c r="I14" i="32" s="1"/>
  <c r="AC14" i="32" s="1"/>
  <c r="F13" i="32"/>
  <c r="F20" i="32" s="1"/>
  <c r="E20" i="32"/>
  <c r="E20" i="8"/>
  <c r="I15" i="32"/>
  <c r="AC15" i="32" s="1"/>
  <c r="H20" i="8"/>
  <c r="H42" i="8" s="1"/>
  <c r="E40" i="32"/>
  <c r="E40" i="8"/>
  <c r="G32" i="32"/>
  <c r="I32" i="32" s="1"/>
  <c r="AC32" i="32" s="1"/>
  <c r="G32" i="8"/>
  <c r="I32" i="8" s="1"/>
  <c r="AC32" i="8" s="1"/>
  <c r="I22" i="8"/>
  <c r="G40" i="8"/>
  <c r="I22" i="32"/>
  <c r="G40" i="32"/>
  <c r="I18" i="32"/>
  <c r="G13" i="32"/>
  <c r="G12" i="32"/>
  <c r="I10" i="8"/>
  <c r="G12" i="8"/>
  <c r="AC7" i="32"/>
  <c r="I12" i="32"/>
  <c r="Y19" i="27"/>
  <c r="P19" i="27"/>
  <c r="G12" i="27"/>
  <c r="U4" i="27"/>
  <c r="V19" i="27"/>
  <c r="AA4" i="27"/>
  <c r="L19" i="27"/>
  <c r="F19" i="27"/>
  <c r="AD11" i="27"/>
  <c r="I19" i="27"/>
  <c r="J19" i="27"/>
  <c r="T4" i="27"/>
  <c r="S4" i="27"/>
  <c r="T19" i="27"/>
  <c r="N19" i="27"/>
  <c r="Q4" i="27"/>
  <c r="V4" i="27"/>
  <c r="M19" i="27"/>
  <c r="L4" i="27"/>
  <c r="AD12" i="27"/>
  <c r="AC12" i="27"/>
  <c r="Y4" i="27"/>
  <c r="F4" i="27"/>
  <c r="G4" i="27"/>
  <c r="J4" i="27"/>
  <c r="N4" i="27"/>
  <c r="AB19" i="27"/>
  <c r="AD4" i="27"/>
  <c r="X4" i="27"/>
  <c r="E4" i="27"/>
  <c r="M4" i="27"/>
  <c r="I4" i="27"/>
  <c r="H4" i="27"/>
  <c r="D19" i="27"/>
  <c r="X19" i="27"/>
  <c r="S19" i="27"/>
  <c r="O4" i="27"/>
  <c r="P4" i="27"/>
  <c r="AD29" i="27"/>
  <c r="U19" i="27"/>
  <c r="Z11" i="27"/>
  <c r="W19" i="27"/>
  <c r="K4" i="27"/>
  <c r="AB4" i="27"/>
  <c r="E19" i="27"/>
  <c r="R19" i="27"/>
  <c r="G11" i="27"/>
  <c r="AC11" i="27"/>
  <c r="Q19" i="27"/>
  <c r="AA19" i="27"/>
  <c r="K19" i="27"/>
  <c r="D4" i="27"/>
  <c r="AC29" i="27"/>
  <c r="R4" i="27"/>
  <c r="Z12" i="27"/>
  <c r="H19" i="27"/>
  <c r="W4" i="27"/>
  <c r="G36" i="32" l="1"/>
  <c r="I36" i="32" s="1"/>
  <c r="G36" i="8"/>
  <c r="I36" i="8" s="1"/>
  <c r="AC22" i="32"/>
  <c r="I40" i="32"/>
  <c r="I40" i="8"/>
  <c r="AC22" i="8"/>
  <c r="I14" i="8"/>
  <c r="G13" i="8"/>
  <c r="G20" i="8" s="1"/>
  <c r="G42" i="8" s="1"/>
  <c r="I13" i="32"/>
  <c r="I20" i="32" s="1"/>
  <c r="G20" i="32"/>
  <c r="G42" i="32" s="1"/>
  <c r="AC12" i="32"/>
  <c r="AC10" i="8"/>
  <c r="AC12" i="8" s="1"/>
  <c r="I12" i="8"/>
  <c r="AD19" i="27"/>
  <c r="H41" i="27"/>
  <c r="E41" i="27"/>
  <c r="O9" i="27"/>
  <c r="U41" i="27"/>
  <c r="U9" i="27"/>
  <c r="F41" i="27"/>
  <c r="AC19" i="27"/>
  <c r="P9" i="27"/>
  <c r="F9" i="27"/>
  <c r="S9" i="27"/>
  <c r="I41" i="27"/>
  <c r="Q9" i="27"/>
  <c r="G9" i="27"/>
  <c r="S41" i="27"/>
  <c r="Z19" i="27"/>
  <c r="E9" i="27"/>
  <c r="V9" i="27"/>
  <c r="AD9" i="27"/>
  <c r="X41" i="27"/>
  <c r="L9" i="27"/>
  <c r="R9" i="27"/>
  <c r="Y9" i="27"/>
  <c r="N41" i="27"/>
  <c r="AB9" i="27"/>
  <c r="H9" i="27"/>
  <c r="AC4" i="27"/>
  <c r="AA41" i="27"/>
  <c r="M9" i="27"/>
  <c r="T41" i="27"/>
  <c r="T9" i="27"/>
  <c r="D41" i="27"/>
  <c r="AB41" i="27"/>
  <c r="Q41" i="27"/>
  <c r="W41" i="27"/>
  <c r="AA9" i="27"/>
  <c r="W9" i="27"/>
  <c r="Y41" i="27"/>
  <c r="Z4" i="27"/>
  <c r="G19" i="27"/>
  <c r="K41" i="27"/>
  <c r="L41" i="27"/>
  <c r="D9" i="27"/>
  <c r="R41" i="27"/>
  <c r="J41" i="27"/>
  <c r="N9" i="27"/>
  <c r="J9" i="27"/>
  <c r="P41" i="27"/>
  <c r="K9" i="27"/>
  <c r="X9" i="27"/>
  <c r="I9" i="27"/>
  <c r="V41" i="27"/>
  <c r="M41" i="27"/>
  <c r="I42" i="32" l="1"/>
  <c r="I13" i="8"/>
  <c r="AC14" i="8"/>
  <c r="I20" i="8"/>
  <c r="I42" i="8" s="1"/>
  <c r="AC41" i="27"/>
  <c r="AC9" i="27"/>
  <c r="Z9" i="27"/>
  <c r="AD41" i="27"/>
  <c r="O41" i="27"/>
  <c r="G41" i="27"/>
  <c r="Z41" i="27"/>
  <c r="Y33" i="27"/>
  <c r="AA33" i="27"/>
  <c r="F15" i="27"/>
  <c r="Z15" i="27"/>
  <c r="G15" i="27"/>
  <c r="L33" i="27"/>
  <c r="AB15" i="27"/>
  <c r="T33" i="27"/>
  <c r="AA15" i="27"/>
  <c r="Y15" i="27"/>
  <c r="AC15" i="27"/>
  <c r="X33" i="27"/>
  <c r="Y23" i="27"/>
  <c r="AA23" i="27"/>
  <c r="J15" i="27"/>
  <c r="M15" i="27"/>
  <c r="E15" i="27"/>
  <c r="K15" i="27"/>
  <c r="T15" i="27"/>
  <c r="Q15" i="27"/>
  <c r="W15" i="27"/>
  <c r="V15" i="27"/>
  <c r="S15" i="27"/>
  <c r="X15" i="27"/>
  <c r="O15" i="27"/>
  <c r="H15" i="27"/>
  <c r="Z33" i="27"/>
  <c r="U33" i="27"/>
  <c r="U15" i="27"/>
  <c r="K33" i="27"/>
  <c r="N15" i="27"/>
  <c r="P33" i="27"/>
  <c r="P15" i="27"/>
  <c r="I15" i="27"/>
  <c r="J33" i="27"/>
  <c r="D15" i="27"/>
  <c r="AC33" i="27"/>
  <c r="R15" i="27"/>
  <c r="L15" i="27"/>
  <c r="Q33" i="27"/>
  <c r="AA13" i="32" l="1"/>
  <c r="AA20" i="32" s="1"/>
  <c r="AC18" i="32"/>
  <c r="AA26" i="32"/>
  <c r="AC36" i="32"/>
  <c r="AA26" i="8"/>
  <c r="AC36" i="8"/>
  <c r="AA13" i="8"/>
  <c r="AA20" i="8" s="1"/>
  <c r="AC18" i="8"/>
  <c r="AC13" i="8" s="1"/>
  <c r="AC20" i="8" s="1"/>
  <c r="H33" i="27"/>
  <c r="J44" i="27"/>
  <c r="M33" i="27"/>
  <c r="U23" i="27"/>
  <c r="Y37" i="27"/>
  <c r="P10" i="27"/>
  <c r="Q23" i="27"/>
  <c r="J10" i="27"/>
  <c r="G33" i="27"/>
  <c r="Z44" i="27"/>
  <c r="F33" i="27"/>
  <c r="U44" i="27"/>
  <c r="P44" i="27"/>
  <c r="Y10" i="27"/>
  <c r="E10" i="27"/>
  <c r="K10" i="27"/>
  <c r="O10" i="27"/>
  <c r="T10" i="27"/>
  <c r="AD33" i="27"/>
  <c r="X44" i="27"/>
  <c r="AB10" i="27"/>
  <c r="T23" i="27"/>
  <c r="Q10" i="27"/>
  <c r="V10" i="27"/>
  <c r="R33" i="27"/>
  <c r="P23" i="27"/>
  <c r="K23" i="27"/>
  <c r="AC10" i="27"/>
  <c r="Z10" i="27"/>
  <c r="AA10" i="27"/>
  <c r="AA44" i="27"/>
  <c r="T44" i="27"/>
  <c r="H10" i="27"/>
  <c r="L23" i="27"/>
  <c r="Q44" i="27"/>
  <c r="O33" i="27"/>
  <c r="AC44" i="27"/>
  <c r="S10" i="27"/>
  <c r="Z23" i="27"/>
  <c r="Y44" i="27"/>
  <c r="G10" i="27"/>
  <c r="K44" i="27"/>
  <c r="L10" i="27"/>
  <c r="W10" i="27"/>
  <c r="D33" i="27"/>
  <c r="U10" i="27"/>
  <c r="AA37" i="27"/>
  <c r="L44" i="27"/>
  <c r="M10" i="27"/>
  <c r="X23" i="27"/>
  <c r="F10" i="27"/>
  <c r="E33" i="27"/>
  <c r="N10" i="27"/>
  <c r="X10" i="27"/>
  <c r="D10" i="27"/>
  <c r="V33" i="27"/>
  <c r="W33" i="27"/>
  <c r="S33" i="27"/>
  <c r="N33" i="27"/>
  <c r="AB33" i="27"/>
  <c r="AC23" i="27"/>
  <c r="I33" i="27"/>
  <c r="R10" i="27"/>
  <c r="J23" i="27"/>
  <c r="I10" i="27"/>
  <c r="AD15" i="27"/>
  <c r="AA40" i="32" l="1"/>
  <c r="AA42" i="32" s="1"/>
  <c r="AC26" i="32"/>
  <c r="AA40" i="8"/>
  <c r="AA42" i="8" s="1"/>
  <c r="AC26" i="8"/>
  <c r="AC40" i="8" s="1"/>
  <c r="AC42" i="8" s="1"/>
  <c r="AC13" i="32"/>
  <c r="O44" i="27"/>
  <c r="Q17" i="27"/>
  <c r="D23" i="27"/>
  <c r="L37" i="27"/>
  <c r="M17" i="27"/>
  <c r="Y17" i="27"/>
  <c r="X17" i="27"/>
  <c r="AB44" i="27"/>
  <c r="P17" i="27"/>
  <c r="I44" i="27"/>
  <c r="N44" i="27"/>
  <c r="P37" i="27"/>
  <c r="R23" i="27"/>
  <c r="O23" i="27"/>
  <c r="W17" i="27"/>
  <c r="N23" i="27"/>
  <c r="AB23" i="27"/>
  <c r="K17" i="27"/>
  <c r="V23" i="27"/>
  <c r="H17" i="27"/>
  <c r="G44" i="27"/>
  <c r="D44" i="27"/>
  <c r="U17" i="27"/>
  <c r="S23" i="27"/>
  <c r="W23" i="27"/>
  <c r="Z37" i="27"/>
  <c r="S44" i="27"/>
  <c r="AC17" i="27"/>
  <c r="M23" i="27"/>
  <c r="O17" i="27"/>
  <c r="G23" i="27"/>
  <c r="H44" i="27"/>
  <c r="AC37" i="27"/>
  <c r="T37" i="27"/>
  <c r="R17" i="27"/>
  <c r="AD23" i="27"/>
  <c r="J17" i="27"/>
  <c r="Z17" i="27"/>
  <c r="V44" i="27"/>
  <c r="AA17" i="27"/>
  <c r="E17" i="27"/>
  <c r="S17" i="27"/>
  <c r="I17" i="27"/>
  <c r="N17" i="27"/>
  <c r="J37" i="27"/>
  <c r="V17" i="27"/>
  <c r="I23" i="27"/>
  <c r="R44" i="27"/>
  <c r="W44" i="27"/>
  <c r="M44" i="27"/>
  <c r="F44" i="27"/>
  <c r="T17" i="27"/>
  <c r="Q37" i="27"/>
  <c r="H23" i="27"/>
  <c r="E44" i="27"/>
  <c r="D17" i="27"/>
  <c r="G17" i="27"/>
  <c r="K37" i="27"/>
  <c r="F17" i="27"/>
  <c r="L17" i="27"/>
  <c r="F23" i="27"/>
  <c r="U37" i="27"/>
  <c r="X37" i="27"/>
  <c r="E23" i="27"/>
  <c r="AD44" i="27"/>
  <c r="AB17" i="27"/>
  <c r="AD10" i="27"/>
  <c r="AC20" i="32" l="1"/>
  <c r="AC40" i="32"/>
  <c r="R40" i="27"/>
  <c r="F40" i="27"/>
  <c r="AD37" i="27"/>
  <c r="V37" i="27"/>
  <c r="N40" i="27"/>
  <c r="R37" i="27"/>
  <c r="H37" i="27"/>
  <c r="AC40" i="27"/>
  <c r="AB40" i="27"/>
  <c r="D37" i="27"/>
  <c r="W37" i="27"/>
  <c r="K40" i="27"/>
  <c r="D40" i="27"/>
  <c r="X40" i="27"/>
  <c r="F37" i="27"/>
  <c r="Q40" i="27"/>
  <c r="J40" i="27"/>
  <c r="S37" i="27"/>
  <c r="E40" i="27"/>
  <c r="Z40" i="27"/>
  <c r="S40" i="27"/>
  <c r="T40" i="27"/>
  <c r="P40" i="27"/>
  <c r="G37" i="27"/>
  <c r="AB37" i="27"/>
  <c r="M37" i="27"/>
  <c r="Y40" i="27"/>
  <c r="L40" i="27"/>
  <c r="AA40" i="27"/>
  <c r="U40" i="27"/>
  <c r="O37" i="27"/>
  <c r="N37" i="27"/>
  <c r="I37" i="27"/>
  <c r="E37" i="27"/>
  <c r="AD17" i="27"/>
  <c r="AC42" i="32" l="1"/>
  <c r="V40" i="27"/>
  <c r="AD40" i="27"/>
  <c r="O40" i="27"/>
  <c r="W40" i="27"/>
  <c r="M40" i="27"/>
  <c r="H40" i="27"/>
  <c r="I40" i="27"/>
  <c r="G40" i="27"/>
</calcChain>
</file>

<file path=xl/sharedStrings.xml><?xml version="1.0" encoding="utf-8"?>
<sst xmlns="http://schemas.openxmlformats.org/spreadsheetml/2006/main" count="183" uniqueCount="69">
  <si>
    <t>Energy Supply and Demand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</si>
  <si>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</si>
  <si>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</si>
  <si>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</si>
  <si>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</si>
  <si>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</si>
  <si>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</si>
  <si>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</si>
  <si>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</si>
  <si>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</si>
  <si>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</si>
  <si>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</si>
  <si>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</si>
  <si>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</si>
  <si>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</si>
  <si>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</si>
  <si>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LPG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</si>
  <si>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</si>
  <si>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</si>
  <si>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</si>
  <si>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</si>
  <si>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</si>
  <si>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</si>
  <si>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</si>
  <si>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</si>
  <si>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</si>
  <si>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</si>
  <si>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</si>
  <si>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</si>
  <si>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SUPPLY</t>
  </si>
  <si>
    <t>Indigenous Production</t>
  </si>
  <si>
    <t>Imports</t>
  </si>
  <si>
    <t>Exports</t>
  </si>
  <si>
    <t>Stock Change</t>
  </si>
  <si>
    <t>International Transport</t>
  </si>
  <si>
    <t>TOTAL PRIMARY ENERGY</t>
  </si>
  <si>
    <t>ENERGY TRANSFORMATION</t>
  </si>
  <si>
    <t>Electricity Generation</t>
  </si>
  <si>
    <t>Cogeneration</t>
  </si>
  <si>
    <t>Other Transformation</t>
  </si>
  <si>
    <t>Losses and Own Use</t>
  </si>
  <si>
    <t>Non-energy Use</t>
  </si>
  <si>
    <t>CONSUMER ENERGY (calculated)</t>
  </si>
  <si>
    <t>DEMAND</t>
  </si>
  <si>
    <t>Agriculture, Forestry and Fishing</t>
  </si>
  <si>
    <t>Agriculture</t>
  </si>
  <si>
    <t>Forestry and Logging</t>
  </si>
  <si>
    <t>Fishing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</si>
  <si>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</si>
  <si>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</si>
  <si>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</si>
  <si>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</si>
  <si>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</si>
  <si>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</si>
  <si>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</si>
  <si>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</si>
  <si>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</si>
  <si>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</si>
  <si>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</si>
  <si>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Commercial</t>
  </si>
  <si>
    <t>Transport</t>
  </si>
  <si>
    <t>Residential</t>
  </si>
  <si>
    <t>CONSUMER ENERGY (observed)</t>
  </si>
  <si>
    <t>Statistical Differences</t>
  </si>
  <si>
    <t>Energy Supply and Demand - Gross PJ (Higher Heating Value)</t>
  </si>
  <si>
    <t>All Fuels</t>
  </si>
  <si>
    <t>Fuel Production</t>
  </si>
  <si>
    <t>Converted into Petajolues using Net Calorific Values</t>
  </si>
  <si>
    <t>Energy Supply and Demand - 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</si>
</sst>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0.000"/>
    <numFmt numFmtId="166" formatCode="_(* #,##0.00_);_(* \(#,##0.00\);_(* &quot;-&quot;??_);_(@_)"/>
    <numFmt numFmtId="167" formatCode="_-* #,##0_-;\-* #,##0_-;_-* &quot;-&quot;??_-;_-@_-"/>
    <numFmt numFmtId="168" formatCode="_-* #,##0.00000_-;\-* #,##0.00000_-;_-* &quot;-&quot;??_-;_-@_-"/>
  </numFmts>
  <fonts count="24" x14ac:knownFonts="1">
    <font>
      <sz val="10"/>
      <name val="Arial"/>
    </font>
    <font>
      <sz val="10"/>
      <name val="Arial"/>
      <family val="2"/>
    </font>
    <font>
      <b/>
      <sz val="20"/>
      <color indexed="2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20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i/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6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top"/>
    </xf>
    <xf numFmtId="164" fontId="4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0" fontId="4" fillId="0" borderId="0"/>
    <xf numFmtId="0" fontId="11" fillId="0" borderId="0"/>
    <xf numFmtId="0" fontId="1" fillId="0" borderId="0"/>
    <xf numFmtId="9" fontId="4" fillId="0" borderId="0" applyFont="0" applyFill="0" applyBorder="0" applyAlignment="0" applyProtection="0"/>
    <xf numFmtId="0" fontId="20" fillId="0" borderId="0">
      <alignment vertical="top"/>
    </xf>
  </cellStyleXfs>
  <cellXfs count="240">
    <xf numFmtId="0" fontId="0" fillId="0" borderId="0" xfId="0">
      <alignment vertical="top"/>
    </xf>
    <xf numFmtId="0" fontId="1" fillId="2" borderId="0" xfId="7" applyFont="1" applyFill="1" applyAlignment="1">
      <alignment vertical="center"/>
    </xf>
    <xf numFmtId="0" fontId="3" fillId="2" borderId="0" xfId="7" applyFont="1" applyFill="1" applyAlignment="1">
      <alignment vertical="center"/>
    </xf>
    <xf numFmtId="0" fontId="3" fillId="2" borderId="0" xfId="7" applyFont="1" applyFill="1" applyBorder="1" applyAlignment="1">
      <alignment vertical="center"/>
    </xf>
    <xf numFmtId="0" fontId="1" fillId="2" borderId="0" xfId="7" applyFont="1" applyFill="1" applyBorder="1" applyAlignment="1">
      <alignment vertical="center"/>
    </xf>
    <xf numFmtId="0" fontId="1" fillId="2" borderId="0" xfId="7" applyFont="1" applyFill="1" applyBorder="1" applyAlignment="1">
      <alignment horizontal="center" vertical="center"/>
    </xf>
    <xf numFmtId="0" fontId="0" fillId="0" borderId="0" xfId="0" applyAlignment="1"/>
    <xf numFmtId="0" fontId="5" fillId="2" borderId="0" xfId="7" applyFont="1" applyFill="1" applyAlignment="1">
      <alignment horizontal="center" vertical="center" wrapText="1"/>
    </xf>
    <xf numFmtId="0" fontId="1" fillId="2" borderId="0" xfId="7" applyFont="1" applyFill="1" applyAlignment="1" applyProtection="1">
      <alignment vertical="center"/>
      <protection locked="0"/>
    </xf>
    <xf numFmtId="164" fontId="1" fillId="2" borderId="0" xfId="7" applyNumberFormat="1" applyFont="1" applyFill="1" applyAlignment="1" applyProtection="1">
      <alignment vertical="center"/>
      <protection locked="0"/>
    </xf>
    <xf numFmtId="0" fontId="3" fillId="2" borderId="0" xfId="7" applyFont="1" applyFill="1" applyAlignment="1" applyProtection="1">
      <alignment vertical="center"/>
      <protection locked="0"/>
    </xf>
    <xf numFmtId="0" fontId="7" fillId="2" borderId="0" xfId="7" applyFont="1" applyFill="1" applyAlignment="1">
      <alignment vertical="center"/>
    </xf>
    <xf numFmtId="0" fontId="9" fillId="2" borderId="0" xfId="7" applyFont="1" applyFill="1" applyAlignment="1">
      <alignment horizontal="left" vertical="center" wrapText="1"/>
    </xf>
    <xf numFmtId="0" fontId="9" fillId="2" borderId="0" xfId="7" applyFont="1" applyFill="1" applyBorder="1" applyAlignment="1" applyProtection="1">
      <alignment vertical="center"/>
      <protection locked="0"/>
    </xf>
    <xf numFmtId="0" fontId="9" fillId="2" borderId="0" xfId="7" applyFont="1" applyFill="1" applyBorder="1" applyAlignment="1" applyProtection="1">
      <alignment horizontal="center" vertical="center"/>
      <protection locked="0"/>
    </xf>
    <xf numFmtId="0" fontId="9" fillId="2" borderId="0" xfId="7" applyFont="1" applyFill="1" applyAlignment="1" applyProtection="1">
      <alignment vertical="center"/>
      <protection locked="0"/>
    </xf>
    <xf numFmtId="0" fontId="9" fillId="2" borderId="0" xfId="7" applyFont="1" applyFill="1" applyAlignment="1">
      <alignment vertical="center"/>
    </xf>
    <xf numFmtId="17" fontId="10" fillId="2" borderId="0" xfId="7" applyNumberFormat="1" applyFont="1" applyFill="1" applyAlignment="1">
      <alignment vertical="center"/>
    </xf>
    <xf numFmtId="0" fontId="9" fillId="2" borderId="0" xfId="7" applyFont="1" applyFill="1" applyAlignment="1">
      <alignment horizontal="center" vertical="center"/>
    </xf>
    <xf numFmtId="0" fontId="7" fillId="2" borderId="0" xfId="7" applyFont="1" applyFill="1" applyBorder="1" applyAlignment="1">
      <alignment horizontal="centerContinuous" vertical="center"/>
    </xf>
    <xf numFmtId="0" fontId="7" fillId="2" borderId="0" xfId="7" applyFont="1" applyFill="1" applyAlignment="1">
      <alignment horizontal="centerContinuous" vertical="center"/>
    </xf>
    <xf numFmtId="0" fontId="7" fillId="2" borderId="0" xfId="7" applyFont="1" applyFill="1" applyBorder="1" applyAlignment="1">
      <alignment horizontal="center" vertical="center"/>
    </xf>
    <xf numFmtId="165" fontId="12" fillId="2" borderId="0" xfId="6" applyNumberFormat="1" applyFont="1" applyFill="1" applyAlignment="1">
      <alignment horizontal="centerContinuous" vertical="center" wrapText="1"/>
    </xf>
    <xf numFmtId="165" fontId="13" fillId="2" borderId="1" xfId="6" applyNumberFormat="1" applyFont="1" applyFill="1" applyBorder="1" applyAlignment="1">
      <alignment horizontal="center" vertical="center" wrapText="1"/>
    </xf>
    <xf numFmtId="0" fontId="14" fillId="3" borderId="2" xfId="7" applyFont="1" applyFill="1" applyBorder="1" applyAlignment="1">
      <alignment horizontal="center" vertical="center" wrapText="1"/>
    </xf>
    <xf numFmtId="0" fontId="14" fillId="4" borderId="2" xfId="7" applyFont="1" applyFill="1" applyBorder="1" applyAlignment="1">
      <alignment horizontal="center" vertical="center" wrapText="1"/>
    </xf>
    <xf numFmtId="0" fontId="15" fillId="2" borderId="0" xfId="7" applyFont="1" applyFill="1" applyAlignment="1">
      <alignment horizontal="right" vertical="center"/>
    </xf>
    <xf numFmtId="165" fontId="12" fillId="2" borderId="0" xfId="6" applyNumberFormat="1" applyFont="1" applyFill="1" applyAlignment="1">
      <alignment horizontal="center" vertical="center" wrapText="1"/>
    </xf>
    <xf numFmtId="0" fontId="0" fillId="2" borderId="0" xfId="0" applyFill="1" applyAlignment="1"/>
    <xf numFmtId="0" fontId="15" fillId="2" borderId="3" xfId="7" quotePrefix="1" applyFont="1" applyFill="1" applyBorder="1" applyAlignment="1" applyProtection="1">
      <alignment horizontal="center" vertical="center"/>
      <protection locked="0"/>
    </xf>
    <xf numFmtId="0" fontId="15" fillId="2" borderId="4" xfId="7" quotePrefix="1" applyFont="1" applyFill="1" applyBorder="1" applyAlignment="1" applyProtection="1">
      <alignment horizontal="center" vertical="center" wrapText="1"/>
      <protection locked="0"/>
    </xf>
    <xf numFmtId="0" fontId="15" fillId="2" borderId="5" xfId="7" quotePrefix="1" applyFont="1" applyFill="1" applyBorder="1" applyAlignment="1">
      <alignment horizontal="center" vertical="center" wrapText="1"/>
    </xf>
    <xf numFmtId="0" fontId="15" fillId="2" borderId="5" xfId="7" applyFont="1" applyFill="1" applyBorder="1" applyAlignment="1">
      <alignment horizontal="center" vertical="center" wrapText="1"/>
    </xf>
    <xf numFmtId="0" fontId="15" fillId="2" borderId="4" xfId="7" quotePrefix="1" applyFont="1" applyFill="1" applyBorder="1" applyAlignment="1">
      <alignment horizontal="center" vertical="center" wrapText="1"/>
    </xf>
    <xf numFmtId="0" fontId="15" fillId="2" borderId="4" xfId="7" applyFont="1" applyFill="1" applyBorder="1" applyAlignment="1">
      <alignment horizontal="center" vertical="center" wrapText="1"/>
    </xf>
    <xf numFmtId="0" fontId="14" fillId="5" borderId="6" xfId="7" quotePrefix="1" applyFont="1" applyFill="1" applyBorder="1" applyAlignment="1">
      <alignment horizontal="center" vertical="center" wrapText="1"/>
    </xf>
    <xf numFmtId="0" fontId="14" fillId="3" borderId="6" xfId="7" quotePrefix="1" applyFont="1" applyFill="1" applyBorder="1" applyAlignment="1">
      <alignment horizontal="center" vertical="center" wrapText="1"/>
    </xf>
    <xf numFmtId="0" fontId="14" fillId="4" borderId="6" xfId="7" quotePrefix="1" applyFont="1" applyFill="1" applyBorder="1" applyAlignment="1">
      <alignment horizontal="center" vertical="center" wrapText="1"/>
    </xf>
    <xf numFmtId="0" fontId="15" fillId="2" borderId="0" xfId="7" applyFont="1" applyFill="1" applyAlignment="1">
      <alignment horizontal="center" vertical="center"/>
    </xf>
    <xf numFmtId="0" fontId="15" fillId="2" borderId="4" xfId="7" applyFont="1" applyFill="1" applyBorder="1" applyAlignment="1">
      <alignment horizontal="center" vertical="center"/>
    </xf>
    <xf numFmtId="0" fontId="15" fillId="2" borderId="4" xfId="7" applyFont="1" applyFill="1" applyBorder="1" applyAlignment="1" applyProtection="1">
      <alignment horizontal="center" vertical="center"/>
      <protection locked="0"/>
    </xf>
    <xf numFmtId="0" fontId="14" fillId="2" borderId="4" xfId="7" applyFont="1" applyFill="1" applyBorder="1" applyProtection="1">
      <protection locked="0"/>
    </xf>
    <xf numFmtId="0" fontId="14" fillId="2" borderId="4" xfId="7" applyFont="1" applyFill="1" applyBorder="1"/>
    <xf numFmtId="0" fontId="15" fillId="2" borderId="4" xfId="7" applyFont="1" applyFill="1" applyBorder="1"/>
    <xf numFmtId="0" fontId="15" fillId="2" borderId="0" xfId="7" applyFont="1" applyFill="1" applyBorder="1" applyAlignment="1">
      <alignment horizontal="center" vertical="center"/>
    </xf>
    <xf numFmtId="0" fontId="15" fillId="2" borderId="7" xfId="7" applyFont="1" applyFill="1" applyBorder="1" applyAlignment="1">
      <alignment horizontal="center" vertical="center"/>
    </xf>
    <xf numFmtId="0" fontId="15" fillId="2" borderId="1" xfId="7" quotePrefix="1" applyFont="1" applyFill="1" applyBorder="1" applyAlignment="1">
      <alignment horizontal="left" vertical="center"/>
    </xf>
    <xf numFmtId="0" fontId="0" fillId="2" borderId="8" xfId="0" applyFill="1" applyBorder="1" applyAlignment="1"/>
    <xf numFmtId="164" fontId="15" fillId="2" borderId="0" xfId="7" applyNumberFormat="1" applyFont="1" applyFill="1" applyBorder="1" applyAlignment="1" applyProtection="1">
      <alignment horizontal="right" vertical="center" indent="1"/>
      <protection locked="0"/>
    </xf>
    <xf numFmtId="164" fontId="15" fillId="2" borderId="9" xfId="7" applyNumberFormat="1" applyFont="1" applyFill="1" applyBorder="1" applyAlignment="1" applyProtection="1">
      <alignment horizontal="right" vertical="center" indent="1"/>
      <protection locked="0"/>
    </xf>
    <xf numFmtId="164" fontId="15" fillId="2" borderId="0" xfId="7" applyNumberFormat="1" applyFont="1" applyFill="1" applyBorder="1" applyAlignment="1">
      <alignment horizontal="right" vertical="center" indent="1"/>
    </xf>
    <xf numFmtId="164" fontId="14" fillId="5" borderId="8" xfId="7" applyNumberFormat="1" applyFont="1" applyFill="1" applyBorder="1" applyAlignment="1">
      <alignment horizontal="right" vertical="center" indent="1"/>
    </xf>
    <xf numFmtId="164" fontId="14" fillId="3" borderId="8" xfId="7" applyNumberFormat="1" applyFont="1" applyFill="1" applyBorder="1" applyAlignment="1">
      <alignment horizontal="right" vertical="center" indent="1"/>
    </xf>
    <xf numFmtId="164" fontId="14" fillId="4" borderId="1" xfId="7" applyNumberFormat="1" applyFont="1" applyFill="1" applyBorder="1" applyAlignment="1">
      <alignment horizontal="right" vertical="center" indent="1"/>
    </xf>
    <xf numFmtId="2" fontId="15" fillId="2" borderId="0" xfId="7" applyNumberFormat="1" applyFont="1" applyFill="1" applyAlignment="1">
      <alignment vertical="center"/>
    </xf>
    <xf numFmtId="2" fontId="17" fillId="0" borderId="0" xfId="0" applyNumberFormat="1" applyFont="1" applyAlignment="1"/>
    <xf numFmtId="0" fontId="15" fillId="2" borderId="1" xfId="7" applyFont="1" applyFill="1" applyBorder="1" applyAlignment="1">
      <alignment horizontal="left" vertical="center"/>
    </xf>
    <xf numFmtId="164" fontId="15" fillId="2" borderId="0" xfId="7" applyNumberFormat="1" applyFont="1" applyFill="1" applyAlignment="1">
      <alignment horizontal="right" vertical="center" indent="1"/>
    </xf>
    <xf numFmtId="164" fontId="15" fillId="4" borderId="1" xfId="7" applyNumberFormat="1" applyFont="1" applyFill="1" applyBorder="1" applyAlignment="1">
      <alignment horizontal="right" vertical="center" indent="1"/>
    </xf>
    <xf numFmtId="0" fontId="14" fillId="2" borderId="10" xfId="7" quotePrefix="1" applyFont="1" applyFill="1" applyBorder="1" applyAlignment="1">
      <alignment horizontal="left" vertical="center"/>
    </xf>
    <xf numFmtId="0" fontId="14" fillId="2" borderId="11" xfId="7" applyFont="1" applyFill="1" applyBorder="1" applyAlignment="1">
      <alignment vertical="center"/>
    </xf>
    <xf numFmtId="164" fontId="14" fillId="2" borderId="4" xfId="7" applyNumberFormat="1" applyFont="1" applyFill="1" applyBorder="1" applyAlignment="1" applyProtection="1">
      <alignment horizontal="right" vertical="center" indent="1"/>
      <protection locked="0"/>
    </xf>
    <xf numFmtId="164" fontId="14" fillId="2" borderId="9" xfId="7" applyNumberFormat="1" applyFont="1" applyFill="1" applyBorder="1" applyAlignment="1" applyProtection="1">
      <alignment horizontal="right" vertical="center" indent="1"/>
      <protection locked="0"/>
    </xf>
    <xf numFmtId="164" fontId="14" fillId="2" borderId="0" xfId="7" applyNumberFormat="1" applyFont="1" applyFill="1" applyBorder="1" applyAlignment="1" applyProtection="1">
      <alignment horizontal="right" vertical="center" indent="1"/>
      <protection locked="0"/>
    </xf>
    <xf numFmtId="164" fontId="14" fillId="2" borderId="4" xfId="7" applyNumberFormat="1" applyFont="1" applyFill="1" applyBorder="1" applyAlignment="1">
      <alignment horizontal="right" vertical="center" indent="1"/>
    </xf>
    <xf numFmtId="164" fontId="14" fillId="5" borderId="6" xfId="7" applyNumberFormat="1" applyFont="1" applyFill="1" applyBorder="1" applyAlignment="1">
      <alignment horizontal="right" vertical="center" indent="1"/>
    </xf>
    <xf numFmtId="164" fontId="14" fillId="3" borderId="6" xfId="7" applyNumberFormat="1" applyFont="1" applyFill="1" applyBorder="1" applyAlignment="1">
      <alignment horizontal="right" vertical="center" indent="1"/>
    </xf>
    <xf numFmtId="164" fontId="14" fillId="4" borderId="11" xfId="7" applyNumberFormat="1" applyFont="1" applyFill="1" applyBorder="1" applyAlignment="1">
      <alignment horizontal="right" vertical="center" indent="1"/>
    </xf>
    <xf numFmtId="0" fontId="14" fillId="2" borderId="12" xfId="7" applyFont="1" applyFill="1" applyBorder="1" applyAlignment="1">
      <alignment vertical="center"/>
    </xf>
    <xf numFmtId="0" fontId="14" fillId="2" borderId="13" xfId="7" applyFont="1" applyFill="1" applyBorder="1" applyAlignment="1">
      <alignment horizontal="left" vertical="center"/>
    </xf>
    <xf numFmtId="164" fontId="14" fillId="2" borderId="14" xfId="7" applyNumberFormat="1" applyFont="1" applyFill="1" applyBorder="1" applyAlignment="1" applyProtection="1">
      <alignment horizontal="right" vertical="center" indent="1"/>
      <protection locked="0"/>
    </xf>
    <xf numFmtId="164" fontId="14" fillId="2" borderId="15" xfId="7" applyNumberFormat="1" applyFont="1" applyFill="1" applyBorder="1" applyAlignment="1" applyProtection="1">
      <alignment horizontal="right" vertical="center" indent="1"/>
      <protection locked="0"/>
    </xf>
    <xf numFmtId="164" fontId="14" fillId="2" borderId="14" xfId="7" applyNumberFormat="1" applyFont="1" applyFill="1" applyBorder="1" applyAlignment="1">
      <alignment horizontal="right" vertical="center" indent="1"/>
    </xf>
    <xf numFmtId="164" fontId="14" fillId="3" borderId="16" xfId="7" applyNumberFormat="1" applyFont="1" applyFill="1" applyBorder="1" applyAlignment="1">
      <alignment horizontal="right" vertical="center" indent="1"/>
    </xf>
    <xf numFmtId="164" fontId="14" fillId="4" borderId="13" xfId="7" applyNumberFormat="1" applyFont="1" applyFill="1" applyBorder="1" applyAlignment="1">
      <alignment horizontal="right" vertical="center" indent="1"/>
    </xf>
    <xf numFmtId="164" fontId="15" fillId="2" borderId="0" xfId="7" applyNumberFormat="1" applyFont="1" applyFill="1" applyAlignment="1" applyProtection="1">
      <alignment horizontal="right" indent="1"/>
      <protection locked="0"/>
    </xf>
    <xf numFmtId="164" fontId="15" fillId="2" borderId="17" xfId="7" applyNumberFormat="1" applyFont="1" applyFill="1" applyBorder="1" applyAlignment="1" applyProtection="1">
      <alignment horizontal="right" indent="1"/>
      <protection locked="0"/>
    </xf>
    <xf numFmtId="164" fontId="15" fillId="2" borderId="0" xfId="7" applyNumberFormat="1" applyFont="1" applyFill="1" applyAlignment="1">
      <alignment vertical="center"/>
    </xf>
    <xf numFmtId="0" fontId="14" fillId="2" borderId="5" xfId="7" applyFont="1" applyFill="1" applyBorder="1" applyAlignment="1">
      <alignment horizontal="left" vertical="center"/>
    </xf>
    <xf numFmtId="0" fontId="14" fillId="2" borderId="5" xfId="7" quotePrefix="1" applyFont="1" applyFill="1" applyBorder="1" applyAlignment="1">
      <alignment horizontal="left" vertical="center"/>
    </xf>
    <xf numFmtId="0" fontId="14" fillId="2" borderId="18" xfId="7" applyFont="1" applyFill="1" applyBorder="1" applyAlignment="1">
      <alignment horizontal="left" vertical="center"/>
    </xf>
    <xf numFmtId="0" fontId="1" fillId="2" borderId="8" xfId="0" applyFont="1" applyFill="1" applyBorder="1" applyAlignment="1"/>
    <xf numFmtId="164" fontId="14" fillId="2" borderId="5" xfId="7" applyNumberFormat="1" applyFont="1" applyFill="1" applyBorder="1" applyAlignment="1" applyProtection="1">
      <alignment horizontal="right" vertical="center" indent="1"/>
      <protection locked="0"/>
    </xf>
    <xf numFmtId="164" fontId="14" fillId="2" borderId="19" xfId="7" applyNumberFormat="1" applyFont="1" applyFill="1" applyBorder="1" applyAlignment="1" applyProtection="1">
      <alignment horizontal="right" vertical="center" indent="1"/>
      <protection locked="0"/>
    </xf>
    <xf numFmtId="164" fontId="14" fillId="2" borderId="18" xfId="7" applyNumberFormat="1" applyFont="1" applyFill="1" applyBorder="1" applyAlignment="1" applyProtection="1">
      <alignment horizontal="right" vertical="center" indent="1"/>
      <protection locked="0"/>
    </xf>
    <xf numFmtId="164" fontId="14" fillId="2" borderId="5" xfId="7" applyNumberFormat="1" applyFont="1" applyFill="1" applyBorder="1" applyAlignment="1">
      <alignment horizontal="right" vertical="center" indent="1"/>
    </xf>
    <xf numFmtId="164" fontId="14" fillId="5" borderId="20" xfId="7" applyNumberFormat="1" applyFont="1" applyFill="1" applyBorder="1" applyAlignment="1">
      <alignment horizontal="right" vertical="center" indent="1"/>
    </xf>
    <xf numFmtId="164" fontId="14" fillId="3" borderId="20" xfId="7" applyNumberFormat="1" applyFont="1" applyFill="1" applyBorder="1" applyAlignment="1">
      <alignment horizontal="right" vertical="center" indent="1"/>
    </xf>
    <xf numFmtId="164" fontId="14" fillId="4" borderId="18" xfId="7" applyNumberFormat="1" applyFont="1" applyFill="1" applyBorder="1" applyAlignment="1">
      <alignment horizontal="right" vertical="center" indent="1"/>
    </xf>
    <xf numFmtId="0" fontId="14" fillId="2" borderId="21" xfId="7" quotePrefix="1" applyFont="1" applyFill="1" applyBorder="1" applyAlignment="1">
      <alignment horizontal="left" vertical="center"/>
    </xf>
    <xf numFmtId="0" fontId="14" fillId="2" borderId="0" xfId="7" applyFont="1" applyFill="1" applyBorder="1" applyAlignment="1">
      <alignment vertical="center"/>
    </xf>
    <xf numFmtId="0" fontId="14" fillId="2" borderId="1" xfId="7" applyFont="1" applyFill="1" applyBorder="1" applyAlignment="1">
      <alignment vertical="center"/>
    </xf>
    <xf numFmtId="164" fontId="14" fillId="2" borderId="0" xfId="7" applyNumberFormat="1" applyFont="1" applyFill="1" applyBorder="1" applyAlignment="1">
      <alignment horizontal="right" vertical="center" indent="1"/>
    </xf>
    <xf numFmtId="164" fontId="14" fillId="4" borderId="8" xfId="7" applyNumberFormat="1" applyFont="1" applyFill="1" applyBorder="1" applyAlignment="1">
      <alignment horizontal="right" vertical="center" indent="1"/>
    </xf>
    <xf numFmtId="164" fontId="15" fillId="5" borderId="8" xfId="7" applyNumberFormat="1" applyFont="1" applyFill="1" applyBorder="1" applyAlignment="1">
      <alignment horizontal="right" vertical="center" indent="1"/>
    </xf>
    <xf numFmtId="164" fontId="15" fillId="3" borderId="8" xfId="7" applyNumberFormat="1" applyFont="1" applyFill="1" applyBorder="1" applyAlignment="1">
      <alignment horizontal="right" vertical="center" indent="1"/>
    </xf>
    <xf numFmtId="164" fontId="15" fillId="4" borderId="8" xfId="7" applyNumberFormat="1" applyFont="1" applyFill="1" applyBorder="1" applyAlignment="1">
      <alignment horizontal="right" vertical="center" indent="1"/>
    </xf>
    <xf numFmtId="0" fontId="1" fillId="0" borderId="0" xfId="0" applyFont="1" applyAlignment="1"/>
    <xf numFmtId="17" fontId="1" fillId="0" borderId="0" xfId="0" applyNumberFormat="1" applyFont="1" applyAlignment="1"/>
    <xf numFmtId="0" fontId="15" fillId="2" borderId="1" xfId="7" applyFont="1" applyFill="1" applyBorder="1" applyAlignment="1">
      <alignment vertical="center"/>
    </xf>
    <xf numFmtId="164" fontId="14" fillId="2" borderId="0" xfId="7" applyNumberFormat="1" applyFont="1" applyFill="1" applyAlignment="1">
      <alignment horizontal="right" vertical="center" indent="1"/>
    </xf>
    <xf numFmtId="164" fontId="13" fillId="2" borderId="0" xfId="7" applyNumberFormat="1" applyFont="1" applyFill="1" applyBorder="1" applyAlignment="1">
      <alignment horizontal="right" vertical="center" indent="1"/>
    </xf>
    <xf numFmtId="164" fontId="12" fillId="2" borderId="0" xfId="7" applyNumberFormat="1" applyFont="1" applyFill="1" applyBorder="1" applyAlignment="1">
      <alignment horizontal="right" vertical="center" indent="1"/>
    </xf>
    <xf numFmtId="164" fontId="14" fillId="2" borderId="7" xfId="7" applyNumberFormat="1" applyFont="1" applyFill="1" applyBorder="1" applyAlignment="1" applyProtection="1">
      <alignment horizontal="right" vertical="center" indent="1"/>
      <protection locked="0"/>
    </xf>
    <xf numFmtId="164" fontId="14" fillId="2" borderId="22" xfId="7" applyNumberFormat="1" applyFont="1" applyFill="1" applyBorder="1" applyAlignment="1" applyProtection="1">
      <alignment horizontal="right" vertical="center" indent="1"/>
      <protection locked="0"/>
    </xf>
    <xf numFmtId="0" fontId="14" fillId="2" borderId="7" xfId="7" applyFont="1" applyFill="1" applyBorder="1" applyAlignment="1">
      <alignment vertical="center"/>
    </xf>
    <xf numFmtId="0" fontId="14" fillId="2" borderId="21" xfId="7" applyFont="1" applyFill="1" applyBorder="1" applyAlignment="1">
      <alignment horizontal="left" vertical="center"/>
    </xf>
    <xf numFmtId="0" fontId="14" fillId="2" borderId="5" xfId="7" applyFont="1" applyFill="1" applyBorder="1" applyAlignment="1">
      <alignment vertical="center"/>
    </xf>
    <xf numFmtId="0" fontId="14" fillId="2" borderId="18" xfId="7" applyFont="1" applyFill="1" applyBorder="1" applyAlignment="1">
      <alignment vertical="center"/>
    </xf>
    <xf numFmtId="164" fontId="14" fillId="2" borderId="18" xfId="7" applyNumberFormat="1" applyFont="1" applyFill="1" applyBorder="1" applyAlignment="1">
      <alignment horizontal="right" vertical="center" indent="1"/>
    </xf>
    <xf numFmtId="164" fontId="14" fillId="5" borderId="18" xfId="7" applyNumberFormat="1" applyFont="1" applyFill="1" applyBorder="1" applyAlignment="1">
      <alignment horizontal="right" vertical="center" indent="1"/>
    </xf>
    <xf numFmtId="164" fontId="14" fillId="4" borderId="20" xfId="7" applyNumberFormat="1" applyFont="1" applyFill="1" applyBorder="1" applyAlignment="1">
      <alignment horizontal="right" vertical="center" indent="1"/>
    </xf>
    <xf numFmtId="17" fontId="18" fillId="0" borderId="0" xfId="0" applyNumberFormat="1" applyFont="1" applyAlignment="1"/>
    <xf numFmtId="0" fontId="14" fillId="2" borderId="0" xfId="7" applyFont="1" applyFill="1" applyBorder="1" applyAlignment="1">
      <alignment horizontal="left" vertical="center"/>
    </xf>
    <xf numFmtId="0" fontId="3" fillId="2" borderId="8" xfId="0" applyFont="1" applyFill="1" applyBorder="1" applyAlignment="1"/>
    <xf numFmtId="164" fontId="14" fillId="0" borderId="5" xfId="7" applyNumberFormat="1" applyFont="1" applyBorder="1" applyAlignment="1" applyProtection="1">
      <alignment horizontal="right" indent="1"/>
      <protection locked="0"/>
    </xf>
    <xf numFmtId="164" fontId="14" fillId="5" borderId="20" xfId="1" applyFont="1" applyFill="1" applyBorder="1" applyAlignment="1">
      <alignment horizontal="right" vertical="center" indent="1"/>
    </xf>
    <xf numFmtId="164" fontId="14" fillId="3" borderId="18" xfId="7" applyNumberFormat="1" applyFont="1" applyFill="1" applyBorder="1" applyAlignment="1">
      <alignment horizontal="right" vertical="center" indent="1"/>
    </xf>
    <xf numFmtId="2" fontId="14" fillId="2" borderId="0" xfId="7" applyNumberFormat="1" applyFont="1" applyFill="1" applyAlignment="1">
      <alignment vertical="center"/>
    </xf>
    <xf numFmtId="2" fontId="15" fillId="0" borderId="0" xfId="0" applyNumberFormat="1" applyFont="1" applyAlignment="1"/>
    <xf numFmtId="0" fontId="15" fillId="2" borderId="0" xfId="7" applyFont="1" applyFill="1" applyAlignment="1">
      <alignment vertical="center"/>
    </xf>
    <xf numFmtId="0" fontId="15" fillId="2" borderId="0" xfId="7" applyFont="1" applyFill="1" applyBorder="1" applyAlignment="1">
      <alignment horizontal="right" vertical="center"/>
    </xf>
    <xf numFmtId="0" fontId="15" fillId="2" borderId="0" xfId="7" applyFont="1" applyFill="1" applyAlignment="1" applyProtection="1">
      <alignment vertical="center"/>
      <protection locked="0"/>
    </xf>
    <xf numFmtId="0" fontId="14" fillId="2" borderId="0" xfId="7" applyFont="1" applyFill="1" applyAlignment="1" applyProtection="1">
      <alignment vertical="center"/>
      <protection locked="0"/>
    </xf>
    <xf numFmtId="0" fontId="14" fillId="2" borderId="0" xfId="7" applyFont="1" applyFill="1" applyAlignment="1">
      <alignment vertical="center"/>
    </xf>
    <xf numFmtId="0" fontId="15" fillId="2" borderId="0" xfId="7" applyFont="1" applyFill="1" applyBorder="1" applyAlignment="1">
      <alignment vertical="center"/>
    </xf>
    <xf numFmtId="17" fontId="19" fillId="0" borderId="0" xfId="0" applyNumberFormat="1" applyFont="1" applyAlignment="1"/>
    <xf numFmtId="0" fontId="2" fillId="2" borderId="0" xfId="7" applyFont="1" applyFill="1" applyAlignment="1">
      <alignment vertical="center"/>
    </xf>
    <xf numFmtId="164" fontId="15" fillId="0" borderId="9" xfId="7" applyNumberFormat="1" applyFont="1" applyFill="1" applyBorder="1" applyAlignment="1" applyProtection="1">
      <alignment horizontal="right" vertical="center" indent="1"/>
      <protection locked="0"/>
    </xf>
    <xf numFmtId="164" fontId="15" fillId="2" borderId="11" xfId="7" applyNumberFormat="1" applyFont="1" applyFill="1" applyBorder="1" applyAlignment="1" applyProtection="1">
      <alignment horizontal="right" vertical="center" indent="1"/>
      <protection locked="0"/>
    </xf>
    <xf numFmtId="164" fontId="14" fillId="7" borderId="5" xfId="7" applyNumberFormat="1" applyFont="1" applyFill="1" applyBorder="1" applyAlignment="1">
      <alignment horizontal="right" vertical="center" indent="1"/>
    </xf>
    <xf numFmtId="0" fontId="0" fillId="7" borderId="0" xfId="0" applyFill="1">
      <alignment vertical="top"/>
    </xf>
    <xf numFmtId="0" fontId="2" fillId="7" borderId="0" xfId="7" applyFont="1" applyFill="1" applyAlignment="1">
      <alignment horizontal="left" vertical="center"/>
    </xf>
    <xf numFmtId="0" fontId="15" fillId="7" borderId="7" xfId="7" applyFont="1" applyFill="1" applyBorder="1" applyAlignment="1">
      <alignment horizontal="center" vertical="center"/>
    </xf>
    <xf numFmtId="0" fontId="15" fillId="7" borderId="1" xfId="7" quotePrefix="1" applyFont="1" applyFill="1" applyBorder="1" applyAlignment="1">
      <alignment horizontal="left" vertical="center"/>
    </xf>
    <xf numFmtId="0" fontId="15" fillId="7" borderId="1" xfId="7" applyFont="1" applyFill="1" applyBorder="1" applyAlignment="1">
      <alignment horizontal="left" vertical="center"/>
    </xf>
    <xf numFmtId="0" fontId="14" fillId="7" borderId="10" xfId="7" quotePrefix="1" applyFont="1" applyFill="1" applyBorder="1" applyAlignment="1">
      <alignment horizontal="left" vertical="center"/>
    </xf>
    <xf numFmtId="0" fontId="14" fillId="7" borderId="11" xfId="7" applyFont="1" applyFill="1" applyBorder="1" applyAlignment="1">
      <alignment vertical="center"/>
    </xf>
    <xf numFmtId="0" fontId="14" fillId="7" borderId="12" xfId="7" applyFont="1" applyFill="1" applyBorder="1" applyAlignment="1">
      <alignment vertical="center"/>
    </xf>
    <xf numFmtId="0" fontId="14" fillId="7" borderId="13" xfId="7" applyFont="1" applyFill="1" applyBorder="1" applyAlignment="1">
      <alignment horizontal="left" vertical="center"/>
    </xf>
    <xf numFmtId="0" fontId="14" fillId="7" borderId="5" xfId="7" applyFont="1" applyFill="1" applyBorder="1" applyAlignment="1">
      <alignment horizontal="left" vertical="center"/>
    </xf>
    <xf numFmtId="0" fontId="14" fillId="7" borderId="5" xfId="7" quotePrefix="1" applyFont="1" applyFill="1" applyBorder="1" applyAlignment="1">
      <alignment horizontal="left" vertical="center"/>
    </xf>
    <xf numFmtId="0" fontId="14" fillId="7" borderId="18" xfId="7" applyFont="1" applyFill="1" applyBorder="1" applyAlignment="1">
      <alignment horizontal="left" vertical="center"/>
    </xf>
    <xf numFmtId="0" fontId="14" fillId="7" borderId="21" xfId="7" quotePrefix="1" applyFont="1" applyFill="1" applyBorder="1" applyAlignment="1">
      <alignment horizontal="left" vertical="center"/>
    </xf>
    <xf numFmtId="0" fontId="14" fillId="7" borderId="0" xfId="7" applyFont="1" applyFill="1" applyBorder="1" applyAlignment="1">
      <alignment vertical="center"/>
    </xf>
    <xf numFmtId="0" fontId="14" fillId="7" borderId="1" xfId="7" applyFont="1" applyFill="1" applyBorder="1" applyAlignment="1">
      <alignment vertical="center"/>
    </xf>
    <xf numFmtId="0" fontId="15" fillId="7" borderId="1" xfId="7" applyFont="1" applyFill="1" applyBorder="1" applyAlignment="1">
      <alignment vertical="center"/>
    </xf>
    <xf numFmtId="0" fontId="14" fillId="7" borderId="7" xfId="7" applyFont="1" applyFill="1" applyBorder="1" applyAlignment="1">
      <alignment vertical="center"/>
    </xf>
    <xf numFmtId="0" fontId="14" fillId="7" borderId="21" xfId="7" applyFont="1" applyFill="1" applyBorder="1" applyAlignment="1">
      <alignment horizontal="left" vertical="center"/>
    </xf>
    <xf numFmtId="0" fontId="14" fillId="7" borderId="5" xfId="7" applyFont="1" applyFill="1" applyBorder="1" applyAlignment="1">
      <alignment vertical="center"/>
    </xf>
    <xf numFmtId="0" fontId="14" fillId="7" borderId="18" xfId="7" applyFont="1" applyFill="1" applyBorder="1" applyAlignment="1">
      <alignment vertical="center"/>
    </xf>
    <xf numFmtId="0" fontId="14" fillId="7" borderId="0" xfId="7" applyFont="1" applyFill="1" applyBorder="1" applyAlignment="1">
      <alignment horizontal="left" vertical="center"/>
    </xf>
    <xf numFmtId="0" fontId="23" fillId="2" borderId="11" xfId="7" applyFont="1" applyFill="1" applyBorder="1" applyAlignment="1">
      <alignment vertical="center"/>
    </xf>
    <xf numFmtId="164" fontId="15" fillId="7" borderId="0" xfId="1" applyFont="1" applyFill="1" applyAlignment="1">
      <alignment vertical="center"/>
    </xf>
    <xf numFmtId="0" fontId="0" fillId="7" borderId="0" xfId="0" applyFill="1" applyAlignment="1">
      <alignment vertical="center"/>
    </xf>
    <xf numFmtId="164" fontId="15" fillId="7" borderId="23" xfId="1" applyFont="1" applyFill="1" applyBorder="1" applyAlignment="1">
      <alignment vertical="center"/>
    </xf>
    <xf numFmtId="164" fontId="15" fillId="7" borderId="24" xfId="1" applyFont="1" applyFill="1" applyBorder="1" applyAlignment="1">
      <alignment vertical="center"/>
    </xf>
    <xf numFmtId="164" fontId="15" fillId="7" borderId="25" xfId="1" applyFont="1" applyFill="1" applyBorder="1" applyAlignment="1">
      <alignment vertical="center"/>
    </xf>
    <xf numFmtId="164" fontId="15" fillId="7" borderId="7" xfId="1" applyFont="1" applyFill="1" applyBorder="1" applyAlignment="1">
      <alignment vertical="center"/>
    </xf>
    <xf numFmtId="164" fontId="15" fillId="7" borderId="0" xfId="1" applyFont="1" applyFill="1" applyBorder="1" applyAlignment="1">
      <alignment vertical="center"/>
    </xf>
    <xf numFmtId="164" fontId="15" fillId="7" borderId="1" xfId="1" applyFont="1" applyFill="1" applyBorder="1" applyAlignment="1">
      <alignment vertical="center"/>
    </xf>
    <xf numFmtId="164" fontId="15" fillId="7" borderId="3" xfId="1" applyFont="1" applyFill="1" applyBorder="1" applyAlignment="1">
      <alignment vertical="center"/>
    </xf>
    <xf numFmtId="164" fontId="15" fillId="7" borderId="4" xfId="1" applyFont="1" applyFill="1" applyBorder="1" applyAlignment="1">
      <alignment vertical="center"/>
    </xf>
    <xf numFmtId="164" fontId="15" fillId="7" borderId="11" xfId="1" applyFont="1" applyFill="1" applyBorder="1" applyAlignment="1">
      <alignment vertical="center"/>
    </xf>
    <xf numFmtId="164" fontId="15" fillId="7" borderId="21" xfId="1" applyFont="1" applyFill="1" applyBorder="1" applyAlignment="1">
      <alignment vertical="center"/>
    </xf>
    <xf numFmtId="164" fontId="15" fillId="7" borderId="5" xfId="1" applyFont="1" applyFill="1" applyBorder="1" applyAlignment="1">
      <alignment vertical="center"/>
    </xf>
    <xf numFmtId="164" fontId="15" fillId="7" borderId="18" xfId="1" applyFont="1" applyFill="1" applyBorder="1" applyAlignment="1">
      <alignment vertical="center"/>
    </xf>
    <xf numFmtId="0" fontId="2" fillId="7" borderId="21" xfId="7" applyFont="1" applyFill="1" applyBorder="1" applyAlignment="1">
      <alignment horizontal="left" vertical="center"/>
    </xf>
    <xf numFmtId="0" fontId="2" fillId="7" borderId="5" xfId="7" applyFont="1" applyFill="1" applyBorder="1" applyAlignment="1">
      <alignment horizontal="left" vertical="center"/>
    </xf>
    <xf numFmtId="0" fontId="22" fillId="7" borderId="5" xfId="0" applyFont="1" applyFill="1" applyBorder="1" applyAlignment="1">
      <alignment horizontal="right" vertical="center"/>
    </xf>
    <xf numFmtId="0" fontId="2" fillId="7" borderId="18" xfId="7" applyFont="1" applyFill="1" applyBorder="1" applyAlignment="1">
      <alignment horizontal="left" vertical="center"/>
    </xf>
    <xf numFmtId="0" fontId="22" fillId="7" borderId="21" xfId="0" applyFont="1" applyFill="1" applyBorder="1" applyAlignment="1">
      <alignment horizontal="right" vertical="center"/>
    </xf>
    <xf numFmtId="0" fontId="14" fillId="8" borderId="6" xfId="7" quotePrefix="1" applyFont="1" applyFill="1" applyBorder="1" applyAlignment="1">
      <alignment horizontal="center" vertical="center" wrapText="1"/>
    </xf>
    <xf numFmtId="164" fontId="14" fillId="8" borderId="8" xfId="7" applyNumberFormat="1" applyFont="1" applyFill="1" applyBorder="1" applyAlignment="1">
      <alignment horizontal="right" vertical="center" indent="1"/>
    </xf>
    <xf numFmtId="164" fontId="14" fillId="8" borderId="6" xfId="7" applyNumberFormat="1" applyFont="1" applyFill="1" applyBorder="1" applyAlignment="1">
      <alignment horizontal="right" vertical="center" indent="1"/>
    </xf>
    <xf numFmtId="164" fontId="14" fillId="8" borderId="20" xfId="7" applyNumberFormat="1" applyFont="1" applyFill="1" applyBorder="1" applyAlignment="1">
      <alignment horizontal="right" vertical="center" indent="1"/>
    </xf>
    <xf numFmtId="164" fontId="15" fillId="8" borderId="8" xfId="7" applyNumberFormat="1" applyFont="1" applyFill="1" applyBorder="1" applyAlignment="1">
      <alignment horizontal="right" vertical="center" indent="1"/>
    </xf>
    <xf numFmtId="164" fontId="14" fillId="8" borderId="18" xfId="7" applyNumberFormat="1" applyFont="1" applyFill="1" applyBorder="1" applyAlignment="1">
      <alignment horizontal="right" vertical="center" indent="1"/>
    </xf>
    <xf numFmtId="0" fontId="14" fillId="9" borderId="2" xfId="7" applyFont="1" applyFill="1" applyBorder="1" applyAlignment="1">
      <alignment horizontal="center" vertical="center"/>
    </xf>
    <xf numFmtId="0" fontId="14" fillId="9" borderId="6" xfId="7" quotePrefix="1" applyFont="1" applyFill="1" applyBorder="1" applyAlignment="1">
      <alignment horizontal="center" vertical="center" wrapText="1"/>
    </xf>
    <xf numFmtId="164" fontId="14" fillId="9" borderId="8" xfId="7" applyNumberFormat="1" applyFont="1" applyFill="1" applyBorder="1" applyAlignment="1">
      <alignment horizontal="right" vertical="center" indent="1"/>
    </xf>
    <xf numFmtId="164" fontId="14" fillId="9" borderId="6" xfId="7" applyNumberFormat="1" applyFont="1" applyFill="1" applyBorder="1" applyAlignment="1">
      <alignment horizontal="right" vertical="center" indent="1"/>
    </xf>
    <xf numFmtId="164" fontId="14" fillId="9" borderId="16" xfId="7" applyNumberFormat="1" applyFont="1" applyFill="1" applyBorder="1" applyAlignment="1">
      <alignment horizontal="right" vertical="center" indent="1"/>
    </xf>
    <xf numFmtId="164" fontId="14" fillId="9" borderId="20" xfId="7" applyNumberFormat="1" applyFont="1" applyFill="1" applyBorder="1" applyAlignment="1">
      <alignment horizontal="right" vertical="center" indent="1"/>
    </xf>
    <xf numFmtId="164" fontId="15" fillId="9" borderId="8" xfId="7" applyNumberFormat="1" applyFont="1" applyFill="1" applyBorder="1" applyAlignment="1">
      <alignment horizontal="right" vertical="center" indent="1"/>
    </xf>
    <xf numFmtId="0" fontId="14" fillId="10" borderId="6" xfId="7" quotePrefix="1" applyFont="1" applyFill="1" applyBorder="1" applyAlignment="1" applyProtection="1">
      <alignment horizontal="center" vertical="center" wrapText="1"/>
      <protection locked="0"/>
    </xf>
    <xf numFmtId="164" fontId="14" fillId="10" borderId="8" xfId="7" applyNumberFormat="1" applyFont="1" applyFill="1" applyBorder="1" applyAlignment="1" applyProtection="1">
      <alignment horizontal="right" vertical="center" indent="1"/>
      <protection locked="0"/>
    </xf>
    <xf numFmtId="164" fontId="14" fillId="10" borderId="6" xfId="7" applyNumberFormat="1" applyFont="1" applyFill="1" applyBorder="1" applyAlignment="1" applyProtection="1">
      <alignment horizontal="right" vertical="center" indent="1"/>
      <protection locked="0"/>
    </xf>
    <xf numFmtId="164" fontId="14" fillId="10" borderId="2" xfId="7" applyNumberFormat="1" applyFont="1" applyFill="1" applyBorder="1" applyAlignment="1" applyProtection="1">
      <alignment horizontal="right" vertical="center" indent="1"/>
      <protection locked="0"/>
    </xf>
    <xf numFmtId="164" fontId="14" fillId="10" borderId="26" xfId="7" applyNumberFormat="1" applyFont="1" applyFill="1" applyBorder="1" applyAlignment="1" applyProtection="1">
      <alignment horizontal="right" vertical="center" indent="1"/>
      <protection locked="0"/>
    </xf>
    <xf numFmtId="164" fontId="14" fillId="10" borderId="20" xfId="7" applyNumberFormat="1" applyFont="1" applyFill="1" applyBorder="1" applyAlignment="1" applyProtection="1">
      <alignment horizontal="right" vertical="center" indent="1"/>
      <protection locked="0"/>
    </xf>
    <xf numFmtId="164" fontId="15" fillId="10" borderId="8" xfId="7" applyNumberFormat="1" applyFont="1" applyFill="1" applyBorder="1" applyAlignment="1" applyProtection="1">
      <alignment horizontal="right" vertical="center" indent="1"/>
      <protection locked="0"/>
    </xf>
    <xf numFmtId="164" fontId="14" fillId="11" borderId="1" xfId="7" applyNumberFormat="1" applyFont="1" applyFill="1" applyBorder="1" applyAlignment="1">
      <alignment horizontal="right" vertical="center" indent="1"/>
    </xf>
    <xf numFmtId="164" fontId="14" fillId="11" borderId="11" xfId="7" applyNumberFormat="1" applyFont="1" applyFill="1" applyBorder="1" applyAlignment="1">
      <alignment horizontal="right" vertical="center" indent="1"/>
    </xf>
    <xf numFmtId="164" fontId="14" fillId="11" borderId="13" xfId="7" applyNumberFormat="1" applyFont="1" applyFill="1" applyBorder="1" applyAlignment="1">
      <alignment horizontal="right" vertical="center" indent="1"/>
    </xf>
    <xf numFmtId="164" fontId="14" fillId="11" borderId="18" xfId="7" applyNumberFormat="1" applyFont="1" applyFill="1" applyBorder="1" applyAlignment="1">
      <alignment horizontal="right" vertical="center" indent="1"/>
    </xf>
    <xf numFmtId="164" fontId="15" fillId="11" borderId="1" xfId="7" applyNumberFormat="1" applyFont="1" applyFill="1" applyBorder="1" applyAlignment="1">
      <alignment horizontal="right" vertical="center" indent="1"/>
    </xf>
    <xf numFmtId="164" fontId="0" fillId="7" borderId="0" xfId="0" applyNumberFormat="1" applyFill="1">
      <alignment vertical="top"/>
    </xf>
    <xf numFmtId="0" fontId="15" fillId="7" borderId="0" xfId="0" applyFont="1" applyFill="1" applyBorder="1">
      <alignment vertical="top"/>
    </xf>
    <xf numFmtId="0" fontId="0" fillId="7" borderId="7" xfId="0" applyFill="1" applyBorder="1">
      <alignment vertical="top"/>
    </xf>
    <xf numFmtId="0" fontId="0" fillId="7" borderId="3" xfId="0" applyFill="1" applyBorder="1">
      <alignment vertical="top"/>
    </xf>
    <xf numFmtId="0" fontId="15" fillId="7" borderId="4" xfId="0" applyFont="1" applyFill="1" applyBorder="1">
      <alignment vertical="top"/>
    </xf>
    <xf numFmtId="0" fontId="15" fillId="7" borderId="1" xfId="0" applyFont="1" applyFill="1" applyBorder="1">
      <alignment vertical="top"/>
    </xf>
    <xf numFmtId="0" fontId="15" fillId="7" borderId="1" xfId="0" applyFont="1" applyFill="1" applyBorder="1" applyAlignment="1">
      <alignment vertical="center"/>
    </xf>
    <xf numFmtId="0" fontId="15" fillId="7" borderId="11" xfId="0" applyFont="1" applyFill="1" applyBorder="1" applyAlignment="1">
      <alignment vertical="center"/>
    </xf>
    <xf numFmtId="0" fontId="14" fillId="7" borderId="0" xfId="0" applyFont="1" applyFill="1" applyBorder="1" applyAlignment="1">
      <alignment vertical="center"/>
    </xf>
    <xf numFmtId="0" fontId="14" fillId="7" borderId="27" xfId="7" quotePrefix="1" applyFont="1" applyFill="1" applyBorder="1" applyAlignment="1">
      <alignment horizontal="left" vertical="center"/>
    </xf>
    <xf numFmtId="0" fontId="14" fillId="7" borderId="28" xfId="7" applyFont="1" applyFill="1" applyBorder="1" applyAlignment="1">
      <alignment horizontal="left" vertical="center"/>
    </xf>
    <xf numFmtId="0" fontId="14" fillId="7" borderId="29" xfId="7" applyFont="1" applyFill="1" applyBorder="1" applyAlignment="1">
      <alignment horizontal="left" vertical="center"/>
    </xf>
    <xf numFmtId="164" fontId="15" fillId="7" borderId="28" xfId="1" applyFont="1" applyFill="1" applyBorder="1" applyAlignment="1">
      <alignment vertical="center"/>
    </xf>
    <xf numFmtId="164" fontId="15" fillId="7" borderId="29" xfId="1" applyFont="1" applyFill="1" applyBorder="1" applyAlignment="1">
      <alignment vertical="center"/>
    </xf>
    <xf numFmtId="167" fontId="0" fillId="0" borderId="0" xfId="0" applyNumberFormat="1" applyAlignment="1"/>
    <xf numFmtId="168" fontId="0" fillId="7" borderId="0" xfId="0" applyNumberFormat="1" applyFill="1">
      <alignment vertical="top"/>
    </xf>
    <xf numFmtId="0" fontId="16" fillId="12" borderId="2" xfId="7" applyFont="1" applyFill="1" applyBorder="1" applyAlignment="1">
      <alignment horizontal="center" vertical="center" textRotation="90"/>
    </xf>
    <xf numFmtId="0" fontId="16" fillId="12" borderId="8" xfId="7" applyFont="1" applyFill="1" applyBorder="1" applyAlignment="1">
      <alignment horizontal="center" vertical="center" textRotation="90"/>
    </xf>
    <xf numFmtId="0" fontId="12" fillId="7" borderId="0" xfId="7" applyFont="1" applyFill="1" applyAlignment="1">
      <alignment horizontal="center" vertical="top" textRotation="180"/>
    </xf>
    <xf numFmtId="0" fontId="12" fillId="7" borderId="0" xfId="7" applyFont="1" applyFill="1" applyBorder="1" applyAlignment="1">
      <alignment horizontal="center" vertical="top" textRotation="180"/>
    </xf>
    <xf numFmtId="0" fontId="2" fillId="7" borderId="0" xfId="7" applyFont="1" applyFill="1" applyAlignment="1">
      <alignment horizontal="left" vertical="center"/>
    </xf>
    <xf numFmtId="0" fontId="16" fillId="13" borderId="8" xfId="7" applyFont="1" applyFill="1" applyBorder="1" applyAlignment="1">
      <alignment horizontal="center" vertical="center" textRotation="90"/>
    </xf>
    <xf numFmtId="0" fontId="12" fillId="7" borderId="7" xfId="7" applyFont="1" applyFill="1" applyBorder="1" applyAlignment="1">
      <alignment horizontal="center" vertical="top" textRotation="180"/>
    </xf>
    <xf numFmtId="0" fontId="16" fillId="6" borderId="2" xfId="7" applyFont="1" applyFill="1" applyBorder="1" applyAlignment="1">
      <alignment horizontal="center" vertical="center" textRotation="90"/>
    </xf>
    <xf numFmtId="0" fontId="16" fillId="6" borderId="8" xfId="7" applyFont="1" applyFill="1" applyBorder="1" applyAlignment="1">
      <alignment horizontal="center" vertical="center" textRotation="90"/>
    </xf>
    <xf numFmtId="0" fontId="14" fillId="8" borderId="23" xfId="7" applyFont="1" applyFill="1" applyBorder="1" applyAlignment="1">
      <alignment horizontal="center" vertical="center"/>
    </xf>
    <xf numFmtId="0" fontId="14" fillId="8" borderId="24" xfId="7" applyFont="1" applyFill="1" applyBorder="1" applyAlignment="1">
      <alignment horizontal="center" vertical="center"/>
    </xf>
    <xf numFmtId="0" fontId="14" fillId="8" borderId="25" xfId="7" applyFont="1" applyFill="1" applyBorder="1" applyAlignment="1">
      <alignment horizontal="center" vertical="center"/>
    </xf>
    <xf numFmtId="0" fontId="14" fillId="5" borderId="21" xfId="7" applyFont="1" applyFill="1" applyBorder="1" applyAlignment="1">
      <alignment horizontal="center" vertical="center"/>
    </xf>
    <xf numFmtId="0" fontId="14" fillId="5" borderId="5" xfId="7" applyFont="1" applyFill="1" applyBorder="1" applyAlignment="1">
      <alignment horizontal="center" vertical="center"/>
    </xf>
    <xf numFmtId="0" fontId="14" fillId="5" borderId="25" xfId="7" applyFont="1" applyFill="1" applyBorder="1" applyAlignment="1">
      <alignment horizontal="center" vertical="center"/>
    </xf>
    <xf numFmtId="0" fontId="14" fillId="11" borderId="25" xfId="7" applyFont="1" applyFill="1" applyBorder="1" applyAlignment="1">
      <alignment horizontal="center" vertical="center"/>
    </xf>
    <xf numFmtId="0" fontId="14" fillId="11" borderId="11" xfId="7" applyFont="1" applyFill="1" applyBorder="1" applyAlignment="1">
      <alignment horizontal="center" vertical="center"/>
    </xf>
    <xf numFmtId="0" fontId="6" fillId="2" borderId="30" xfId="7" applyFont="1" applyFill="1" applyBorder="1" applyAlignment="1">
      <alignment horizontal="center" vertical="center" wrapText="1"/>
    </xf>
    <xf numFmtId="1" fontId="8" fillId="2" borderId="31" xfId="7" applyNumberFormat="1" applyFont="1" applyFill="1" applyBorder="1" applyAlignment="1" applyProtection="1">
      <alignment horizontal="center" vertical="center"/>
      <protection locked="0"/>
    </xf>
    <xf numFmtId="1" fontId="8" fillId="2" borderId="32" xfId="7" applyNumberFormat="1" applyFont="1" applyFill="1" applyBorder="1" applyAlignment="1" applyProtection="1">
      <alignment horizontal="center" vertical="center"/>
      <protection locked="0"/>
    </xf>
    <xf numFmtId="165" fontId="13" fillId="0" borderId="14" xfId="6" applyNumberFormat="1" applyFont="1" applyBorder="1" applyAlignment="1">
      <alignment horizontal="center" vertical="center" wrapText="1"/>
    </xf>
    <xf numFmtId="165" fontId="13" fillId="0" borderId="13" xfId="6" applyNumberFormat="1" applyFont="1" applyBorder="1" applyAlignment="1">
      <alignment horizontal="center" vertical="center" wrapText="1"/>
    </xf>
    <xf numFmtId="165" fontId="13" fillId="0" borderId="0" xfId="6" applyNumberFormat="1" applyFont="1" applyBorder="1" applyAlignment="1">
      <alignment horizontal="center" vertical="center" wrapText="1"/>
    </xf>
    <xf numFmtId="165" fontId="13" fillId="0" borderId="1" xfId="6" applyNumberFormat="1" applyFont="1" applyBorder="1" applyAlignment="1">
      <alignment horizontal="center" vertical="center" wrapText="1"/>
    </xf>
    <xf numFmtId="0" fontId="14" fillId="10" borderId="21" xfId="7" applyFont="1" applyFill="1" applyBorder="1" applyAlignment="1" applyProtection="1">
      <alignment horizontal="center" vertical="center"/>
      <protection locked="0"/>
    </xf>
    <xf numFmtId="0" fontId="14" fillId="10" borderId="5" xfId="7" applyFont="1" applyFill="1" applyBorder="1" applyAlignment="1" applyProtection="1">
      <alignment horizontal="center" vertical="center"/>
      <protection locked="0"/>
    </xf>
    <xf numFmtId="0" fontId="14" fillId="10" borderId="25" xfId="7" applyFont="1" applyFill="1" applyBorder="1" applyAlignment="1" applyProtection="1">
      <alignment horizontal="center" vertical="center"/>
      <protection locked="0"/>
    </xf>
  </cellXfs>
  <cellStyles count="10">
    <cellStyle name="Comma" xfId="1" builtinId="3"/>
    <cellStyle name="Comma 2" xfId="2"/>
    <cellStyle name="Comma 3" xfId="3"/>
    <cellStyle name="Normal" xfId="0" builtinId="0"/>
    <cellStyle name="Normal 2" xfId="4"/>
    <cellStyle name="Normal 3" xfId="5"/>
    <cellStyle name="Normal_1995 SLT" xfId="6"/>
    <cellStyle name="Normal_Matrix Format" xfId="7"/>
    <cellStyle name="Percent 2" xfId="8"/>
    <cellStyle name="Style 1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</xdr:col>
      <xdr:colOff>472440</xdr:colOff>
      <xdr:row>8</xdr:row>
      <xdr:rowOff>0</xdr:rowOff>
    </xdr:to>
    <xdr:sp macro="" textlink="">
      <xdr:nvSpPr>
        <xdr:cNvPr id="40" name="Text Box 685"/>
        <xdr:cNvSpPr txBox="1">
          <a:spLocks noChangeArrowheads="1"/>
        </xdr:cNvSpPr>
      </xdr:nvSpPr>
      <xdr:spPr bwMode="auto">
        <a:xfrm>
          <a:off x="647700" y="36385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of which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472440</xdr:colOff>
      <xdr:row>8</xdr:row>
      <xdr:rowOff>0</xdr:rowOff>
    </xdr:to>
    <xdr:sp macro="" textlink="">
      <xdr:nvSpPr>
        <xdr:cNvPr id="42" name="Text Box 688"/>
        <xdr:cNvSpPr txBox="1">
          <a:spLocks noChangeArrowheads="1"/>
        </xdr:cNvSpPr>
      </xdr:nvSpPr>
      <xdr:spPr bwMode="auto">
        <a:xfrm>
          <a:off x="647700" y="36385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of which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472440</xdr:colOff>
      <xdr:row>8</xdr:row>
      <xdr:rowOff>0</xdr:rowOff>
    </xdr:to>
    <xdr:sp macro="" textlink="">
      <xdr:nvSpPr>
        <xdr:cNvPr id="47" name="Text Box 702"/>
        <xdr:cNvSpPr txBox="1">
          <a:spLocks noChangeArrowheads="1"/>
        </xdr:cNvSpPr>
      </xdr:nvSpPr>
      <xdr:spPr bwMode="auto">
        <a:xfrm>
          <a:off x="647700" y="36385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of which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472440</xdr:colOff>
      <xdr:row>8</xdr:row>
      <xdr:rowOff>0</xdr:rowOff>
    </xdr:to>
    <xdr:sp macro="" textlink="">
      <xdr:nvSpPr>
        <xdr:cNvPr id="49" name="Text Box 705"/>
        <xdr:cNvSpPr txBox="1">
          <a:spLocks noChangeArrowheads="1"/>
        </xdr:cNvSpPr>
      </xdr:nvSpPr>
      <xdr:spPr bwMode="auto">
        <a:xfrm>
          <a:off x="647700" y="36385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of which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2" name="Text Box 676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3" name="Text Box 677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4" name="Text Box 678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5" name="Text Box 679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" name="Text Box 680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" name="Text Box 681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8" name="Text Box 682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9" name="Text Box 683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3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10" name="Text Box 684"/>
        <xdr:cNvSpPr txBox="1">
          <a:spLocks noChangeArrowheads="1"/>
        </xdr:cNvSpPr>
      </xdr:nvSpPr>
      <xdr:spPr bwMode="auto">
        <a:xfrm>
          <a:off x="25450800" y="1066800"/>
          <a:ext cx="0" cy="937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2</xdr:col>
      <xdr:colOff>472440</xdr:colOff>
      <xdr:row>11</xdr:row>
      <xdr:rowOff>0</xdr:rowOff>
    </xdr:to>
    <xdr:sp macro="" textlink="">
      <xdr:nvSpPr>
        <xdr:cNvPr id="11" name="Text Box 685"/>
        <xdr:cNvSpPr txBox="1">
          <a:spLocks noChangeArrowheads="1"/>
        </xdr:cNvSpPr>
      </xdr:nvSpPr>
      <xdr:spPr bwMode="auto">
        <a:xfrm>
          <a:off x="670560" y="3627120"/>
          <a:ext cx="4724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of which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12" name="Text Box 687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2</xdr:col>
      <xdr:colOff>472440</xdr:colOff>
      <xdr:row>11</xdr:row>
      <xdr:rowOff>0</xdr:rowOff>
    </xdr:to>
    <xdr:sp macro="" textlink="">
      <xdr:nvSpPr>
        <xdr:cNvPr id="13" name="Text Box 688"/>
        <xdr:cNvSpPr txBox="1">
          <a:spLocks noChangeArrowheads="1"/>
        </xdr:cNvSpPr>
      </xdr:nvSpPr>
      <xdr:spPr bwMode="auto">
        <a:xfrm>
          <a:off x="670560" y="3627120"/>
          <a:ext cx="4724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of which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14" name="Text Box 689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15" name="Text Box 690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16" name="Text Box 691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17" name="Text Box 692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18" name="Text Box 693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19" name="Text Box 694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20" name="Text Box 695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21" name="Text Box 696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22" name="Text Box 697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23" name="Text Box 698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24" name="Text Box 699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25" name="Text Box 700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3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26" name="Text Box 701"/>
        <xdr:cNvSpPr txBox="1">
          <a:spLocks noChangeArrowheads="1"/>
        </xdr:cNvSpPr>
      </xdr:nvSpPr>
      <xdr:spPr bwMode="auto">
        <a:xfrm>
          <a:off x="25450800" y="1066800"/>
          <a:ext cx="0" cy="937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2</xdr:col>
      <xdr:colOff>472440</xdr:colOff>
      <xdr:row>11</xdr:row>
      <xdr:rowOff>0</xdr:rowOff>
    </xdr:to>
    <xdr:sp macro="" textlink="">
      <xdr:nvSpPr>
        <xdr:cNvPr id="27" name="Text Box 702"/>
        <xdr:cNvSpPr txBox="1">
          <a:spLocks noChangeArrowheads="1"/>
        </xdr:cNvSpPr>
      </xdr:nvSpPr>
      <xdr:spPr bwMode="auto">
        <a:xfrm>
          <a:off x="670560" y="3627120"/>
          <a:ext cx="4724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of which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28" name="Text Box 704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11</xdr:row>
      <xdr:rowOff>0</xdr:rowOff>
    </xdr:from>
    <xdr:to>
      <xdr:col>2</xdr:col>
      <xdr:colOff>472440</xdr:colOff>
      <xdr:row>11</xdr:row>
      <xdr:rowOff>0</xdr:rowOff>
    </xdr:to>
    <xdr:sp macro="" textlink="">
      <xdr:nvSpPr>
        <xdr:cNvPr id="29" name="Text Box 705"/>
        <xdr:cNvSpPr txBox="1">
          <a:spLocks noChangeArrowheads="1"/>
        </xdr:cNvSpPr>
      </xdr:nvSpPr>
      <xdr:spPr bwMode="auto">
        <a:xfrm>
          <a:off x="670560" y="3627120"/>
          <a:ext cx="47244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of which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30" name="Text Box 706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31" name="Text Box 707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32" name="Text Box 708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33" name="Text Box 709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34" name="Text Box 710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35" name="Text Box 711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36" name="Text Box 712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37" name="Text Box 713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38" name="Text Box 714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39" name="Text Box 715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40" name="Text Box 716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41" name="Text Box 717"/>
        <xdr:cNvSpPr txBox="1">
          <a:spLocks noChangeArrowheads="1"/>
        </xdr:cNvSpPr>
      </xdr:nvSpPr>
      <xdr:spPr bwMode="auto">
        <a:xfrm>
          <a:off x="25450800" y="1424940"/>
          <a:ext cx="0" cy="579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3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42" name="Text Box 718"/>
        <xdr:cNvSpPr txBox="1">
          <a:spLocks noChangeArrowheads="1"/>
        </xdr:cNvSpPr>
      </xdr:nvSpPr>
      <xdr:spPr bwMode="auto">
        <a:xfrm>
          <a:off x="25450800" y="1066800"/>
          <a:ext cx="0" cy="937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43" name="Text Box 719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44" name="Text Box 720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45" name="Text Box 721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46" name="Text Box 722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47" name="Text Box 723"/>
        <xdr:cNvSpPr txBox="1">
          <a:spLocks noChangeArrowheads="1"/>
        </xdr:cNvSpPr>
      </xdr:nvSpPr>
      <xdr:spPr bwMode="auto">
        <a:xfrm>
          <a:off x="3162300" y="200406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" name="Text 26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20</xdr:col>
      <xdr:colOff>66675</xdr:colOff>
      <xdr:row>0</xdr:row>
      <xdr:rowOff>0</xdr:rowOff>
    </xdr:to>
    <xdr:sp macro="" textlink="">
      <xdr:nvSpPr>
        <xdr:cNvPr id="4" name="Text 27"/>
        <xdr:cNvSpPr txBox="1">
          <a:spLocks noChangeArrowheads="1"/>
        </xdr:cNvSpPr>
      </xdr:nvSpPr>
      <xdr:spPr bwMode="auto">
        <a:xfrm>
          <a:off x="18516600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Geo-thermal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" name="Text 2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6" name="Text 30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7" name="Text 3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8" name="Text 3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9" name="Text 3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" name="Text 3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1" name="Text 3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2" name="Text 3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3" name="Text 3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4" name="Text 39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15" name="Text 40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16" name="Text 42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7" name="Text 44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18" name="Text 54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25</xdr:col>
      <xdr:colOff>47625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19" name="Text 55"/>
        <xdr:cNvSpPr txBox="1">
          <a:spLocks noChangeArrowheads="1"/>
        </xdr:cNvSpPr>
      </xdr:nvSpPr>
      <xdr:spPr bwMode="auto">
        <a:xfrm>
          <a:off x="23717250" y="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0" name="Text 5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7" name="Text 63"/>
        <xdr:cNvSpPr txBox="1">
          <a:spLocks noChangeArrowheads="1"/>
        </xdr:cNvSpPr>
      </xdr:nvSpPr>
      <xdr:spPr bwMode="auto">
        <a:xfrm>
          <a:off x="9525" y="0"/>
          <a:ext cx="2933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Gross Calorific Values</a:t>
          </a:r>
        </a:p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in Petajoules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8" name="Text 6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29" name="Text 69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0" name="Text 70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1" name="Text 72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2" name="Text 7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33" name="Text 28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19050</xdr:colOff>
      <xdr:row>0</xdr:row>
      <xdr:rowOff>0</xdr:rowOff>
    </xdr:to>
    <xdr:sp macro="" textlink="">
      <xdr:nvSpPr>
        <xdr:cNvPr id="34" name="Text 77"/>
        <xdr:cNvSpPr txBox="1">
          <a:spLocks noChangeArrowheads="1"/>
        </xdr:cNvSpPr>
      </xdr:nvSpPr>
      <xdr:spPr bwMode="auto">
        <a:xfrm>
          <a:off x="5286375" y="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42" name="Text 128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43" name="Text 130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44" name="Text 131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5" name="Text 132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46" name="Text 133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47" name="Text 135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48" name="Text 137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9" name="Text 13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0" name="Text 13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51" name="Text 140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52" name="Text 141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53" name="Text 143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54" name="Text 145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5" name="Text 14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19050</xdr:colOff>
      <xdr:row>0</xdr:row>
      <xdr:rowOff>0</xdr:rowOff>
    </xdr:to>
    <xdr:sp macro="" textlink="">
      <xdr:nvSpPr>
        <xdr:cNvPr id="56" name="Text 147"/>
        <xdr:cNvSpPr txBox="1">
          <a:spLocks noChangeArrowheads="1"/>
        </xdr:cNvSpPr>
      </xdr:nvSpPr>
      <xdr:spPr bwMode="auto">
        <a:xfrm>
          <a:off x="5286375" y="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57" name="Text 151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58" name="Text 153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59" name="Text 154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60" name="Text 155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61" name="Text 156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62" name="Text 158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63" name="Text 160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4" name="Text 16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65" name="Text 16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66" name="Text 163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67" name="Text 164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68" name="Text 166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69" name="Text 168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70" name="Text 169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71" name="Text 174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72" name="Text 176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73" name="Text 177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74" name="Text 178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75" name="Text 179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76" name="Text 181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77" name="Text 183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78" name="Text 184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79" name="Text 185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80" name="Text 186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81" name="Text 187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82" name="Text 18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83" name="Text 189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84" name="Text 191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85" name="Text 19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86" name="Text 197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87" name="Text 199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88" name="Text 200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89" name="Text 201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90" name="Text 202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91" name="Text 204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14</xdr:col>
      <xdr:colOff>596265</xdr:colOff>
      <xdr:row>0</xdr:row>
      <xdr:rowOff>0</xdr:rowOff>
    </xdr:from>
    <xdr:to>
      <xdr:col>16</xdr:col>
      <xdr:colOff>9525</xdr:colOff>
      <xdr:row>0</xdr:row>
      <xdr:rowOff>0</xdr:rowOff>
    </xdr:to>
    <xdr:sp macro="" textlink="">
      <xdr:nvSpPr>
        <xdr:cNvPr id="92" name="Text 205"/>
        <xdr:cNvSpPr txBox="1">
          <a:spLocks noChangeArrowheads="1"/>
        </xdr:cNvSpPr>
      </xdr:nvSpPr>
      <xdr:spPr bwMode="auto">
        <a:xfrm>
          <a:off x="14163675" y="0"/>
          <a:ext cx="1123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Others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93" name="Text 206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4" name="Text 207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95" name="Text 20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96" name="Text 209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97" name="Text 210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98" name="Text 21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99" name="Text 212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7</xdr:col>
      <xdr:colOff>483870</xdr:colOff>
      <xdr:row>0</xdr:row>
      <xdr:rowOff>0</xdr:rowOff>
    </xdr:from>
    <xdr:to>
      <xdr:col>8</xdr:col>
      <xdr:colOff>28554</xdr:colOff>
      <xdr:row>0</xdr:row>
      <xdr:rowOff>0</xdr:rowOff>
    </xdr:to>
    <xdr:sp macro="" textlink="">
      <xdr:nvSpPr>
        <xdr:cNvPr id="100" name="Text 213"/>
        <xdr:cNvSpPr txBox="1">
          <a:spLocks noChangeArrowheads="1"/>
        </xdr:cNvSpPr>
      </xdr:nvSpPr>
      <xdr:spPr bwMode="auto">
        <a:xfrm>
          <a:off x="6848475" y="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Peat/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Coke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101" name="Text 214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02" name="Text 21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47625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103" name="Text 217"/>
        <xdr:cNvSpPr txBox="1">
          <a:spLocks noChangeArrowheads="1"/>
        </xdr:cNvSpPr>
      </xdr:nvSpPr>
      <xdr:spPr bwMode="auto">
        <a:xfrm>
          <a:off x="22812375" y="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Wood</a:t>
          </a:r>
        </a:p>
      </xdr:txBody>
    </xdr:sp>
    <xdr:clientData/>
  </xdr:twoCellAnchor>
  <xdr:twoCellAnchor>
    <xdr:from>
      <xdr:col>27</xdr:col>
      <xdr:colOff>9525</xdr:colOff>
      <xdr:row>0</xdr:row>
      <xdr:rowOff>0</xdr:rowOff>
    </xdr:from>
    <xdr:to>
      <xdr:col>28</xdr:col>
      <xdr:colOff>198110</xdr:colOff>
      <xdr:row>0</xdr:row>
      <xdr:rowOff>0</xdr:rowOff>
    </xdr:to>
    <xdr:sp macro="" textlink="">
      <xdr:nvSpPr>
        <xdr:cNvPr id="104" name="Text 218"/>
        <xdr:cNvSpPr txBox="1">
          <a:spLocks noChangeArrowheads="1"/>
        </xdr:cNvSpPr>
      </xdr:nvSpPr>
      <xdr:spPr bwMode="auto">
        <a:xfrm>
          <a:off x="259461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Wastes</a:t>
          </a:r>
        </a:p>
      </xdr:txBody>
    </xdr:sp>
    <xdr:clientData/>
  </xdr:twoCellAnchor>
  <xdr:twoCellAnchor>
    <xdr:from>
      <xdr:col>21</xdr:col>
      <xdr:colOff>529590</xdr:colOff>
      <xdr:row>0</xdr:row>
      <xdr:rowOff>0</xdr:rowOff>
    </xdr:from>
    <xdr:to>
      <xdr:col>23</xdr:col>
      <xdr:colOff>960092</xdr:colOff>
      <xdr:row>0</xdr:row>
      <xdr:rowOff>0</xdr:rowOff>
    </xdr:to>
    <xdr:sp macro="" textlink="">
      <xdr:nvSpPr>
        <xdr:cNvPr id="105" name="Text 219"/>
        <xdr:cNvSpPr txBox="1">
          <a:spLocks noChangeArrowheads="1"/>
        </xdr:cNvSpPr>
      </xdr:nvSpPr>
      <xdr:spPr bwMode="auto">
        <a:xfrm>
          <a:off x="20831175" y="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Biogas</a:t>
          </a:r>
          <a:r>
            <a:rPr lang="en-NZ" sz="1300" b="1" i="0" u="none" strike="noStrike" baseline="3000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47625</xdr:colOff>
      <xdr:row>0</xdr:row>
      <xdr:rowOff>0</xdr:rowOff>
    </xdr:to>
    <xdr:sp macro="" textlink="">
      <xdr:nvSpPr>
        <xdr:cNvPr id="106" name="Text 220"/>
        <xdr:cNvSpPr txBox="1">
          <a:spLocks noChangeArrowheads="1"/>
        </xdr:cNvSpPr>
      </xdr:nvSpPr>
      <xdr:spPr bwMode="auto">
        <a:xfrm>
          <a:off x="11782425" y="0"/>
          <a:ext cx="962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08" name="Text 2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09" name="Text 30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10" name="Text 3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11" name="Text 3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12" name="Text 3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13" name="Text 3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14" name="Text 3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15" name="Text 3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16" name="Text 3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17" name="Text 5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24" name="Text 6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25" name="Text 7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126" name="Text 28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34" name="Text 13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35" name="Text 14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36" name="Text 16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37" name="Text 169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38" name="Text 185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39" name="Text 19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40" name="Text 20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41" name="Text 21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43" name="Text 2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44" name="Text 30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45" name="Text 3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46" name="Text 3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47" name="Text 3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48" name="Text 3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49" name="Text 3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50" name="Text 3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51" name="Text 3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52" name="Text 5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59" name="Text 6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60" name="Text 7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161" name="Text 28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69" name="Text 13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70" name="Text 14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71" name="Text 16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72" name="Text 169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73" name="Text 185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74" name="Text 19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75" name="Text 20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76" name="Text 21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177" name="Text 26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20</xdr:col>
      <xdr:colOff>66675</xdr:colOff>
      <xdr:row>0</xdr:row>
      <xdr:rowOff>0</xdr:rowOff>
    </xdr:to>
    <xdr:sp macro="" textlink="">
      <xdr:nvSpPr>
        <xdr:cNvPr id="178" name="Text 27"/>
        <xdr:cNvSpPr txBox="1">
          <a:spLocks noChangeArrowheads="1"/>
        </xdr:cNvSpPr>
      </xdr:nvSpPr>
      <xdr:spPr bwMode="auto">
        <a:xfrm>
          <a:off x="18516600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Geo-thermal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79" name="Text 2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180" name="Text 30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81" name="Text 3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82" name="Text 3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83" name="Text 3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84" name="Text 3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85" name="Text 3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86" name="Text 3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87" name="Text 3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188" name="Text 39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236220</xdr:colOff>
      <xdr:row>0</xdr:row>
      <xdr:rowOff>0</xdr:rowOff>
    </xdr:to>
    <xdr:sp macro="" textlink="">
      <xdr:nvSpPr>
        <xdr:cNvPr id="189" name="Text 40"/>
        <xdr:cNvSpPr txBox="1">
          <a:spLocks noChangeArrowheads="1"/>
        </xdr:cNvSpPr>
      </xdr:nvSpPr>
      <xdr:spPr bwMode="auto">
        <a:xfrm>
          <a:off x="8515350" y="0"/>
          <a:ext cx="1285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190" name="Text 42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191" name="Text 44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192" name="Text 54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25</xdr:col>
      <xdr:colOff>47625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193" name="Text 55"/>
        <xdr:cNvSpPr txBox="1">
          <a:spLocks noChangeArrowheads="1"/>
        </xdr:cNvSpPr>
      </xdr:nvSpPr>
      <xdr:spPr bwMode="auto">
        <a:xfrm>
          <a:off x="23717250" y="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194" name="Text 5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195" name="Text 63"/>
        <xdr:cNvSpPr txBox="1">
          <a:spLocks noChangeArrowheads="1"/>
        </xdr:cNvSpPr>
      </xdr:nvSpPr>
      <xdr:spPr bwMode="auto">
        <a:xfrm>
          <a:off x="9525" y="0"/>
          <a:ext cx="2933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Gross Calorific Values</a:t>
          </a:r>
        </a:p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in Petajoules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196" name="Text 6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197" name="Text 69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198" name="Text 70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99" name="Text 72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0" name="Text 7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201" name="Text 28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66675</xdr:colOff>
      <xdr:row>0</xdr:row>
      <xdr:rowOff>0</xdr:rowOff>
    </xdr:to>
    <xdr:sp macro="" textlink="">
      <xdr:nvSpPr>
        <xdr:cNvPr id="202" name="Text 77"/>
        <xdr:cNvSpPr txBox="1">
          <a:spLocks noChangeArrowheads="1"/>
        </xdr:cNvSpPr>
      </xdr:nvSpPr>
      <xdr:spPr bwMode="auto">
        <a:xfrm>
          <a:off x="5286375" y="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203" name="Text 128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204" name="Text 130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205" name="Text 132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206" name="Text 133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207" name="Text 135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208" name="Text 137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09" name="Text 13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10" name="Text 13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211" name="Text 140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212" name="Text 141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13" name="Text 143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214" name="Text 145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15" name="Text 14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216" name="Text 151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217" name="Text 153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218" name="Text 155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219" name="Text 156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220" name="Text 158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221" name="Text 160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22" name="Text 16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23" name="Text 16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224" name="Text 163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225" name="Text 164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26" name="Text 166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227" name="Text 168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28" name="Text 169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229" name="Text 174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230" name="Text 176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231" name="Text 178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232" name="Text 179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233" name="Text 181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234" name="Text 183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35" name="Text 184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36" name="Text 185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237" name="Text 186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238" name="Text 187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39" name="Text 18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40" name="Text 189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241" name="Text 191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42" name="Text 19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243" name="Text 197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244" name="Text 199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245" name="Text 201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246" name="Text 202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247" name="Text 204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14</xdr:col>
      <xdr:colOff>596265</xdr:colOff>
      <xdr:row>0</xdr:row>
      <xdr:rowOff>0</xdr:rowOff>
    </xdr:from>
    <xdr:to>
      <xdr:col>16</xdr:col>
      <xdr:colOff>9525</xdr:colOff>
      <xdr:row>0</xdr:row>
      <xdr:rowOff>0</xdr:rowOff>
    </xdr:to>
    <xdr:sp macro="" textlink="">
      <xdr:nvSpPr>
        <xdr:cNvPr id="248" name="Text 205"/>
        <xdr:cNvSpPr txBox="1">
          <a:spLocks noChangeArrowheads="1"/>
        </xdr:cNvSpPr>
      </xdr:nvSpPr>
      <xdr:spPr bwMode="auto">
        <a:xfrm>
          <a:off x="14163675" y="0"/>
          <a:ext cx="1123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Others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249" name="Text 206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50" name="Text 207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51" name="Text 20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252" name="Text 209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253" name="Text 210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54" name="Text 21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55" name="Text 212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7</xdr:col>
      <xdr:colOff>483870</xdr:colOff>
      <xdr:row>0</xdr:row>
      <xdr:rowOff>0</xdr:rowOff>
    </xdr:from>
    <xdr:to>
      <xdr:col>8</xdr:col>
      <xdr:colOff>28554</xdr:colOff>
      <xdr:row>0</xdr:row>
      <xdr:rowOff>0</xdr:rowOff>
    </xdr:to>
    <xdr:sp macro="" textlink="">
      <xdr:nvSpPr>
        <xdr:cNvPr id="256" name="Text 213"/>
        <xdr:cNvSpPr txBox="1">
          <a:spLocks noChangeArrowheads="1"/>
        </xdr:cNvSpPr>
      </xdr:nvSpPr>
      <xdr:spPr bwMode="auto">
        <a:xfrm>
          <a:off x="6848475" y="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Peat/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Coke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257" name="Text 214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58" name="Text 21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47625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259" name="Text 217"/>
        <xdr:cNvSpPr txBox="1">
          <a:spLocks noChangeArrowheads="1"/>
        </xdr:cNvSpPr>
      </xdr:nvSpPr>
      <xdr:spPr bwMode="auto">
        <a:xfrm>
          <a:off x="22812375" y="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Wood</a:t>
          </a:r>
        </a:p>
      </xdr:txBody>
    </xdr:sp>
    <xdr:clientData/>
  </xdr:twoCellAnchor>
  <xdr:twoCellAnchor>
    <xdr:from>
      <xdr:col>27</xdr:col>
      <xdr:colOff>9525</xdr:colOff>
      <xdr:row>0</xdr:row>
      <xdr:rowOff>0</xdr:rowOff>
    </xdr:from>
    <xdr:to>
      <xdr:col>28</xdr:col>
      <xdr:colOff>198110</xdr:colOff>
      <xdr:row>0</xdr:row>
      <xdr:rowOff>0</xdr:rowOff>
    </xdr:to>
    <xdr:sp macro="" textlink="">
      <xdr:nvSpPr>
        <xdr:cNvPr id="260" name="Text 218"/>
        <xdr:cNvSpPr txBox="1">
          <a:spLocks noChangeArrowheads="1"/>
        </xdr:cNvSpPr>
      </xdr:nvSpPr>
      <xdr:spPr bwMode="auto">
        <a:xfrm>
          <a:off x="259461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Wastes</a:t>
          </a:r>
        </a:p>
      </xdr:txBody>
    </xdr:sp>
    <xdr:clientData/>
  </xdr:twoCellAnchor>
  <xdr:twoCellAnchor>
    <xdr:from>
      <xdr:col>21</xdr:col>
      <xdr:colOff>529590</xdr:colOff>
      <xdr:row>0</xdr:row>
      <xdr:rowOff>0</xdr:rowOff>
    </xdr:from>
    <xdr:to>
      <xdr:col>23</xdr:col>
      <xdr:colOff>960092</xdr:colOff>
      <xdr:row>0</xdr:row>
      <xdr:rowOff>0</xdr:rowOff>
    </xdr:to>
    <xdr:sp macro="" textlink="">
      <xdr:nvSpPr>
        <xdr:cNvPr id="261" name="Text 219"/>
        <xdr:cNvSpPr txBox="1">
          <a:spLocks noChangeArrowheads="1"/>
        </xdr:cNvSpPr>
      </xdr:nvSpPr>
      <xdr:spPr bwMode="auto">
        <a:xfrm>
          <a:off x="20831175" y="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Biogas</a:t>
          </a:r>
          <a:r>
            <a:rPr lang="en-NZ" sz="1300" b="1" i="0" u="none" strike="noStrike" baseline="3000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47625</xdr:colOff>
      <xdr:row>0</xdr:row>
      <xdr:rowOff>0</xdr:rowOff>
    </xdr:to>
    <xdr:sp macro="" textlink="">
      <xdr:nvSpPr>
        <xdr:cNvPr id="262" name="Text 220"/>
        <xdr:cNvSpPr txBox="1">
          <a:spLocks noChangeArrowheads="1"/>
        </xdr:cNvSpPr>
      </xdr:nvSpPr>
      <xdr:spPr bwMode="auto">
        <a:xfrm>
          <a:off x="11782425" y="0"/>
          <a:ext cx="962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64" name="Text 2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265" name="Text 30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66" name="Text 3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67" name="Text 3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68" name="Text 3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69" name="Text 3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70" name="Text 3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71" name="Text 3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72" name="Text 3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73" name="Text 5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80" name="Text 6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81" name="Text 7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282" name="Text 28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90" name="Text 13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1" name="Text 14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92" name="Text 16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3" name="Text 169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94" name="Text 185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5" name="Text 19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296" name="Text 20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297" name="Text 21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299" name="Text 2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300" name="Text 30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01" name="Text 3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02" name="Text 3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03" name="Text 3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04" name="Text 3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05" name="Text 3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06" name="Text 3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07" name="Text 3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08" name="Text 5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314" name="Text 6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15" name="Text 7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316" name="Text 28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322" name="Text 13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23" name="Text 14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324" name="Text 16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25" name="Text 169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326" name="Text 185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27" name="Text 19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328" name="Text 20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29" name="Text 21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30" name="Text 26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20</xdr:col>
      <xdr:colOff>66675</xdr:colOff>
      <xdr:row>0</xdr:row>
      <xdr:rowOff>0</xdr:rowOff>
    </xdr:to>
    <xdr:sp macro="" textlink="">
      <xdr:nvSpPr>
        <xdr:cNvPr id="331" name="Text 27"/>
        <xdr:cNvSpPr txBox="1">
          <a:spLocks noChangeArrowheads="1"/>
        </xdr:cNvSpPr>
      </xdr:nvSpPr>
      <xdr:spPr bwMode="auto">
        <a:xfrm>
          <a:off x="18516600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Geo-thermal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32" name="Text 2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333" name="Text 30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34" name="Text 3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35" name="Text 3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36" name="Text 3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37" name="Text 3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38" name="Text 3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39" name="Text 3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40" name="Text 3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341" name="Text 39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236220</xdr:colOff>
      <xdr:row>0</xdr:row>
      <xdr:rowOff>0</xdr:rowOff>
    </xdr:to>
    <xdr:sp macro="" textlink="">
      <xdr:nvSpPr>
        <xdr:cNvPr id="342" name="Text 40"/>
        <xdr:cNvSpPr txBox="1">
          <a:spLocks noChangeArrowheads="1"/>
        </xdr:cNvSpPr>
      </xdr:nvSpPr>
      <xdr:spPr bwMode="auto">
        <a:xfrm>
          <a:off x="8515350" y="0"/>
          <a:ext cx="1285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343" name="Text 42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44" name="Text 44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345" name="Text 54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25</xdr:col>
      <xdr:colOff>47625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346" name="Text 55"/>
        <xdr:cNvSpPr txBox="1">
          <a:spLocks noChangeArrowheads="1"/>
        </xdr:cNvSpPr>
      </xdr:nvSpPr>
      <xdr:spPr bwMode="auto">
        <a:xfrm>
          <a:off x="23717250" y="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347" name="Text 5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48" name="Text 63"/>
        <xdr:cNvSpPr txBox="1">
          <a:spLocks noChangeArrowheads="1"/>
        </xdr:cNvSpPr>
      </xdr:nvSpPr>
      <xdr:spPr bwMode="auto">
        <a:xfrm>
          <a:off x="9525" y="0"/>
          <a:ext cx="2933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Gross Calorific Values</a:t>
          </a:r>
        </a:p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in Petajoules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349" name="Text 6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350" name="Text 69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51" name="Text 70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52" name="Text 72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53" name="Text 7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354" name="Text 28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355" name="Text 77"/>
        <xdr:cNvSpPr txBox="1">
          <a:spLocks noChangeArrowheads="1"/>
        </xdr:cNvSpPr>
      </xdr:nvSpPr>
      <xdr:spPr bwMode="auto">
        <a:xfrm>
          <a:off x="5286375" y="0"/>
          <a:ext cx="1162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56" name="Text 128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357" name="Text 130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358" name="Text 132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359" name="Text 133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60" name="Text 135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361" name="Text 137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62" name="Text 13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363" name="Text 13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364" name="Text 140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65" name="Text 141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66" name="Text 143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367" name="Text 145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68" name="Text 14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69" name="Text 151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370" name="Text 153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371" name="Text 155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372" name="Text 156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73" name="Text 158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374" name="Text 160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75" name="Text 16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376" name="Text 16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377" name="Text 163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78" name="Text 164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79" name="Text 166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380" name="Text 168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81" name="Text 169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82" name="Text 174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383" name="Text 176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384" name="Text 178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385" name="Text 179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386" name="Text 181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387" name="Text 183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88" name="Text 184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389" name="Text 185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390" name="Text 186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391" name="Text 187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92" name="Text 18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393" name="Text 189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394" name="Text 191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395" name="Text 19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396" name="Text 197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397" name="Text 199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398" name="Text 201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399" name="Text 202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400" name="Text 204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14</xdr:col>
      <xdr:colOff>596265</xdr:colOff>
      <xdr:row>0</xdr:row>
      <xdr:rowOff>0</xdr:rowOff>
    </xdr:from>
    <xdr:to>
      <xdr:col>16</xdr:col>
      <xdr:colOff>9525</xdr:colOff>
      <xdr:row>0</xdr:row>
      <xdr:rowOff>0</xdr:rowOff>
    </xdr:to>
    <xdr:sp macro="" textlink="">
      <xdr:nvSpPr>
        <xdr:cNvPr id="401" name="Text 205"/>
        <xdr:cNvSpPr txBox="1">
          <a:spLocks noChangeArrowheads="1"/>
        </xdr:cNvSpPr>
      </xdr:nvSpPr>
      <xdr:spPr bwMode="auto">
        <a:xfrm>
          <a:off x="14163675" y="0"/>
          <a:ext cx="1123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Others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402" name="Text 206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03" name="Text 207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404" name="Text 20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405" name="Text 209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406" name="Text 210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07" name="Text 21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408" name="Text 212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7</xdr:col>
      <xdr:colOff>483870</xdr:colOff>
      <xdr:row>0</xdr:row>
      <xdr:rowOff>0</xdr:rowOff>
    </xdr:from>
    <xdr:to>
      <xdr:col>8</xdr:col>
      <xdr:colOff>28554</xdr:colOff>
      <xdr:row>0</xdr:row>
      <xdr:rowOff>0</xdr:rowOff>
    </xdr:to>
    <xdr:sp macro="" textlink="">
      <xdr:nvSpPr>
        <xdr:cNvPr id="409" name="Text 213"/>
        <xdr:cNvSpPr txBox="1">
          <a:spLocks noChangeArrowheads="1"/>
        </xdr:cNvSpPr>
      </xdr:nvSpPr>
      <xdr:spPr bwMode="auto">
        <a:xfrm>
          <a:off x="6848475" y="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Peat/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Coke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410" name="Text 214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11" name="Text 21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47625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412" name="Text 217"/>
        <xdr:cNvSpPr txBox="1">
          <a:spLocks noChangeArrowheads="1"/>
        </xdr:cNvSpPr>
      </xdr:nvSpPr>
      <xdr:spPr bwMode="auto">
        <a:xfrm>
          <a:off x="22812375" y="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Wood</a:t>
          </a:r>
        </a:p>
      </xdr:txBody>
    </xdr:sp>
    <xdr:clientData/>
  </xdr:twoCellAnchor>
  <xdr:twoCellAnchor>
    <xdr:from>
      <xdr:col>27</xdr:col>
      <xdr:colOff>9525</xdr:colOff>
      <xdr:row>0</xdr:row>
      <xdr:rowOff>0</xdr:rowOff>
    </xdr:from>
    <xdr:to>
      <xdr:col>28</xdr:col>
      <xdr:colOff>198110</xdr:colOff>
      <xdr:row>0</xdr:row>
      <xdr:rowOff>0</xdr:rowOff>
    </xdr:to>
    <xdr:sp macro="" textlink="">
      <xdr:nvSpPr>
        <xdr:cNvPr id="413" name="Text 218"/>
        <xdr:cNvSpPr txBox="1">
          <a:spLocks noChangeArrowheads="1"/>
        </xdr:cNvSpPr>
      </xdr:nvSpPr>
      <xdr:spPr bwMode="auto">
        <a:xfrm>
          <a:off x="259461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Wastes</a:t>
          </a:r>
        </a:p>
      </xdr:txBody>
    </xdr:sp>
    <xdr:clientData/>
  </xdr:twoCellAnchor>
  <xdr:twoCellAnchor>
    <xdr:from>
      <xdr:col>21</xdr:col>
      <xdr:colOff>529590</xdr:colOff>
      <xdr:row>0</xdr:row>
      <xdr:rowOff>0</xdr:rowOff>
    </xdr:from>
    <xdr:to>
      <xdr:col>23</xdr:col>
      <xdr:colOff>960092</xdr:colOff>
      <xdr:row>0</xdr:row>
      <xdr:rowOff>0</xdr:rowOff>
    </xdr:to>
    <xdr:sp macro="" textlink="">
      <xdr:nvSpPr>
        <xdr:cNvPr id="414" name="Text 219"/>
        <xdr:cNvSpPr txBox="1">
          <a:spLocks noChangeArrowheads="1"/>
        </xdr:cNvSpPr>
      </xdr:nvSpPr>
      <xdr:spPr bwMode="auto">
        <a:xfrm>
          <a:off x="20831175" y="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Biogas</a:t>
          </a:r>
          <a:r>
            <a:rPr lang="en-NZ" sz="1300" b="1" i="0" u="none" strike="noStrike" baseline="3000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47625</xdr:colOff>
      <xdr:row>0</xdr:row>
      <xdr:rowOff>0</xdr:rowOff>
    </xdr:to>
    <xdr:sp macro="" textlink="">
      <xdr:nvSpPr>
        <xdr:cNvPr id="415" name="Text 220"/>
        <xdr:cNvSpPr txBox="1">
          <a:spLocks noChangeArrowheads="1"/>
        </xdr:cNvSpPr>
      </xdr:nvSpPr>
      <xdr:spPr bwMode="auto">
        <a:xfrm>
          <a:off x="11782425" y="0"/>
          <a:ext cx="962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417" name="Text 26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20</xdr:col>
      <xdr:colOff>66675</xdr:colOff>
      <xdr:row>0</xdr:row>
      <xdr:rowOff>0</xdr:rowOff>
    </xdr:to>
    <xdr:sp macro="" textlink="">
      <xdr:nvSpPr>
        <xdr:cNvPr id="418" name="Text 27"/>
        <xdr:cNvSpPr txBox="1">
          <a:spLocks noChangeArrowheads="1"/>
        </xdr:cNvSpPr>
      </xdr:nvSpPr>
      <xdr:spPr bwMode="auto">
        <a:xfrm>
          <a:off x="18516600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Geo-thermal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419" name="Text 2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420" name="Text 30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421" name="Text 3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422" name="Text 3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423" name="Text 3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424" name="Text 3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425" name="Text 3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426" name="Text 3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427" name="Text 3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428" name="Text 39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429" name="Text 40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430" name="Text 42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431" name="Text 44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432" name="Text 54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25</xdr:col>
      <xdr:colOff>47625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433" name="Text 55"/>
        <xdr:cNvSpPr txBox="1">
          <a:spLocks noChangeArrowheads="1"/>
        </xdr:cNvSpPr>
      </xdr:nvSpPr>
      <xdr:spPr bwMode="auto">
        <a:xfrm>
          <a:off x="23717250" y="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434" name="Text 5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41" name="Text 63"/>
        <xdr:cNvSpPr txBox="1">
          <a:spLocks noChangeArrowheads="1"/>
        </xdr:cNvSpPr>
      </xdr:nvSpPr>
      <xdr:spPr bwMode="auto">
        <a:xfrm>
          <a:off x="9525" y="0"/>
          <a:ext cx="2933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Gross Calorific Values</a:t>
          </a:r>
        </a:p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in Petajoules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442" name="Text 6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443" name="Text 69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444" name="Text 70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445" name="Text 72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46" name="Text 7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447" name="Text 28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19050</xdr:colOff>
      <xdr:row>0</xdr:row>
      <xdr:rowOff>0</xdr:rowOff>
    </xdr:to>
    <xdr:sp macro="" textlink="">
      <xdr:nvSpPr>
        <xdr:cNvPr id="448" name="Text 77"/>
        <xdr:cNvSpPr txBox="1">
          <a:spLocks noChangeArrowheads="1"/>
        </xdr:cNvSpPr>
      </xdr:nvSpPr>
      <xdr:spPr bwMode="auto">
        <a:xfrm>
          <a:off x="5286375" y="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456" name="Text 128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457" name="Text 130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458" name="Text 131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59" name="Text 132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460" name="Text 133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461" name="Text 135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462" name="Text 137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63" name="Text 13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464" name="Text 13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465" name="Text 140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466" name="Text 141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467" name="Text 143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468" name="Text 145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69" name="Text 146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19050</xdr:colOff>
      <xdr:row>0</xdr:row>
      <xdr:rowOff>0</xdr:rowOff>
    </xdr:to>
    <xdr:sp macro="" textlink="">
      <xdr:nvSpPr>
        <xdr:cNvPr id="470" name="Text 147"/>
        <xdr:cNvSpPr txBox="1">
          <a:spLocks noChangeArrowheads="1"/>
        </xdr:cNvSpPr>
      </xdr:nvSpPr>
      <xdr:spPr bwMode="auto">
        <a:xfrm>
          <a:off x="5286375" y="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471" name="Text 151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472" name="Text 153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473" name="Text 154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74" name="Text 155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475" name="Text 156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476" name="Text 158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477" name="Text 160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78" name="Text 16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479" name="Text 16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480" name="Text 163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481" name="Text 164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482" name="Text 166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483" name="Text 168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84" name="Text 169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485" name="Text 174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486" name="Text 176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487" name="Text 177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488" name="Text 178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489" name="Text 179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490" name="Text 181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491" name="Text 183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92" name="Text 184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493" name="Text 185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494" name="Text 186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495" name="Text 187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96" name="Text 18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497" name="Text 189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498" name="Text 191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499" name="Text 19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500" name="Text 197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501" name="Text 199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8</xdr:col>
      <xdr:colOff>560070</xdr:colOff>
      <xdr:row>0</xdr:row>
      <xdr:rowOff>0</xdr:rowOff>
    </xdr:from>
    <xdr:to>
      <xdr:col>10</xdr:col>
      <xdr:colOff>160020</xdr:colOff>
      <xdr:row>0</xdr:row>
      <xdr:rowOff>0</xdr:rowOff>
    </xdr:to>
    <xdr:sp macro="" textlink="">
      <xdr:nvSpPr>
        <xdr:cNvPr id="502" name="Text 200"/>
        <xdr:cNvSpPr txBox="1">
          <a:spLocks noChangeArrowheads="1"/>
        </xdr:cNvSpPr>
      </xdr:nvSpPr>
      <xdr:spPr bwMode="auto">
        <a:xfrm>
          <a:off x="8020050" y="0"/>
          <a:ext cx="17049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503" name="Text 201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504" name="Text 202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505" name="Text 204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14</xdr:col>
      <xdr:colOff>596265</xdr:colOff>
      <xdr:row>0</xdr:row>
      <xdr:rowOff>0</xdr:rowOff>
    </xdr:from>
    <xdr:to>
      <xdr:col>16</xdr:col>
      <xdr:colOff>9525</xdr:colOff>
      <xdr:row>0</xdr:row>
      <xdr:rowOff>0</xdr:rowOff>
    </xdr:to>
    <xdr:sp macro="" textlink="">
      <xdr:nvSpPr>
        <xdr:cNvPr id="506" name="Text 205"/>
        <xdr:cNvSpPr txBox="1">
          <a:spLocks noChangeArrowheads="1"/>
        </xdr:cNvSpPr>
      </xdr:nvSpPr>
      <xdr:spPr bwMode="auto">
        <a:xfrm>
          <a:off x="14163675" y="0"/>
          <a:ext cx="1123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Others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507" name="Text 206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08" name="Text 207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09" name="Text 20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510" name="Text 209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511" name="Text 210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12" name="Text 21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513" name="Text 212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7</xdr:col>
      <xdr:colOff>483870</xdr:colOff>
      <xdr:row>0</xdr:row>
      <xdr:rowOff>0</xdr:rowOff>
    </xdr:from>
    <xdr:to>
      <xdr:col>8</xdr:col>
      <xdr:colOff>28554</xdr:colOff>
      <xdr:row>0</xdr:row>
      <xdr:rowOff>0</xdr:rowOff>
    </xdr:to>
    <xdr:sp macro="" textlink="">
      <xdr:nvSpPr>
        <xdr:cNvPr id="514" name="Text 213"/>
        <xdr:cNvSpPr txBox="1">
          <a:spLocks noChangeArrowheads="1"/>
        </xdr:cNvSpPr>
      </xdr:nvSpPr>
      <xdr:spPr bwMode="auto">
        <a:xfrm>
          <a:off x="6848475" y="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Peat/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Coke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515" name="Text 214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16" name="Text 21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47625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517" name="Text 217"/>
        <xdr:cNvSpPr txBox="1">
          <a:spLocks noChangeArrowheads="1"/>
        </xdr:cNvSpPr>
      </xdr:nvSpPr>
      <xdr:spPr bwMode="auto">
        <a:xfrm>
          <a:off x="22812375" y="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Wood</a:t>
          </a:r>
        </a:p>
      </xdr:txBody>
    </xdr:sp>
    <xdr:clientData/>
  </xdr:twoCellAnchor>
  <xdr:twoCellAnchor>
    <xdr:from>
      <xdr:col>27</xdr:col>
      <xdr:colOff>9525</xdr:colOff>
      <xdr:row>0</xdr:row>
      <xdr:rowOff>0</xdr:rowOff>
    </xdr:from>
    <xdr:to>
      <xdr:col>28</xdr:col>
      <xdr:colOff>198110</xdr:colOff>
      <xdr:row>0</xdr:row>
      <xdr:rowOff>0</xdr:rowOff>
    </xdr:to>
    <xdr:sp macro="" textlink="">
      <xdr:nvSpPr>
        <xdr:cNvPr id="518" name="Text 218"/>
        <xdr:cNvSpPr txBox="1">
          <a:spLocks noChangeArrowheads="1"/>
        </xdr:cNvSpPr>
      </xdr:nvSpPr>
      <xdr:spPr bwMode="auto">
        <a:xfrm>
          <a:off x="259461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Wastes</a:t>
          </a:r>
        </a:p>
      </xdr:txBody>
    </xdr:sp>
    <xdr:clientData/>
  </xdr:twoCellAnchor>
  <xdr:twoCellAnchor>
    <xdr:from>
      <xdr:col>21</xdr:col>
      <xdr:colOff>529590</xdr:colOff>
      <xdr:row>0</xdr:row>
      <xdr:rowOff>0</xdr:rowOff>
    </xdr:from>
    <xdr:to>
      <xdr:col>23</xdr:col>
      <xdr:colOff>960092</xdr:colOff>
      <xdr:row>0</xdr:row>
      <xdr:rowOff>0</xdr:rowOff>
    </xdr:to>
    <xdr:sp macro="" textlink="">
      <xdr:nvSpPr>
        <xdr:cNvPr id="519" name="Text 219"/>
        <xdr:cNvSpPr txBox="1">
          <a:spLocks noChangeArrowheads="1"/>
        </xdr:cNvSpPr>
      </xdr:nvSpPr>
      <xdr:spPr bwMode="auto">
        <a:xfrm>
          <a:off x="20831175" y="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Biogas</a:t>
          </a:r>
          <a:r>
            <a:rPr lang="en-NZ" sz="1300" b="1" i="0" u="none" strike="noStrike" baseline="3000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47625</xdr:colOff>
      <xdr:row>0</xdr:row>
      <xdr:rowOff>0</xdr:rowOff>
    </xdr:to>
    <xdr:sp macro="" textlink="">
      <xdr:nvSpPr>
        <xdr:cNvPr id="520" name="Text 220"/>
        <xdr:cNvSpPr txBox="1">
          <a:spLocks noChangeArrowheads="1"/>
        </xdr:cNvSpPr>
      </xdr:nvSpPr>
      <xdr:spPr bwMode="auto">
        <a:xfrm>
          <a:off x="11782425" y="0"/>
          <a:ext cx="962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22" name="Text Box 52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523" name="Text Box 522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24" name="Text Box 52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25" name="Text Box 52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26" name="Text Box 52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27" name="Text Box 52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28" name="Text Box 52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29" name="Text Box 528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30" name="Text Box 52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31" name="Text Box 530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38" name="Text Box 537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39" name="Text Box 53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540" name="Text Box 539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48" name="Text Box 547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49" name="Text Box 54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50" name="Text Box 54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51" name="Text Box 550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52" name="Text Box 551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53" name="Text Box 55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54" name="Text Box 553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55" name="Text Box 554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57" name="Text Box 55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558" name="Text Box 557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59" name="Text Box 558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60" name="Text Box 55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61" name="Text Box 560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62" name="Text Box 561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63" name="Text Box 56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64" name="Text Box 563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65" name="Text Box 56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66" name="Text Box 56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73" name="Text Box 57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74" name="Text Box 573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575" name="Text Box 574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83" name="Text Box 582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84" name="Text Box 583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85" name="Text Box 584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86" name="Text Box 58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87" name="Text Box 586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88" name="Text Box 587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589" name="Text Box 588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590" name="Text Box 589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591" name="Text Box 590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19</xdr:col>
      <xdr:colOff>0</xdr:colOff>
      <xdr:row>0</xdr:row>
      <xdr:rowOff>0</xdr:rowOff>
    </xdr:from>
    <xdr:to>
      <xdr:col>20</xdr:col>
      <xdr:colOff>66675</xdr:colOff>
      <xdr:row>0</xdr:row>
      <xdr:rowOff>0</xdr:rowOff>
    </xdr:to>
    <xdr:sp macro="" textlink="">
      <xdr:nvSpPr>
        <xdr:cNvPr id="592" name="Text Box 591"/>
        <xdr:cNvSpPr txBox="1">
          <a:spLocks noChangeArrowheads="1"/>
        </xdr:cNvSpPr>
      </xdr:nvSpPr>
      <xdr:spPr bwMode="auto">
        <a:xfrm>
          <a:off x="18516600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Geo-thermal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93" name="Text Box 592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28</xdr:col>
      <xdr:colOff>28575</xdr:colOff>
      <xdr:row>0</xdr:row>
      <xdr:rowOff>0</xdr:rowOff>
    </xdr:from>
    <xdr:to>
      <xdr:col>29</xdr:col>
      <xdr:colOff>0</xdr:colOff>
      <xdr:row>0</xdr:row>
      <xdr:rowOff>0</xdr:rowOff>
    </xdr:to>
    <xdr:sp macro="" textlink="">
      <xdr:nvSpPr>
        <xdr:cNvPr id="594" name="Text Box 593"/>
        <xdr:cNvSpPr txBox="1">
          <a:spLocks noChangeArrowheads="1"/>
        </xdr:cNvSpPr>
      </xdr:nvSpPr>
      <xdr:spPr bwMode="auto">
        <a:xfrm>
          <a:off x="27136725" y="0"/>
          <a:ext cx="1209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95" name="Text Box 594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96" name="Text Box 595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97" name="Text Box 596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98" name="Text Box 59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599" name="Text Box 598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600" name="Text Box 599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601" name="Text Box 600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602" name="Text Box 601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9</xdr:col>
      <xdr:colOff>0</xdr:colOff>
      <xdr:row>0</xdr:row>
      <xdr:rowOff>0</xdr:rowOff>
    </xdr:from>
    <xdr:to>
      <xdr:col>10</xdr:col>
      <xdr:colOff>236220</xdr:colOff>
      <xdr:row>0</xdr:row>
      <xdr:rowOff>0</xdr:rowOff>
    </xdr:to>
    <xdr:sp macro="" textlink="">
      <xdr:nvSpPr>
        <xdr:cNvPr id="603" name="Text Box 602"/>
        <xdr:cNvSpPr txBox="1">
          <a:spLocks noChangeArrowheads="1"/>
        </xdr:cNvSpPr>
      </xdr:nvSpPr>
      <xdr:spPr bwMode="auto">
        <a:xfrm>
          <a:off x="8515350" y="0"/>
          <a:ext cx="1285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604" name="Text Box 603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605" name="Text Box 604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606" name="Text Box 605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25</xdr:col>
      <xdr:colOff>47625</xdr:colOff>
      <xdr:row>0</xdr:row>
      <xdr:rowOff>0</xdr:rowOff>
    </xdr:from>
    <xdr:to>
      <xdr:col>26</xdr:col>
      <xdr:colOff>0</xdr:colOff>
      <xdr:row>0</xdr:row>
      <xdr:rowOff>0</xdr:rowOff>
    </xdr:to>
    <xdr:sp macro="" textlink="">
      <xdr:nvSpPr>
        <xdr:cNvPr id="607" name="Text Box 606"/>
        <xdr:cNvSpPr txBox="1">
          <a:spLocks noChangeArrowheads="1"/>
        </xdr:cNvSpPr>
      </xdr:nvSpPr>
      <xdr:spPr bwMode="auto">
        <a:xfrm>
          <a:off x="23717250" y="0"/>
          <a:ext cx="1143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0</xdr:row>
      <xdr:rowOff>0</xdr:rowOff>
    </xdr:from>
    <xdr:to>
      <xdr:col>27</xdr:col>
      <xdr:colOff>0</xdr:colOff>
      <xdr:row>0</xdr:row>
      <xdr:rowOff>0</xdr:rowOff>
    </xdr:to>
    <xdr:sp macro="" textlink="">
      <xdr:nvSpPr>
        <xdr:cNvPr id="608" name="Text Box 607"/>
        <xdr:cNvSpPr txBox="1">
          <a:spLocks noChangeArrowheads="1"/>
        </xdr:cNvSpPr>
      </xdr:nvSpPr>
      <xdr:spPr bwMode="auto">
        <a:xfrm>
          <a:off x="2593657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0</xdr:col>
      <xdr:colOff>9525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09" name="Text Box 608"/>
        <xdr:cNvSpPr txBox="1">
          <a:spLocks noChangeArrowheads="1"/>
        </xdr:cNvSpPr>
      </xdr:nvSpPr>
      <xdr:spPr bwMode="auto">
        <a:xfrm>
          <a:off x="9525" y="0"/>
          <a:ext cx="2933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Gross Calorific Values</a:t>
          </a:r>
        </a:p>
        <a:p>
          <a:pPr algn="ctr" rtl="0">
            <a:defRPr sz="1000"/>
          </a:pPr>
          <a:r>
            <a:rPr lang="en-NZ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in Petajoules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610" name="Text Box 60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611" name="Text Box 610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612" name="Text Box 611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613" name="Text Box 612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14" name="Text Box 613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0</xdr:row>
      <xdr:rowOff>0</xdr:rowOff>
    </xdr:from>
    <xdr:to>
      <xdr:col>28</xdr:col>
      <xdr:colOff>28575</xdr:colOff>
      <xdr:row>0</xdr:row>
      <xdr:rowOff>0</xdr:rowOff>
    </xdr:to>
    <xdr:sp macro="" textlink="">
      <xdr:nvSpPr>
        <xdr:cNvPr id="615" name="Text Box 614"/>
        <xdr:cNvSpPr txBox="1">
          <a:spLocks noChangeArrowheads="1"/>
        </xdr:cNvSpPr>
      </xdr:nvSpPr>
      <xdr:spPr bwMode="auto">
        <a:xfrm>
          <a:off x="24860250" y="0"/>
          <a:ext cx="2276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6576" rIns="36576" bIns="36576" anchor="ctr" upright="1"/>
        <a:lstStyle/>
        <a:p>
          <a:pPr algn="ctr" rtl="0">
            <a:defRPr sz="1000"/>
          </a:pPr>
          <a:r>
            <a:rPr lang="en-NZ" sz="1500" b="1" i="0" u="none" strike="noStrike" baseline="0">
              <a:solidFill>
                <a:srgbClr val="000000"/>
              </a:solidFill>
              <a:latin typeface="Helv"/>
            </a:rPr>
            <a:t>ELEC-TRICITY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66675</xdr:colOff>
      <xdr:row>0</xdr:row>
      <xdr:rowOff>0</xdr:rowOff>
    </xdr:to>
    <xdr:sp macro="" textlink="">
      <xdr:nvSpPr>
        <xdr:cNvPr id="616" name="Text Box 615"/>
        <xdr:cNvSpPr txBox="1">
          <a:spLocks noChangeArrowheads="1"/>
        </xdr:cNvSpPr>
      </xdr:nvSpPr>
      <xdr:spPr bwMode="auto">
        <a:xfrm>
          <a:off x="5286375" y="0"/>
          <a:ext cx="1152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617" name="Text Box 616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618" name="Text Box 617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619" name="Text Box 618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620" name="Text Box 619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621" name="Text Box 620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622" name="Text Box 621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23" name="Text Box 62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624" name="Text Box 623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625" name="Text Box 624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626" name="Text Box 625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627" name="Text Box 626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628" name="Text Box 627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29" name="Text Box 62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630" name="Text Box 629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631" name="Text Box 630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632" name="Text Box 631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633" name="Text Box 632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634" name="Text Box 633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635" name="Text Box 634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36" name="Text Box 63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637" name="Text Box 636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638" name="Text Box 637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639" name="Text Box 638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640" name="Text Box 639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641" name="Text Box 640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42" name="Text Box 64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643" name="Text Box 642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644" name="Text Box 643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645" name="Text Box 644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646" name="Text Box 645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647" name="Text Box 646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648" name="Text Box 647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49" name="Text Box 648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650" name="Text Box 649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651" name="Text Box 650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652" name="Text Box 651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53" name="Text Box 652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654" name="Text Box 653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655" name="Text Box 654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56" name="Text Box 655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0</xdr:colOff>
      <xdr:row>0</xdr:row>
      <xdr:rowOff>0</xdr:rowOff>
    </xdr:from>
    <xdr:to>
      <xdr:col>19</xdr:col>
      <xdr:colOff>0</xdr:colOff>
      <xdr:row>0</xdr:row>
      <xdr:rowOff>0</xdr:rowOff>
    </xdr:to>
    <xdr:sp macro="" textlink="">
      <xdr:nvSpPr>
        <xdr:cNvPr id="657" name="Text Box 656"/>
        <xdr:cNvSpPr txBox="1">
          <a:spLocks noChangeArrowheads="1"/>
        </xdr:cNvSpPr>
      </xdr:nvSpPr>
      <xdr:spPr bwMode="auto">
        <a:xfrm>
          <a:off x="17516475" y="0"/>
          <a:ext cx="1000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Hydro</a:t>
          </a:r>
        </a:p>
      </xdr:txBody>
    </xdr:sp>
    <xdr:clientData/>
  </xdr:twoCellAnchor>
  <xdr:twoCellAnchor>
    <xdr:from>
      <xdr:col>16</xdr:col>
      <xdr:colOff>57150</xdr:colOff>
      <xdr:row>0</xdr:row>
      <xdr:rowOff>0</xdr:rowOff>
    </xdr:from>
    <xdr:to>
      <xdr:col>17</xdr:col>
      <xdr:colOff>0</xdr:colOff>
      <xdr:row>0</xdr:row>
      <xdr:rowOff>0</xdr:rowOff>
    </xdr:to>
    <xdr:sp macro="" textlink="">
      <xdr:nvSpPr>
        <xdr:cNvPr id="658" name="Text Box 657"/>
        <xdr:cNvSpPr txBox="1">
          <a:spLocks noChangeArrowheads="1"/>
        </xdr:cNvSpPr>
      </xdr:nvSpPr>
      <xdr:spPr bwMode="auto">
        <a:xfrm>
          <a:off x="15335250" y="0"/>
          <a:ext cx="1057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10</xdr:col>
      <xdr:colOff>9525</xdr:colOff>
      <xdr:row>0</xdr:row>
      <xdr:rowOff>0</xdr:rowOff>
    </xdr:from>
    <xdr:to>
      <xdr:col>11</xdr:col>
      <xdr:colOff>9525</xdr:colOff>
      <xdr:row>0</xdr:row>
      <xdr:rowOff>0</xdr:rowOff>
    </xdr:to>
    <xdr:sp macro="" textlink="">
      <xdr:nvSpPr>
        <xdr:cNvPr id="659" name="Text Box 658"/>
        <xdr:cNvSpPr txBox="1">
          <a:spLocks noChangeArrowheads="1"/>
        </xdr:cNvSpPr>
      </xdr:nvSpPr>
      <xdr:spPr bwMode="auto">
        <a:xfrm>
          <a:off x="9582150" y="0"/>
          <a:ext cx="9906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10</xdr:col>
      <xdr:colOff>462915</xdr:colOff>
      <xdr:row>0</xdr:row>
      <xdr:rowOff>0</xdr:rowOff>
    </xdr:from>
    <xdr:to>
      <xdr:col>12</xdr:col>
      <xdr:colOff>76185</xdr:colOff>
      <xdr:row>0</xdr:row>
      <xdr:rowOff>0</xdr:rowOff>
    </xdr:to>
    <xdr:sp macro="" textlink="">
      <xdr:nvSpPr>
        <xdr:cNvPr id="660" name="Text Box 659"/>
        <xdr:cNvSpPr txBox="1">
          <a:spLocks noChangeArrowheads="1"/>
        </xdr:cNvSpPr>
      </xdr:nvSpPr>
      <xdr:spPr bwMode="auto">
        <a:xfrm>
          <a:off x="10020300" y="0"/>
          <a:ext cx="1838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    Gasoline</a:t>
          </a:r>
        </a:p>
      </xdr:txBody>
    </xdr:sp>
    <xdr:clientData/>
  </xdr:twoCellAnchor>
  <xdr:twoCellAnchor>
    <xdr:from>
      <xdr:col>13</xdr:col>
      <xdr:colOff>0</xdr:colOff>
      <xdr:row>0</xdr:row>
      <xdr:rowOff>0</xdr:rowOff>
    </xdr:from>
    <xdr:to>
      <xdr:col>14</xdr:col>
      <xdr:colOff>0</xdr:colOff>
      <xdr:row>0</xdr:row>
      <xdr:rowOff>0</xdr:rowOff>
    </xdr:to>
    <xdr:sp macro="" textlink="">
      <xdr:nvSpPr>
        <xdr:cNvPr id="661" name="Text Box 660"/>
        <xdr:cNvSpPr txBox="1">
          <a:spLocks noChangeArrowheads="1"/>
        </xdr:cNvSpPr>
      </xdr:nvSpPr>
      <xdr:spPr bwMode="auto">
        <a:xfrm>
          <a:off x="12696825" y="0"/>
          <a:ext cx="885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Fuel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Oil</a:t>
          </a:r>
        </a:p>
      </xdr:txBody>
    </xdr:sp>
    <xdr:clientData/>
  </xdr:twoCellAnchor>
  <xdr:twoCellAnchor>
    <xdr:from>
      <xdr:col>14</xdr:col>
      <xdr:colOff>596265</xdr:colOff>
      <xdr:row>0</xdr:row>
      <xdr:rowOff>0</xdr:rowOff>
    </xdr:from>
    <xdr:to>
      <xdr:col>16</xdr:col>
      <xdr:colOff>9525</xdr:colOff>
      <xdr:row>0</xdr:row>
      <xdr:rowOff>0</xdr:rowOff>
    </xdr:to>
    <xdr:sp macro="" textlink="">
      <xdr:nvSpPr>
        <xdr:cNvPr id="662" name="Text Box 661"/>
        <xdr:cNvSpPr txBox="1">
          <a:spLocks noChangeArrowheads="1"/>
        </xdr:cNvSpPr>
      </xdr:nvSpPr>
      <xdr:spPr bwMode="auto">
        <a:xfrm>
          <a:off x="14163675" y="0"/>
          <a:ext cx="11239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Others</a:t>
          </a:r>
        </a:p>
      </xdr:txBody>
    </xdr:sp>
    <xdr:clientData/>
  </xdr:twoCellAnchor>
  <xdr:twoCellAnchor>
    <xdr:from>
      <xdr:col>21</xdr:col>
      <xdr:colOff>0</xdr:colOff>
      <xdr:row>0</xdr:row>
      <xdr:rowOff>0</xdr:rowOff>
    </xdr:from>
    <xdr:to>
      <xdr:col>21</xdr:col>
      <xdr:colOff>510540</xdr:colOff>
      <xdr:row>0</xdr:row>
      <xdr:rowOff>0</xdr:rowOff>
    </xdr:to>
    <xdr:sp macro="" textlink="">
      <xdr:nvSpPr>
        <xdr:cNvPr id="663" name="Text Box 662"/>
        <xdr:cNvSpPr txBox="1">
          <a:spLocks noChangeArrowheads="1"/>
        </xdr:cNvSpPr>
      </xdr:nvSpPr>
      <xdr:spPr bwMode="auto">
        <a:xfrm>
          <a:off x="20316825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Wind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64" name="Text Box 663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8</xdr:col>
      <xdr:colOff>95250</xdr:colOff>
      <xdr:row>0</xdr:row>
      <xdr:rowOff>0</xdr:rowOff>
    </xdr:from>
    <xdr:to>
      <xdr:col>8</xdr:col>
      <xdr:colOff>605790</xdr:colOff>
      <xdr:row>0</xdr:row>
      <xdr:rowOff>0</xdr:rowOff>
    </xdr:to>
    <xdr:sp macro="" textlink="">
      <xdr:nvSpPr>
        <xdr:cNvPr id="665" name="Text Box 664"/>
        <xdr:cNvSpPr txBox="1">
          <a:spLocks noChangeArrowheads="1"/>
        </xdr:cNvSpPr>
      </xdr:nvSpPr>
      <xdr:spPr bwMode="auto">
        <a:xfrm>
          <a:off x="7562850" y="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20</xdr:col>
      <xdr:colOff>0</xdr:colOff>
      <xdr:row>0</xdr:row>
      <xdr:rowOff>0</xdr:rowOff>
    </xdr:from>
    <xdr:to>
      <xdr:col>21</xdr:col>
      <xdr:colOff>9525</xdr:colOff>
      <xdr:row>0</xdr:row>
      <xdr:rowOff>0</xdr:rowOff>
    </xdr:to>
    <xdr:sp macro="" textlink="">
      <xdr:nvSpPr>
        <xdr:cNvPr id="666" name="Text Box 665"/>
        <xdr:cNvSpPr txBox="1">
          <a:spLocks noChangeArrowheads="1"/>
        </xdr:cNvSpPr>
      </xdr:nvSpPr>
      <xdr:spPr bwMode="auto">
        <a:xfrm>
          <a:off x="19450050" y="0"/>
          <a:ext cx="876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Solar</a:t>
          </a:r>
        </a:p>
      </xdr:txBody>
    </xdr:sp>
    <xdr:clientData/>
  </xdr:twoCellAnchor>
  <xdr:twoCellAnchor>
    <xdr:from>
      <xdr:col>17</xdr:col>
      <xdr:colOff>76200</xdr:colOff>
      <xdr:row>0</xdr:row>
      <xdr:rowOff>0</xdr:rowOff>
    </xdr:from>
    <xdr:to>
      <xdr:col>18</xdr:col>
      <xdr:colOff>0</xdr:colOff>
      <xdr:row>0</xdr:row>
      <xdr:rowOff>0</xdr:rowOff>
    </xdr:to>
    <xdr:sp macro="" textlink="">
      <xdr:nvSpPr>
        <xdr:cNvPr id="667" name="Text Box 666"/>
        <xdr:cNvSpPr txBox="1">
          <a:spLocks noChangeArrowheads="1"/>
        </xdr:cNvSpPr>
      </xdr:nvSpPr>
      <xdr:spPr bwMode="auto">
        <a:xfrm>
          <a:off x="16468725" y="0"/>
          <a:ext cx="1047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Natural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Gas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68" name="Text Box 667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669" name="Text Box 668"/>
        <xdr:cNvSpPr txBox="1">
          <a:spLocks noChangeArrowheads="1"/>
        </xdr:cNvSpPr>
      </xdr:nvSpPr>
      <xdr:spPr bwMode="auto">
        <a:xfrm>
          <a:off x="6372225" y="0"/>
          <a:ext cx="10953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Lignite </a:t>
          </a:r>
        </a:p>
      </xdr:txBody>
    </xdr:sp>
    <xdr:clientData/>
  </xdr:twoCellAnchor>
  <xdr:twoCellAnchor>
    <xdr:from>
      <xdr:col>7</xdr:col>
      <xdr:colOff>483870</xdr:colOff>
      <xdr:row>0</xdr:row>
      <xdr:rowOff>0</xdr:rowOff>
    </xdr:from>
    <xdr:to>
      <xdr:col>8</xdr:col>
      <xdr:colOff>28554</xdr:colOff>
      <xdr:row>0</xdr:row>
      <xdr:rowOff>0</xdr:rowOff>
    </xdr:to>
    <xdr:sp macro="" textlink="">
      <xdr:nvSpPr>
        <xdr:cNvPr id="670" name="Text Box 669"/>
        <xdr:cNvSpPr txBox="1">
          <a:spLocks noChangeArrowheads="1"/>
        </xdr:cNvSpPr>
      </xdr:nvSpPr>
      <xdr:spPr bwMode="auto">
        <a:xfrm>
          <a:off x="6848475" y="0"/>
          <a:ext cx="6477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Peat/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Coke</a:t>
          </a:r>
        </a:p>
      </xdr:txBody>
    </xdr:sp>
    <xdr:clientData/>
  </xdr:twoCellAnchor>
  <xdr:twoCellAnchor>
    <xdr:from>
      <xdr:col>13</xdr:col>
      <xdr:colOff>455295</xdr:colOff>
      <xdr:row>0</xdr:row>
      <xdr:rowOff>0</xdr:rowOff>
    </xdr:from>
    <xdr:to>
      <xdr:col>15</xdr:col>
      <xdr:colOff>47606</xdr:colOff>
      <xdr:row>0</xdr:row>
      <xdr:rowOff>0</xdr:rowOff>
    </xdr:to>
    <xdr:sp macro="" textlink="">
      <xdr:nvSpPr>
        <xdr:cNvPr id="671" name="Text Box 670"/>
        <xdr:cNvSpPr txBox="1">
          <a:spLocks noChangeArrowheads="1"/>
        </xdr:cNvSpPr>
      </xdr:nvSpPr>
      <xdr:spPr bwMode="auto">
        <a:xfrm>
          <a:off x="131445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</a:p>
      </xdr:txBody>
    </xdr:sp>
    <xdr:clientData/>
  </xdr:twoCellAnchor>
  <xdr:twoCellAnchor>
    <xdr:from>
      <xdr:col>4</xdr:col>
      <xdr:colOff>0</xdr:colOff>
      <xdr:row>0</xdr:row>
      <xdr:rowOff>0</xdr:rowOff>
    </xdr:from>
    <xdr:to>
      <xdr:col>4</xdr:col>
      <xdr:colOff>0</xdr:colOff>
      <xdr:row>0</xdr:row>
      <xdr:rowOff>0</xdr:rowOff>
    </xdr:to>
    <xdr:sp macro="" textlink="">
      <xdr:nvSpPr>
        <xdr:cNvPr id="672" name="Text Box 671"/>
        <xdr:cNvSpPr txBox="1">
          <a:spLocks noChangeArrowheads="1"/>
        </xdr:cNvSpPr>
      </xdr:nvSpPr>
      <xdr:spPr bwMode="auto">
        <a:xfrm>
          <a:off x="2943225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47625</xdr:colOff>
      <xdr:row>0</xdr:row>
      <xdr:rowOff>0</xdr:rowOff>
    </xdr:from>
    <xdr:to>
      <xdr:col>25</xdr:col>
      <xdr:colOff>0</xdr:colOff>
      <xdr:row>0</xdr:row>
      <xdr:rowOff>0</xdr:rowOff>
    </xdr:to>
    <xdr:sp macro="" textlink="">
      <xdr:nvSpPr>
        <xdr:cNvPr id="673" name="Text Box 672"/>
        <xdr:cNvSpPr txBox="1">
          <a:spLocks noChangeArrowheads="1"/>
        </xdr:cNvSpPr>
      </xdr:nvSpPr>
      <xdr:spPr bwMode="auto">
        <a:xfrm>
          <a:off x="22812375" y="0"/>
          <a:ext cx="857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Wood</a:t>
          </a:r>
        </a:p>
      </xdr:txBody>
    </xdr:sp>
    <xdr:clientData/>
  </xdr:twoCellAnchor>
  <xdr:twoCellAnchor>
    <xdr:from>
      <xdr:col>27</xdr:col>
      <xdr:colOff>9525</xdr:colOff>
      <xdr:row>0</xdr:row>
      <xdr:rowOff>0</xdr:rowOff>
    </xdr:from>
    <xdr:to>
      <xdr:col>28</xdr:col>
      <xdr:colOff>198110</xdr:colOff>
      <xdr:row>0</xdr:row>
      <xdr:rowOff>0</xdr:rowOff>
    </xdr:to>
    <xdr:sp macro="" textlink="">
      <xdr:nvSpPr>
        <xdr:cNvPr id="674" name="Text Box 673"/>
        <xdr:cNvSpPr txBox="1">
          <a:spLocks noChangeArrowheads="1"/>
        </xdr:cNvSpPr>
      </xdr:nvSpPr>
      <xdr:spPr bwMode="auto">
        <a:xfrm>
          <a:off x="25946100" y="0"/>
          <a:ext cx="13525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Wastes</a:t>
          </a:r>
        </a:p>
      </xdr:txBody>
    </xdr:sp>
    <xdr:clientData/>
  </xdr:twoCellAnchor>
  <xdr:twoCellAnchor>
    <xdr:from>
      <xdr:col>21</xdr:col>
      <xdr:colOff>529590</xdr:colOff>
      <xdr:row>0</xdr:row>
      <xdr:rowOff>0</xdr:rowOff>
    </xdr:from>
    <xdr:to>
      <xdr:col>23</xdr:col>
      <xdr:colOff>960092</xdr:colOff>
      <xdr:row>0</xdr:row>
      <xdr:rowOff>0</xdr:rowOff>
    </xdr:to>
    <xdr:sp macro="" textlink="">
      <xdr:nvSpPr>
        <xdr:cNvPr id="675" name="Text Box 674"/>
        <xdr:cNvSpPr txBox="1">
          <a:spLocks noChangeArrowheads="1"/>
        </xdr:cNvSpPr>
      </xdr:nvSpPr>
      <xdr:spPr bwMode="auto">
        <a:xfrm>
          <a:off x="20831175" y="0"/>
          <a:ext cx="1933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Biogas</a:t>
          </a:r>
          <a:r>
            <a:rPr lang="en-NZ" sz="1300" b="1" i="0" u="none" strike="noStrike" baseline="3000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12</xdr:col>
      <xdr:colOff>0</xdr:colOff>
      <xdr:row>0</xdr:row>
      <xdr:rowOff>0</xdr:rowOff>
    </xdr:from>
    <xdr:to>
      <xdr:col>13</xdr:col>
      <xdr:colOff>47625</xdr:colOff>
      <xdr:row>0</xdr:row>
      <xdr:rowOff>0</xdr:rowOff>
    </xdr:to>
    <xdr:sp macro="" textlink="">
      <xdr:nvSpPr>
        <xdr:cNvPr id="676" name="Text Box 675"/>
        <xdr:cNvSpPr txBox="1">
          <a:spLocks noChangeArrowheads="1"/>
        </xdr:cNvSpPr>
      </xdr:nvSpPr>
      <xdr:spPr bwMode="auto">
        <a:xfrm>
          <a:off x="11782425" y="0"/>
          <a:ext cx="962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77" name="Text Box 676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78" name="Text Box 677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79" name="Text Box 678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80" name="Text Box 679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81" name="Text Box 680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82" name="Text Box 681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83" name="Text Box 682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84" name="Text Box 683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3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85" name="Text Box 684"/>
        <xdr:cNvSpPr txBox="1">
          <a:spLocks noChangeArrowheads="1"/>
        </xdr:cNvSpPr>
      </xdr:nvSpPr>
      <xdr:spPr bwMode="auto">
        <a:xfrm>
          <a:off x="25936575" y="1095375"/>
          <a:ext cx="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688" name="Text Box 687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690" name="Text Box 689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691" name="Text Box 690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692" name="Text Box 691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693" name="Text Box 692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94" name="Text Box 693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95" name="Text Box 694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96" name="Text Box 695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97" name="Text Box 696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98" name="Text Box 697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699" name="Text Box 698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00" name="Text Box 699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01" name="Text Box 700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3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02" name="Text Box 701"/>
        <xdr:cNvSpPr txBox="1">
          <a:spLocks noChangeArrowheads="1"/>
        </xdr:cNvSpPr>
      </xdr:nvSpPr>
      <xdr:spPr bwMode="auto">
        <a:xfrm>
          <a:off x="25936575" y="1095375"/>
          <a:ext cx="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05" name="Text Box 704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07" name="Text Box 706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08" name="Text Box 707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09" name="Text Box 708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10" name="Text Box 709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11" name="Text Box 710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Total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12" name="Text Box 711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Crudes/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Feedstocks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13" name="Text Box 712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LPG/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NGL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14" name="Text Box 713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Motor gasoline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15" name="Text Box 714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lnSpc>
              <a:spcPts val="800"/>
            </a:lnSpc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Diesel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16" name="Text Box 715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Fuel oil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17" name="Text Box 716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Av. fuel/</a:t>
          </a:r>
        </a:p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Kero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4</a:t>
          </a:r>
        </a:p>
      </xdr:txBody>
    </xdr:sp>
    <xdr:clientData/>
  </xdr:twoCellAnchor>
  <xdr:twoCellAnchor>
    <xdr:from>
      <xdr:col>27</xdr:col>
      <xdr:colOff>0</xdr:colOff>
      <xdr:row>4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18" name="Text Box 717"/>
        <xdr:cNvSpPr txBox="1">
          <a:spLocks noChangeArrowheads="1"/>
        </xdr:cNvSpPr>
      </xdr:nvSpPr>
      <xdr:spPr bwMode="auto">
        <a:xfrm>
          <a:off x="25936575" y="1457325"/>
          <a:ext cx="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18288" rIns="18288" bIns="18288" anchor="ctr" upright="1"/>
        <a:lstStyle/>
        <a:p>
          <a:pPr algn="ctr" rtl="0">
            <a:defRPr sz="1000"/>
          </a:pPr>
          <a:r>
            <a:rPr lang="en-NZ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 liquids</a:t>
          </a:r>
          <a:r>
            <a:rPr lang="en-NZ" sz="1000" b="0" i="0" u="none" strike="noStrike" baseline="30000">
              <a:solidFill>
                <a:srgbClr val="000000"/>
              </a:solidFill>
              <a:latin typeface="Helv"/>
            </a:rPr>
            <a:t>5</a:t>
          </a:r>
        </a:p>
      </xdr:txBody>
    </xdr:sp>
    <xdr:clientData/>
  </xdr:twoCellAnchor>
  <xdr:twoCellAnchor>
    <xdr:from>
      <xdr:col>27</xdr:col>
      <xdr:colOff>0</xdr:colOff>
      <xdr:row>3</xdr:row>
      <xdr:rowOff>0</xdr:rowOff>
    </xdr:from>
    <xdr:to>
      <xdr:col>27</xdr:col>
      <xdr:colOff>0</xdr:colOff>
      <xdr:row>5</xdr:row>
      <xdr:rowOff>0</xdr:rowOff>
    </xdr:to>
    <xdr:sp macro="" textlink="">
      <xdr:nvSpPr>
        <xdr:cNvPr id="719" name="Text Box 718"/>
        <xdr:cNvSpPr txBox="1">
          <a:spLocks noChangeArrowheads="1"/>
        </xdr:cNvSpPr>
      </xdr:nvSpPr>
      <xdr:spPr bwMode="auto">
        <a:xfrm>
          <a:off x="25936575" y="1095375"/>
          <a:ext cx="0" cy="94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000" b="1" i="0" u="none" strike="noStrike" baseline="0">
              <a:solidFill>
                <a:srgbClr val="000000"/>
              </a:solidFill>
              <a:latin typeface="Helv"/>
            </a:rPr>
            <a:t>HEAT</a:t>
          </a: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20" name="Text Box 719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21" name="Text Box 720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22" name="Text Box 721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23" name="Text Box 722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5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724" name="Text Box 723"/>
        <xdr:cNvSpPr txBox="1">
          <a:spLocks noChangeArrowheads="1"/>
        </xdr:cNvSpPr>
      </xdr:nvSpPr>
      <xdr:spPr bwMode="auto">
        <a:xfrm>
          <a:off x="2943225" y="203835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25" name="Text 7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26" name="Text 138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27" name="Text 14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28" name="Text 161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29" name="Text 169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30" name="Text 184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731" name="Text 188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32" name="Text 19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33" name="Text 207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734" name="Text 211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35" name="Text 215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36" name="Text 7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37" name="Text 14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38" name="Text 169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39" name="Text 19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40" name="Text 215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41" name="Text 7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42" name="Text 14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43" name="Text 169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44" name="Text 19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45" name="Text 215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46" name="Text 7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47" name="Text 138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48" name="Text 14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49" name="Text 161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50" name="Text 169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51" name="Text 184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752" name="Text 188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53" name="Text 19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54" name="Text 207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755" name="Text 211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56" name="Text 215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57" name="Text 7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58" name="Text 14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59" name="Text 169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60" name="Text 19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61" name="Text 215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62" name="Text 7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63" name="Text 14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64" name="Text 169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65" name="Text 19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66" name="Text 215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67" name="Text 7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68" name="Text 138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69" name="Text 14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70" name="Text 161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71" name="Text 169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72" name="Text 184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773" name="Text 188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74" name="Text 19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75" name="Text 207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776" name="Text 211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77" name="Text 215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78" name="Text 7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79" name="Text 138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80" name="Text 14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81" name="Text 161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82" name="Text 169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83" name="Text 184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784" name="Text 188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85" name="Text 19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786" name="Text 207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787" name="Text 211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88" name="Text 215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89" name="Text Box 790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0" name="Text Box 791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1" name="Text Box 79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2" name="Text Box 793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3" name="Text Box 794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4" name="Text Box 795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5" name="Text Box 796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6" name="Text Box 797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7" name="Text Box 798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8" name="Text Box 799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799" name="Text Box 800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800" name="Text Box 801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801" name="Text Box 802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802" name="Text Box 803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803" name="Text Box 804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804" name="Text Box 805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805" name="Text Box 806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806" name="Text Box 807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47625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807" name="Text Box 808"/>
        <xdr:cNvSpPr txBox="1">
          <a:spLocks noChangeArrowheads="1"/>
        </xdr:cNvSpPr>
      </xdr:nvSpPr>
      <xdr:spPr bwMode="auto">
        <a:xfrm>
          <a:off x="4305300" y="0"/>
          <a:ext cx="9810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Sub- bitum.</a:t>
          </a:r>
        </a:p>
      </xdr:txBody>
    </xdr:sp>
    <xdr:clientData/>
  </xdr:twoCellAnchor>
  <xdr:twoCellAnchor>
    <xdr:from>
      <xdr:col>4</xdr:col>
      <xdr:colOff>552450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808" name="Text Box 809"/>
        <xdr:cNvSpPr txBox="1">
          <a:spLocks noChangeArrowheads="1"/>
        </xdr:cNvSpPr>
      </xdr:nvSpPr>
      <xdr:spPr bwMode="auto">
        <a:xfrm>
          <a:off x="3495675" y="0"/>
          <a:ext cx="7620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Other</a:t>
          </a:r>
        </a:p>
      </xdr:txBody>
    </xdr:sp>
    <xdr:clientData/>
  </xdr:twoCellAnchor>
  <xdr:twoCellAnchor>
    <xdr:from>
      <xdr:col>5</xdr:col>
      <xdr:colOff>0</xdr:colOff>
      <xdr:row>0</xdr:row>
      <xdr:rowOff>0</xdr:rowOff>
    </xdr:from>
    <xdr:to>
      <xdr:col>5</xdr:col>
      <xdr:colOff>28575</xdr:colOff>
      <xdr:row>0</xdr:row>
      <xdr:rowOff>0</xdr:rowOff>
    </xdr:to>
    <xdr:sp macro="" textlink="">
      <xdr:nvSpPr>
        <xdr:cNvPr id="809" name="Text Box 810"/>
        <xdr:cNvSpPr txBox="1">
          <a:spLocks noChangeArrowheads="1"/>
        </xdr:cNvSpPr>
      </xdr:nvSpPr>
      <xdr:spPr bwMode="auto">
        <a:xfrm>
          <a:off x="4257675" y="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0" name="Text Box 811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1" name="Text Box 812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2" name="Text Box 813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3" name="Text Box 814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4" name="Text Box 815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5" name="Text Box 816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6" name="Text Box 817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7" name="Text Box 818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8" name="Text Box 819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19" name="Text Box 820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20" name="Text Box 821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21" name="Text Box 822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22" name="Text Box 823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23" name="Text Box 824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5</xdr:col>
      <xdr:colOff>28575</xdr:colOff>
      <xdr:row>5</xdr:row>
      <xdr:rowOff>0</xdr:rowOff>
    </xdr:to>
    <xdr:sp macro="" textlink="">
      <xdr:nvSpPr>
        <xdr:cNvPr id="824" name="Text Box 825"/>
        <xdr:cNvSpPr txBox="1">
          <a:spLocks noChangeArrowheads="1"/>
        </xdr:cNvSpPr>
      </xdr:nvSpPr>
      <xdr:spPr bwMode="auto">
        <a:xfrm>
          <a:off x="4257675" y="2038350"/>
          <a:ext cx="28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Subtotal</a:t>
          </a:r>
        </a:p>
        <a:p>
          <a:pPr algn="ctr" rtl="0">
            <a:defRPr sz="1000"/>
          </a:pPr>
          <a:endParaRPr lang="en-NZ" sz="13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19050</xdr:colOff>
      <xdr:row>0</xdr:row>
      <xdr:rowOff>0</xdr:rowOff>
    </xdr:to>
    <xdr:sp macro="" textlink="">
      <xdr:nvSpPr>
        <xdr:cNvPr id="825" name="Text 77"/>
        <xdr:cNvSpPr txBox="1">
          <a:spLocks noChangeArrowheads="1"/>
        </xdr:cNvSpPr>
      </xdr:nvSpPr>
      <xdr:spPr bwMode="auto">
        <a:xfrm>
          <a:off x="5286375" y="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19050</xdr:colOff>
      <xdr:row>0</xdr:row>
      <xdr:rowOff>0</xdr:rowOff>
    </xdr:to>
    <xdr:sp macro="" textlink="">
      <xdr:nvSpPr>
        <xdr:cNvPr id="826" name="Text 147"/>
        <xdr:cNvSpPr txBox="1">
          <a:spLocks noChangeArrowheads="1"/>
        </xdr:cNvSpPr>
      </xdr:nvSpPr>
      <xdr:spPr bwMode="auto">
        <a:xfrm>
          <a:off x="5286375" y="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5</xdr:col>
      <xdr:colOff>542925</xdr:colOff>
      <xdr:row>0</xdr:row>
      <xdr:rowOff>0</xdr:rowOff>
    </xdr:from>
    <xdr:to>
      <xdr:col>7</xdr:col>
      <xdr:colOff>66675</xdr:colOff>
      <xdr:row>0</xdr:row>
      <xdr:rowOff>0</xdr:rowOff>
    </xdr:to>
    <xdr:sp macro="" textlink="">
      <xdr:nvSpPr>
        <xdr:cNvPr id="827" name="Text 77"/>
        <xdr:cNvSpPr txBox="1">
          <a:spLocks noChangeArrowheads="1"/>
        </xdr:cNvSpPr>
      </xdr:nvSpPr>
      <xdr:spPr bwMode="auto">
        <a:xfrm>
          <a:off x="4800600" y="0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5</xdr:col>
      <xdr:colOff>552450</xdr:colOff>
      <xdr:row>0</xdr:row>
      <xdr:rowOff>0</xdr:rowOff>
    </xdr:from>
    <xdr:to>
      <xdr:col>7</xdr:col>
      <xdr:colOff>76200</xdr:colOff>
      <xdr:row>0</xdr:row>
      <xdr:rowOff>0</xdr:rowOff>
    </xdr:to>
    <xdr:sp macro="" textlink="">
      <xdr:nvSpPr>
        <xdr:cNvPr id="828" name="Text 77"/>
        <xdr:cNvSpPr txBox="1">
          <a:spLocks noChangeArrowheads="1"/>
        </xdr:cNvSpPr>
      </xdr:nvSpPr>
      <xdr:spPr bwMode="auto">
        <a:xfrm>
          <a:off x="4810125" y="0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19050</xdr:colOff>
      <xdr:row>0</xdr:row>
      <xdr:rowOff>0</xdr:rowOff>
    </xdr:to>
    <xdr:sp macro="" textlink="">
      <xdr:nvSpPr>
        <xdr:cNvPr id="829" name="Text 77"/>
        <xdr:cNvSpPr txBox="1">
          <a:spLocks noChangeArrowheads="1"/>
        </xdr:cNvSpPr>
      </xdr:nvSpPr>
      <xdr:spPr bwMode="auto">
        <a:xfrm>
          <a:off x="5286375" y="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7</xdr:col>
      <xdr:colOff>19050</xdr:colOff>
      <xdr:row>0</xdr:row>
      <xdr:rowOff>0</xdr:rowOff>
    </xdr:to>
    <xdr:sp macro="" textlink="">
      <xdr:nvSpPr>
        <xdr:cNvPr id="830" name="Text 147"/>
        <xdr:cNvSpPr txBox="1">
          <a:spLocks noChangeArrowheads="1"/>
        </xdr:cNvSpPr>
      </xdr:nvSpPr>
      <xdr:spPr bwMode="auto">
        <a:xfrm>
          <a:off x="5286375" y="0"/>
          <a:ext cx="11049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  <xdr:twoCellAnchor>
    <xdr:from>
      <xdr:col>5</xdr:col>
      <xdr:colOff>542925</xdr:colOff>
      <xdr:row>0</xdr:row>
      <xdr:rowOff>0</xdr:rowOff>
    </xdr:from>
    <xdr:to>
      <xdr:col>7</xdr:col>
      <xdr:colOff>66675</xdr:colOff>
      <xdr:row>0</xdr:row>
      <xdr:rowOff>0</xdr:rowOff>
    </xdr:to>
    <xdr:sp macro="" textlink="">
      <xdr:nvSpPr>
        <xdr:cNvPr id="831" name="Text Box 832"/>
        <xdr:cNvSpPr txBox="1">
          <a:spLocks noChangeArrowheads="1"/>
        </xdr:cNvSpPr>
      </xdr:nvSpPr>
      <xdr:spPr bwMode="auto">
        <a:xfrm>
          <a:off x="4800600" y="0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 Bituminous&amp;</a:t>
          </a:r>
        </a:p>
        <a:p>
          <a:pPr algn="ctr" rtl="0">
            <a:defRPr sz="1000"/>
          </a:pPr>
          <a:r>
            <a:rPr lang="en-NZ" sz="1300" b="1" i="0" u="none" strike="noStrike" baseline="0">
              <a:solidFill>
                <a:srgbClr val="000000"/>
              </a:solidFill>
              <a:latin typeface="Arial"/>
              <a:cs typeface="Arial"/>
            </a:rPr>
            <a:t>Sub-bitum.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nergy%20Information/Data/Energy%20Balances/balance%20table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EDF\EDFJUL98\EB\USER\EMSUDATA\IEA\SLT94.XLW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imary Energy - Q"/>
      <sheetName val="Quarterly Balance"/>
      <sheetName val="Transformation - Q"/>
      <sheetName val="Demand - Q"/>
      <sheetName val="Demand - Q - Coal"/>
      <sheetName val="Primary Energy - DY"/>
      <sheetName val="Transformation - DY"/>
      <sheetName val="Demand - DY"/>
      <sheetName val="Demand - DY - Coal"/>
      <sheetName val="Calendar Year Balance"/>
      <sheetName val="Sheet1"/>
      <sheetName val="Calendar_Year_StatDifs"/>
      <sheetName val="SADEM_Demand"/>
      <sheetName val="SADEM_SupplyUse"/>
      <sheetName val="Calendar_EnergyOverview"/>
      <sheetName val="Calendar_EnergyOverview_Balance"/>
      <sheetName val="Calendar_OilTPES"/>
      <sheetName val="Primary Energy - MY"/>
      <sheetName val="Transformation - MY"/>
      <sheetName val="Demand - MY"/>
      <sheetName val="Demand - MY - Coal"/>
      <sheetName val="March Year Balance"/>
      <sheetName val="Calendar Year Balance - NET"/>
      <sheetName val="GCV to NCV Factors"/>
      <sheetName val="Audit"/>
    </sheetNames>
    <sheetDataSet>
      <sheetData sheetId="0"/>
      <sheetData sheetId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  <row r="91">
          <cell r="A91">
            <v>40238</v>
          </cell>
        </row>
        <row r="92">
          <cell r="A92">
            <v>40330</v>
          </cell>
        </row>
        <row r="93">
          <cell r="A93">
            <v>40422</v>
          </cell>
        </row>
        <row r="94">
          <cell r="A94">
            <v>40513</v>
          </cell>
        </row>
        <row r="95">
          <cell r="A95">
            <v>40603</v>
          </cell>
        </row>
        <row r="96">
          <cell r="A96">
            <v>40695</v>
          </cell>
        </row>
        <row r="97">
          <cell r="A97">
            <v>40787</v>
          </cell>
        </row>
        <row r="98">
          <cell r="A98">
            <v>40878</v>
          </cell>
        </row>
        <row r="99">
          <cell r="A99">
            <v>40969</v>
          </cell>
        </row>
        <row r="100">
          <cell r="A100">
            <v>41061</v>
          </cell>
        </row>
        <row r="101">
          <cell r="A101">
            <v>41153</v>
          </cell>
        </row>
        <row r="102">
          <cell r="A102">
            <v>41244</v>
          </cell>
        </row>
        <row r="103">
          <cell r="A103">
            <v>41334</v>
          </cell>
        </row>
        <row r="104">
          <cell r="A104">
            <v>41426</v>
          </cell>
        </row>
        <row r="105">
          <cell r="A105">
            <v>41518</v>
          </cell>
        </row>
        <row r="106">
          <cell r="A106">
            <v>41609</v>
          </cell>
        </row>
        <row r="107">
          <cell r="A107">
            <v>41699</v>
          </cell>
        </row>
        <row r="108">
          <cell r="A108">
            <v>41791</v>
          </cell>
        </row>
        <row r="109">
          <cell r="A109">
            <v>41883</v>
          </cell>
        </row>
        <row r="110">
          <cell r="A110">
            <v>41974</v>
          </cell>
        </row>
        <row r="111">
          <cell r="A111">
            <v>42064</v>
          </cell>
        </row>
        <row r="112">
          <cell r="A112">
            <v>42156</v>
          </cell>
        </row>
        <row r="113">
          <cell r="A113">
            <v>42248</v>
          </cell>
        </row>
        <row r="114">
          <cell r="A114">
            <v>42339</v>
          </cell>
        </row>
        <row r="115">
          <cell r="A115">
            <v>42430</v>
          </cell>
        </row>
        <row r="116">
          <cell r="A116">
            <v>42522</v>
          </cell>
        </row>
        <row r="117">
          <cell r="A117">
            <v>42614</v>
          </cell>
        </row>
        <row r="118">
          <cell r="A118">
            <v>42705</v>
          </cell>
        </row>
        <row r="119">
          <cell r="A119">
            <v>42795</v>
          </cell>
        </row>
      </sheetData>
      <sheetData sheetId="2"/>
      <sheetData sheetId="3"/>
      <sheetData sheetId="4"/>
      <sheetData sheetId="5"/>
      <sheetData sheetId="6">
        <row r="6">
          <cell r="B6" t="str">
            <v>coking_ind</v>
          </cell>
        </row>
      </sheetData>
      <sheetData sheetId="7">
        <row r="6">
          <cell r="B6" t="str">
            <v>bit_elec</v>
          </cell>
        </row>
      </sheetData>
      <sheetData sheetId="8">
        <row r="6">
          <cell r="B6" t="str">
            <v>coal_Ag</v>
          </cell>
        </row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</sheetData>
      <sheetData sheetId="9">
        <row r="6">
          <cell r="B6" t="str">
            <v>bit_agr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21"/>
      <sheetData sheetId="22"/>
      <sheetData sheetId="23"/>
      <sheetData sheetId="24">
        <row r="5">
          <cell r="B5" t="str">
            <v>Coal</v>
          </cell>
        </row>
      </sheetData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"/>
  <sheetViews>
    <sheetView zoomScale="70" zoomScaleNormal="70" workbookViewId="0">
      <selection activeCell="D34" activeCellId="2" sqref="D19 D23 D34:D36"/>
    </sheetView>
  </sheetViews>
  <sheetFormatPr defaultColWidth="9.140625" defaultRowHeight="12.75" x14ac:dyDescent="0.2"/>
  <cols>
    <col min="1" max="1" width="6.42578125" style="131" customWidth="1"/>
    <col min="2" max="2" width="11.140625" style="131" customWidth="1"/>
    <col min="3" max="3" width="36.42578125" style="131" bestFit="1" customWidth="1"/>
    <col min="4" max="25" width="9.7109375" style="131" bestFit="1" customWidth="1"/>
    <col min="26" max="30" width="9.7109375" style="131" customWidth="1"/>
    <col min="31" max="16384" width="9.140625" style="131"/>
  </cols>
  <sheetData>
    <row r="1" spans="1:31" ht="26.25" x14ac:dyDescent="0.2">
      <c r="A1" s="217" t="s">
        <v>64</v>
      </c>
      <c r="B1" s="217"/>
      <c r="C1" s="217"/>
    </row>
    <row r="2" spans="1:31" ht="27" thickBot="1" x14ac:dyDescent="0.25">
      <c r="A2" s="132"/>
      <c r="B2" s="132"/>
      <c r="C2" s="132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</row>
    <row r="3" spans="1:31" ht="55.5" customHeight="1" thickBot="1" x14ac:dyDescent="0.25">
      <c r="A3" s="167"/>
      <c r="B3" s="168" t="s">
        <v>65</v>
      </c>
      <c r="C3" s="170"/>
      <c r="D3" s="171">
        <v>1990</v>
      </c>
      <c r="E3" s="169">
        <v>1991</v>
      </c>
      <c r="F3" s="169">
        <v>1992</v>
      </c>
      <c r="G3" s="169">
        <v>1993</v>
      </c>
      <c r="H3" s="169">
        <v>1994</v>
      </c>
      <c r="I3" s="169">
        <v>1995</v>
      </c>
      <c r="J3" s="169">
        <v>1996</v>
      </c>
      <c r="K3" s="169">
        <v>1997</v>
      </c>
      <c r="L3" s="169">
        <v>1998</v>
      </c>
      <c r="M3" s="169">
        <v>1999</v>
      </c>
      <c r="N3" s="169">
        <v>2000</v>
      </c>
      <c r="O3" s="169">
        <v>2001</v>
      </c>
      <c r="P3" s="169">
        <v>2002</v>
      </c>
      <c r="Q3" s="169">
        <v>2003</v>
      </c>
      <c r="R3" s="169">
        <v>2004</v>
      </c>
      <c r="S3" s="169">
        <v>2005</v>
      </c>
      <c r="T3" s="169">
        <v>2006</v>
      </c>
      <c r="U3" s="169">
        <v>2007</v>
      </c>
      <c r="V3" s="169">
        <v>2008</v>
      </c>
      <c r="W3" s="169">
        <v>2009</v>
      </c>
      <c r="X3" s="169">
        <v>2010</v>
      </c>
      <c r="Y3" s="169">
        <v>2011</v>
      </c>
      <c r="Z3" s="169">
        <v>2012</v>
      </c>
      <c r="AA3" s="169">
        <v>2013</v>
      </c>
      <c r="AB3" s="169">
        <v>2014</v>
      </c>
      <c r="AC3" s="169">
        <v>2015</v>
      </c>
      <c r="AD3" s="169">
        <v>2016</v>
      </c>
    </row>
    <row r="4" spans="1:31" ht="23.1" customHeight="1" x14ac:dyDescent="0.2">
      <c r="A4" s="218" t="s">
        <v>29</v>
      </c>
      <c r="B4" s="133"/>
      <c r="C4" s="134" t="s">
        <v>30</v>
      </c>
      <c r="D4" s="158" t="e">
        <f ca="1">VLOOKUP($C4,INDIRECT("'"&amp;D$3&amp;"'!$C$7:$AC$42"),MATCH("grand_total",#REF!,0),0)</f>
        <v>#REF!</v>
      </c>
      <c r="E4" s="159" t="e">
        <f ca="1">VLOOKUP($C4,INDIRECT("'"&amp;E$3&amp;"'!$C$7:$AC$42"),MATCH("grand_total",#REF!,0),0)</f>
        <v>#REF!</v>
      </c>
      <c r="F4" s="159" t="e">
        <f ca="1">VLOOKUP($C4,INDIRECT("'"&amp;F$3&amp;"'!$C$7:$AC$42"),MATCH("grand_total",#REF!,0),0)</f>
        <v>#REF!</v>
      </c>
      <c r="G4" s="159" t="e">
        <f ca="1">VLOOKUP($C4,INDIRECT("'"&amp;G$3&amp;"'!$C$7:$AC$42"),MATCH("grand_total",#REF!,0),0)</f>
        <v>#REF!</v>
      </c>
      <c r="H4" s="159" t="e">
        <f ca="1">VLOOKUP($C4,INDIRECT("'"&amp;H$3&amp;"'!$C$7:$AC$42"),MATCH("grand_total",#REF!,0),0)</f>
        <v>#REF!</v>
      </c>
      <c r="I4" s="159" t="e">
        <f ca="1">VLOOKUP($C4,INDIRECT("'"&amp;I$3&amp;"'!$C$7:$AC$42"),MATCH("grand_total",#REF!,0),0)</f>
        <v>#REF!</v>
      </c>
      <c r="J4" s="159" t="e">
        <f ca="1">VLOOKUP($C4,INDIRECT("'"&amp;J$3&amp;"'!$C$7:$AC$42"),MATCH("grand_total",#REF!,0),0)</f>
        <v>#REF!</v>
      </c>
      <c r="K4" s="159" t="e">
        <f ca="1">VLOOKUP($C4,INDIRECT("'"&amp;K$3&amp;"'!$C$7:$AC$42"),MATCH("grand_total",#REF!,0),0)</f>
        <v>#REF!</v>
      </c>
      <c r="L4" s="159" t="e">
        <f ca="1">VLOOKUP($C4,INDIRECT("'"&amp;L$3&amp;"'!$C$7:$AC$42"),MATCH("grand_total",#REF!,0),0)</f>
        <v>#REF!</v>
      </c>
      <c r="M4" s="159" t="e">
        <f ca="1">VLOOKUP($C4,INDIRECT("'"&amp;M$3&amp;"'!$C$7:$AC$42"),MATCH("grand_total",#REF!,0),0)</f>
        <v>#REF!</v>
      </c>
      <c r="N4" s="159" t="e">
        <f ca="1">VLOOKUP($C4,INDIRECT("'"&amp;N$3&amp;"'!$C$7:$AC$42"),MATCH("grand_total",#REF!,0),0)</f>
        <v>#REF!</v>
      </c>
      <c r="O4" s="159" t="e">
        <f ca="1">VLOOKUP($C4,INDIRECT("'"&amp;O$3&amp;"'!$C$7:$AC$42"),MATCH("grand_total",#REF!,0),0)</f>
        <v>#REF!</v>
      </c>
      <c r="P4" s="159" t="e">
        <f ca="1">VLOOKUP($C4,INDIRECT("'"&amp;P$3&amp;"'!$C$7:$AC$42"),MATCH("grand_total",#REF!,0),0)</f>
        <v>#REF!</v>
      </c>
      <c r="Q4" s="159" t="e">
        <f ca="1">VLOOKUP($C4,INDIRECT("'"&amp;Q$3&amp;"'!$C$7:$AC$42"),MATCH("grand_total",#REF!,0),0)</f>
        <v>#REF!</v>
      </c>
      <c r="R4" s="159" t="e">
        <f ca="1">VLOOKUP($C4,INDIRECT("'"&amp;R$3&amp;"'!$C$7:$AC$42"),MATCH("grand_total",#REF!,0),0)</f>
        <v>#REF!</v>
      </c>
      <c r="S4" s="159" t="e">
        <f ca="1">VLOOKUP($C4,INDIRECT("'"&amp;S$3&amp;"'!$C$7:$AC$42"),MATCH("grand_total",#REF!,0),0)</f>
        <v>#REF!</v>
      </c>
      <c r="T4" s="159" t="e">
        <f ca="1">VLOOKUP($C4,INDIRECT("'"&amp;T$3&amp;"'!$C$7:$AC$42"),MATCH("grand_total",#REF!,0),0)</f>
        <v>#REF!</v>
      </c>
      <c r="U4" s="159" t="e">
        <f ca="1">VLOOKUP($C4,INDIRECT("'"&amp;U$3&amp;"'!$C$7:$AC$42"),MATCH("grand_total",#REF!,0),0)</f>
        <v>#REF!</v>
      </c>
      <c r="V4" s="159" t="e">
        <f ca="1">VLOOKUP($C4,INDIRECT("'"&amp;V$3&amp;"'!$C$7:$AC$42"),MATCH("grand_total",#REF!,0),0)</f>
        <v>#REF!</v>
      </c>
      <c r="W4" s="159" t="e">
        <f ca="1">VLOOKUP($C4,INDIRECT("'"&amp;W$3&amp;"'!$C$7:$AC$42"),MATCH("grand_total",#REF!,0),0)</f>
        <v>#REF!</v>
      </c>
      <c r="X4" s="159" t="e">
        <f ca="1">VLOOKUP($C4,INDIRECT("'"&amp;X$3&amp;"'!$C$7:$AC$42"),MATCH("grand_total",#REF!,0),0)</f>
        <v>#REF!</v>
      </c>
      <c r="Y4" s="159" t="e">
        <f ca="1">VLOOKUP($C4,INDIRECT("'"&amp;Y$3&amp;"'!$C$7:$AC$42"),MATCH("grand_total",#REF!,0),0)</f>
        <v>#REF!</v>
      </c>
      <c r="Z4" s="159" t="e">
        <f ca="1">VLOOKUP($C4,INDIRECT("'"&amp;Z$3&amp;"'!$C$7:$AC$42"),MATCH("grand_total",#REF!,0),0)</f>
        <v>#REF!</v>
      </c>
      <c r="AA4" s="159" t="e">
        <f ca="1">VLOOKUP($C4,INDIRECT("'"&amp;AA$3&amp;"'!$C$7:$AC$42"),MATCH("grand_total",#REF!,0),0)</f>
        <v>#REF!</v>
      </c>
      <c r="AB4" s="159" t="e">
        <f ca="1">VLOOKUP($C4,INDIRECT("'"&amp;AB$3&amp;"'!$C$7:$AC$42"),MATCH("grand_total",#REF!,0),0)</f>
        <v>#REF!</v>
      </c>
      <c r="AC4" s="159" t="e">
        <f ca="1">VLOOKUP($C4,INDIRECT("'"&amp;AC$3&amp;"'!$C$7:$AC$42"),MATCH("grand_total",#REF!,0),0)</f>
        <v>#REF!</v>
      </c>
      <c r="AD4" s="160" t="e">
        <f ca="1">VLOOKUP($C4,INDIRECT("'"&amp;AD$3&amp;"'!$C$7:$AC$42"),MATCH("grand_total",#REF!,0),0)</f>
        <v>#REF!</v>
      </c>
      <c r="AE4" s="154"/>
    </row>
    <row r="5" spans="1:31" ht="23.1" customHeight="1" x14ac:dyDescent="0.2">
      <c r="A5" s="218"/>
      <c r="B5" s="133" t="str">
        <f>"+"</f>
        <v>+</v>
      </c>
      <c r="C5" s="135" t="s">
        <v>31</v>
      </c>
      <c r="D5" s="158" t="e">
        <f ca="1">VLOOKUP($C5,INDIRECT("'"&amp;D$3&amp;"'!$C$7:$AC$42"),MATCH("grand_total",#REF!,0),0)</f>
        <v>#REF!</v>
      </c>
      <c r="E5" s="159" t="e">
        <f ca="1">VLOOKUP($C5,INDIRECT("'"&amp;E$3&amp;"'!$C$7:$AC$42"),MATCH("grand_total",#REF!,0),0)</f>
        <v>#REF!</v>
      </c>
      <c r="F5" s="159" t="e">
        <f ca="1">VLOOKUP($C5,INDIRECT("'"&amp;F$3&amp;"'!$C$7:$AC$42"),MATCH("grand_total",#REF!,0),0)</f>
        <v>#REF!</v>
      </c>
      <c r="G5" s="159" t="e">
        <f ca="1">VLOOKUP($C5,INDIRECT("'"&amp;G$3&amp;"'!$C$7:$AC$42"),MATCH("grand_total",#REF!,0),0)</f>
        <v>#REF!</v>
      </c>
      <c r="H5" s="159" t="e">
        <f ca="1">VLOOKUP($C5,INDIRECT("'"&amp;H$3&amp;"'!$C$7:$AC$42"),MATCH("grand_total",#REF!,0),0)</f>
        <v>#REF!</v>
      </c>
      <c r="I5" s="159" t="e">
        <f ca="1">VLOOKUP($C5,INDIRECT("'"&amp;I$3&amp;"'!$C$7:$AC$42"),MATCH("grand_total",#REF!,0),0)</f>
        <v>#REF!</v>
      </c>
      <c r="J5" s="159" t="e">
        <f ca="1">VLOOKUP($C5,INDIRECT("'"&amp;J$3&amp;"'!$C$7:$AC$42"),MATCH("grand_total",#REF!,0),0)</f>
        <v>#REF!</v>
      </c>
      <c r="K5" s="159" t="e">
        <f ca="1">VLOOKUP($C5,INDIRECT("'"&amp;K$3&amp;"'!$C$7:$AC$42"),MATCH("grand_total",#REF!,0),0)</f>
        <v>#REF!</v>
      </c>
      <c r="L5" s="159" t="e">
        <f ca="1">VLOOKUP($C5,INDIRECT("'"&amp;L$3&amp;"'!$C$7:$AC$42"),MATCH("grand_total",#REF!,0),0)</f>
        <v>#REF!</v>
      </c>
      <c r="M5" s="159" t="e">
        <f ca="1">VLOOKUP($C5,INDIRECT("'"&amp;M$3&amp;"'!$C$7:$AC$42"),MATCH("grand_total",#REF!,0),0)</f>
        <v>#REF!</v>
      </c>
      <c r="N5" s="159" t="e">
        <f ca="1">VLOOKUP($C5,INDIRECT("'"&amp;N$3&amp;"'!$C$7:$AC$42"),MATCH("grand_total",#REF!,0),0)</f>
        <v>#REF!</v>
      </c>
      <c r="O5" s="159" t="e">
        <f ca="1">VLOOKUP($C5,INDIRECT("'"&amp;O$3&amp;"'!$C$7:$AC$42"),MATCH("grand_total",#REF!,0),0)</f>
        <v>#REF!</v>
      </c>
      <c r="P5" s="159" t="e">
        <f ca="1">VLOOKUP($C5,INDIRECT("'"&amp;P$3&amp;"'!$C$7:$AC$42"),MATCH("grand_total",#REF!,0),0)</f>
        <v>#REF!</v>
      </c>
      <c r="Q5" s="159" t="e">
        <f ca="1">VLOOKUP($C5,INDIRECT("'"&amp;Q$3&amp;"'!$C$7:$AC$42"),MATCH("grand_total",#REF!,0),0)</f>
        <v>#REF!</v>
      </c>
      <c r="R5" s="159" t="e">
        <f ca="1">VLOOKUP($C5,INDIRECT("'"&amp;R$3&amp;"'!$C$7:$AC$42"),MATCH("grand_total",#REF!,0),0)</f>
        <v>#REF!</v>
      </c>
      <c r="S5" s="159" t="e">
        <f ca="1">VLOOKUP($C5,INDIRECT("'"&amp;S$3&amp;"'!$C$7:$AC$42"),MATCH("grand_total",#REF!,0),0)</f>
        <v>#REF!</v>
      </c>
      <c r="T5" s="159" t="e">
        <f ca="1">VLOOKUP($C5,INDIRECT("'"&amp;T$3&amp;"'!$C$7:$AC$42"),MATCH("grand_total",#REF!,0),0)</f>
        <v>#REF!</v>
      </c>
      <c r="U5" s="159" t="e">
        <f ca="1">VLOOKUP($C5,INDIRECT("'"&amp;U$3&amp;"'!$C$7:$AC$42"),MATCH("grand_total",#REF!,0),0)</f>
        <v>#REF!</v>
      </c>
      <c r="V5" s="159" t="e">
        <f ca="1">VLOOKUP($C5,INDIRECT("'"&amp;V$3&amp;"'!$C$7:$AC$42"),MATCH("grand_total",#REF!,0),0)</f>
        <v>#REF!</v>
      </c>
      <c r="W5" s="159" t="e">
        <f ca="1">VLOOKUP($C5,INDIRECT("'"&amp;W$3&amp;"'!$C$7:$AC$42"),MATCH("grand_total",#REF!,0),0)</f>
        <v>#REF!</v>
      </c>
      <c r="X5" s="159" t="e">
        <f ca="1">VLOOKUP($C5,INDIRECT("'"&amp;X$3&amp;"'!$C$7:$AC$42"),MATCH("grand_total",#REF!,0),0)</f>
        <v>#REF!</v>
      </c>
      <c r="Y5" s="159" t="e">
        <f ca="1">VLOOKUP($C5,INDIRECT("'"&amp;Y$3&amp;"'!$C$7:$AC$42"),MATCH("grand_total",#REF!,0),0)</f>
        <v>#REF!</v>
      </c>
      <c r="Z5" s="159" t="e">
        <f ca="1">VLOOKUP($C5,INDIRECT("'"&amp;Z$3&amp;"'!$C$7:$AC$42"),MATCH("grand_total",#REF!,0),0)</f>
        <v>#REF!</v>
      </c>
      <c r="AA5" s="159" t="e">
        <f ca="1">VLOOKUP($C5,INDIRECT("'"&amp;AA$3&amp;"'!$C$7:$AC$42"),MATCH("grand_total",#REF!,0),0)</f>
        <v>#REF!</v>
      </c>
      <c r="AB5" s="159" t="e">
        <f ca="1">VLOOKUP($C5,INDIRECT("'"&amp;AB$3&amp;"'!$C$7:$AC$42"),MATCH("grand_total",#REF!,0),0)</f>
        <v>#REF!</v>
      </c>
      <c r="AC5" s="159" t="e">
        <f ca="1">VLOOKUP($C5,INDIRECT("'"&amp;AC$3&amp;"'!$C$7:$AC$42"),MATCH("grand_total",#REF!,0),0)</f>
        <v>#REF!</v>
      </c>
      <c r="AD5" s="160" t="e">
        <f ca="1">VLOOKUP($C5,INDIRECT("'"&amp;AD$3&amp;"'!$C$7:$AC$42"),MATCH("grand_total",#REF!,0),0)</f>
        <v>#REF!</v>
      </c>
      <c r="AE5" s="154"/>
    </row>
    <row r="6" spans="1:31" ht="23.1" customHeight="1" x14ac:dyDescent="0.2">
      <c r="A6" s="218"/>
      <c r="B6" s="133" t="str">
        <f>"-"</f>
        <v>-</v>
      </c>
      <c r="C6" s="135" t="s">
        <v>32</v>
      </c>
      <c r="D6" s="158" t="e">
        <f ca="1">VLOOKUP($C6,INDIRECT("'"&amp;D$3&amp;"'!$C$7:$AC$42"),MATCH("grand_total",#REF!,0),0)</f>
        <v>#REF!</v>
      </c>
      <c r="E6" s="159" t="e">
        <f ca="1">VLOOKUP($C6,INDIRECT("'"&amp;E$3&amp;"'!$C$7:$AC$42"),MATCH("grand_total",#REF!,0),0)</f>
        <v>#REF!</v>
      </c>
      <c r="F6" s="159" t="e">
        <f ca="1">VLOOKUP($C6,INDIRECT("'"&amp;F$3&amp;"'!$C$7:$AC$42"),MATCH("grand_total",#REF!,0),0)</f>
        <v>#REF!</v>
      </c>
      <c r="G6" s="159" t="e">
        <f ca="1">VLOOKUP($C6,INDIRECT("'"&amp;G$3&amp;"'!$C$7:$AC$42"),MATCH("grand_total",#REF!,0),0)</f>
        <v>#REF!</v>
      </c>
      <c r="H6" s="159" t="e">
        <f ca="1">VLOOKUP($C6,INDIRECT("'"&amp;H$3&amp;"'!$C$7:$AC$42"),MATCH("grand_total",#REF!,0),0)</f>
        <v>#REF!</v>
      </c>
      <c r="I6" s="159" t="e">
        <f ca="1">VLOOKUP($C6,INDIRECT("'"&amp;I$3&amp;"'!$C$7:$AC$42"),MATCH("grand_total",#REF!,0),0)</f>
        <v>#REF!</v>
      </c>
      <c r="J6" s="159" t="e">
        <f ca="1">VLOOKUP($C6,INDIRECT("'"&amp;J$3&amp;"'!$C$7:$AC$42"),MATCH("grand_total",#REF!,0),0)</f>
        <v>#REF!</v>
      </c>
      <c r="K6" s="159" t="e">
        <f ca="1">VLOOKUP($C6,INDIRECT("'"&amp;K$3&amp;"'!$C$7:$AC$42"),MATCH("grand_total",#REF!,0),0)</f>
        <v>#REF!</v>
      </c>
      <c r="L6" s="159" t="e">
        <f ca="1">VLOOKUP($C6,INDIRECT("'"&amp;L$3&amp;"'!$C$7:$AC$42"),MATCH("grand_total",#REF!,0),0)</f>
        <v>#REF!</v>
      </c>
      <c r="M6" s="159" t="e">
        <f ca="1">VLOOKUP($C6,INDIRECT("'"&amp;M$3&amp;"'!$C$7:$AC$42"),MATCH("grand_total",#REF!,0),0)</f>
        <v>#REF!</v>
      </c>
      <c r="N6" s="159" t="e">
        <f ca="1">VLOOKUP($C6,INDIRECT("'"&amp;N$3&amp;"'!$C$7:$AC$42"),MATCH("grand_total",#REF!,0),0)</f>
        <v>#REF!</v>
      </c>
      <c r="O6" s="159" t="e">
        <f ca="1">VLOOKUP($C6,INDIRECT("'"&amp;O$3&amp;"'!$C$7:$AC$42"),MATCH("grand_total",#REF!,0),0)</f>
        <v>#REF!</v>
      </c>
      <c r="P6" s="159" t="e">
        <f ca="1">VLOOKUP($C6,INDIRECT("'"&amp;P$3&amp;"'!$C$7:$AC$42"),MATCH("grand_total",#REF!,0),0)</f>
        <v>#REF!</v>
      </c>
      <c r="Q6" s="159" t="e">
        <f ca="1">VLOOKUP($C6,INDIRECT("'"&amp;Q$3&amp;"'!$C$7:$AC$42"),MATCH("grand_total",#REF!,0),0)</f>
        <v>#REF!</v>
      </c>
      <c r="R6" s="159" t="e">
        <f ca="1">VLOOKUP($C6,INDIRECT("'"&amp;R$3&amp;"'!$C$7:$AC$42"),MATCH("grand_total",#REF!,0),0)</f>
        <v>#REF!</v>
      </c>
      <c r="S6" s="159" t="e">
        <f ca="1">VLOOKUP($C6,INDIRECT("'"&amp;S$3&amp;"'!$C$7:$AC$42"),MATCH("grand_total",#REF!,0),0)</f>
        <v>#REF!</v>
      </c>
      <c r="T6" s="159" t="e">
        <f ca="1">VLOOKUP($C6,INDIRECT("'"&amp;T$3&amp;"'!$C$7:$AC$42"),MATCH("grand_total",#REF!,0),0)</f>
        <v>#REF!</v>
      </c>
      <c r="U6" s="159" t="e">
        <f ca="1">VLOOKUP($C6,INDIRECT("'"&amp;U$3&amp;"'!$C$7:$AC$42"),MATCH("grand_total",#REF!,0),0)</f>
        <v>#REF!</v>
      </c>
      <c r="V6" s="159" t="e">
        <f ca="1">VLOOKUP($C6,INDIRECT("'"&amp;V$3&amp;"'!$C$7:$AC$42"),MATCH("grand_total",#REF!,0),0)</f>
        <v>#REF!</v>
      </c>
      <c r="W6" s="159" t="e">
        <f ca="1">VLOOKUP($C6,INDIRECT("'"&amp;W$3&amp;"'!$C$7:$AC$42"),MATCH("grand_total",#REF!,0),0)</f>
        <v>#REF!</v>
      </c>
      <c r="X6" s="159" t="e">
        <f ca="1">VLOOKUP($C6,INDIRECT("'"&amp;X$3&amp;"'!$C$7:$AC$42"),MATCH("grand_total",#REF!,0),0)</f>
        <v>#REF!</v>
      </c>
      <c r="Y6" s="159" t="e">
        <f ca="1">VLOOKUP($C6,INDIRECT("'"&amp;Y$3&amp;"'!$C$7:$AC$42"),MATCH("grand_total",#REF!,0),0)</f>
        <v>#REF!</v>
      </c>
      <c r="Z6" s="159" t="e">
        <f ca="1">VLOOKUP($C6,INDIRECT("'"&amp;Z$3&amp;"'!$C$7:$AC$42"),MATCH("grand_total",#REF!,0),0)</f>
        <v>#REF!</v>
      </c>
      <c r="AA6" s="159" t="e">
        <f ca="1">VLOOKUP($C6,INDIRECT("'"&amp;AA$3&amp;"'!$C$7:$AC$42"),MATCH("grand_total",#REF!,0),0)</f>
        <v>#REF!</v>
      </c>
      <c r="AB6" s="159" t="e">
        <f ca="1">VLOOKUP($C6,INDIRECT("'"&amp;AB$3&amp;"'!$C$7:$AC$42"),MATCH("grand_total",#REF!,0),0)</f>
        <v>#REF!</v>
      </c>
      <c r="AC6" s="159" t="e">
        <f ca="1">VLOOKUP($C6,INDIRECT("'"&amp;AC$3&amp;"'!$C$7:$AC$42"),MATCH("grand_total",#REF!,0),0)</f>
        <v>#REF!</v>
      </c>
      <c r="AD6" s="160" t="e">
        <f ca="1">VLOOKUP($C6,INDIRECT("'"&amp;AD$3&amp;"'!$C$7:$AC$42"),MATCH("grand_total",#REF!,0),0)</f>
        <v>#REF!</v>
      </c>
      <c r="AE6" s="154"/>
    </row>
    <row r="7" spans="1:31" ht="23.1" customHeight="1" x14ac:dyDescent="0.2">
      <c r="A7" s="218"/>
      <c r="B7" s="133" t="str">
        <f>"-"</f>
        <v>-</v>
      </c>
      <c r="C7" s="134" t="s">
        <v>33</v>
      </c>
      <c r="D7" s="158" t="e">
        <f ca="1">VLOOKUP($C7,INDIRECT("'"&amp;D$3&amp;"'!$C$7:$AC$42"),MATCH("grand_total",#REF!,0),0)</f>
        <v>#REF!</v>
      </c>
      <c r="E7" s="159" t="e">
        <f ca="1">VLOOKUP($C7,INDIRECT("'"&amp;E$3&amp;"'!$C$7:$AC$42"),MATCH("grand_total",#REF!,0),0)</f>
        <v>#REF!</v>
      </c>
      <c r="F7" s="159" t="e">
        <f ca="1">VLOOKUP($C7,INDIRECT("'"&amp;F$3&amp;"'!$C$7:$AC$42"),MATCH("grand_total",#REF!,0),0)</f>
        <v>#REF!</v>
      </c>
      <c r="G7" s="159" t="e">
        <f ca="1">VLOOKUP($C7,INDIRECT("'"&amp;G$3&amp;"'!$C$7:$AC$42"),MATCH("grand_total",#REF!,0),0)</f>
        <v>#REF!</v>
      </c>
      <c r="H7" s="159" t="e">
        <f ca="1">VLOOKUP($C7,INDIRECT("'"&amp;H$3&amp;"'!$C$7:$AC$42"),MATCH("grand_total",#REF!,0),0)</f>
        <v>#REF!</v>
      </c>
      <c r="I7" s="159" t="e">
        <f ca="1">VLOOKUP($C7,INDIRECT("'"&amp;I$3&amp;"'!$C$7:$AC$42"),MATCH("grand_total",#REF!,0),0)</f>
        <v>#REF!</v>
      </c>
      <c r="J7" s="159" t="e">
        <f ca="1">VLOOKUP($C7,INDIRECT("'"&amp;J$3&amp;"'!$C$7:$AC$42"),MATCH("grand_total",#REF!,0),0)</f>
        <v>#REF!</v>
      </c>
      <c r="K7" s="159" t="e">
        <f ca="1">VLOOKUP($C7,INDIRECT("'"&amp;K$3&amp;"'!$C$7:$AC$42"),MATCH("grand_total",#REF!,0),0)</f>
        <v>#REF!</v>
      </c>
      <c r="L7" s="159" t="e">
        <f ca="1">VLOOKUP($C7,INDIRECT("'"&amp;L$3&amp;"'!$C$7:$AC$42"),MATCH("grand_total",#REF!,0),0)</f>
        <v>#REF!</v>
      </c>
      <c r="M7" s="159" t="e">
        <f ca="1">VLOOKUP($C7,INDIRECT("'"&amp;M$3&amp;"'!$C$7:$AC$42"),MATCH("grand_total",#REF!,0),0)</f>
        <v>#REF!</v>
      </c>
      <c r="N7" s="159" t="e">
        <f ca="1">VLOOKUP($C7,INDIRECT("'"&amp;N$3&amp;"'!$C$7:$AC$42"),MATCH("grand_total",#REF!,0),0)</f>
        <v>#REF!</v>
      </c>
      <c r="O7" s="159" t="e">
        <f ca="1">VLOOKUP($C7,INDIRECT("'"&amp;O$3&amp;"'!$C$7:$AC$42"),MATCH("grand_total",#REF!,0),0)</f>
        <v>#REF!</v>
      </c>
      <c r="P7" s="159" t="e">
        <f ca="1">VLOOKUP($C7,INDIRECT("'"&amp;P$3&amp;"'!$C$7:$AC$42"),MATCH("grand_total",#REF!,0),0)</f>
        <v>#REF!</v>
      </c>
      <c r="Q7" s="159" t="e">
        <f ca="1">VLOOKUP($C7,INDIRECT("'"&amp;Q$3&amp;"'!$C$7:$AC$42"),MATCH("grand_total",#REF!,0),0)</f>
        <v>#REF!</v>
      </c>
      <c r="R7" s="159" t="e">
        <f ca="1">VLOOKUP($C7,INDIRECT("'"&amp;R$3&amp;"'!$C$7:$AC$42"),MATCH("grand_total",#REF!,0),0)</f>
        <v>#REF!</v>
      </c>
      <c r="S7" s="159" t="e">
        <f ca="1">VLOOKUP($C7,INDIRECT("'"&amp;S$3&amp;"'!$C$7:$AC$42"),MATCH("grand_total",#REF!,0),0)</f>
        <v>#REF!</v>
      </c>
      <c r="T7" s="159" t="e">
        <f ca="1">VLOOKUP($C7,INDIRECT("'"&amp;T$3&amp;"'!$C$7:$AC$42"),MATCH("grand_total",#REF!,0),0)</f>
        <v>#REF!</v>
      </c>
      <c r="U7" s="159" t="e">
        <f ca="1">VLOOKUP($C7,INDIRECT("'"&amp;U$3&amp;"'!$C$7:$AC$42"),MATCH("grand_total",#REF!,0),0)</f>
        <v>#REF!</v>
      </c>
      <c r="V7" s="159" t="e">
        <f ca="1">VLOOKUP($C7,INDIRECT("'"&amp;V$3&amp;"'!$C$7:$AC$42"),MATCH("grand_total",#REF!,0),0)</f>
        <v>#REF!</v>
      </c>
      <c r="W7" s="159" t="e">
        <f ca="1">VLOOKUP($C7,INDIRECT("'"&amp;W$3&amp;"'!$C$7:$AC$42"),MATCH("grand_total",#REF!,0),0)</f>
        <v>#REF!</v>
      </c>
      <c r="X7" s="159" t="e">
        <f ca="1">VLOOKUP($C7,INDIRECT("'"&amp;X$3&amp;"'!$C$7:$AC$42"),MATCH("grand_total",#REF!,0),0)</f>
        <v>#REF!</v>
      </c>
      <c r="Y7" s="159" t="e">
        <f ca="1">VLOOKUP($C7,INDIRECT("'"&amp;Y$3&amp;"'!$C$7:$AC$42"),MATCH("grand_total",#REF!,0),0)</f>
        <v>#REF!</v>
      </c>
      <c r="Z7" s="159" t="e">
        <f ca="1">VLOOKUP($C7,INDIRECT("'"&amp;Z$3&amp;"'!$C$7:$AC$42"),MATCH("grand_total",#REF!,0),0)</f>
        <v>#REF!</v>
      </c>
      <c r="AA7" s="159" t="e">
        <f ca="1">VLOOKUP($C7,INDIRECT("'"&amp;AA$3&amp;"'!$C$7:$AC$42"),MATCH("grand_total",#REF!,0),0)</f>
        <v>#REF!</v>
      </c>
      <c r="AB7" s="159" t="e">
        <f ca="1">VLOOKUP($C7,INDIRECT("'"&amp;AB$3&amp;"'!$C$7:$AC$42"),MATCH("grand_total",#REF!,0),0)</f>
        <v>#REF!</v>
      </c>
      <c r="AC7" s="159" t="e">
        <f ca="1">VLOOKUP($C7,INDIRECT("'"&amp;AC$3&amp;"'!$C$7:$AC$42"),MATCH("grand_total",#REF!,0),0)</f>
        <v>#REF!</v>
      </c>
      <c r="AD7" s="160" t="e">
        <f ca="1">VLOOKUP($C7,INDIRECT("'"&amp;AD$3&amp;"'!$C$7:$AC$42"),MATCH("grand_total",#REF!,0),0)</f>
        <v>#REF!</v>
      </c>
      <c r="AE7" s="154"/>
    </row>
    <row r="8" spans="1:31" ht="23.1" customHeight="1" x14ac:dyDescent="0.2">
      <c r="A8" s="218"/>
      <c r="B8" s="133" t="str">
        <f>"-"</f>
        <v>-</v>
      </c>
      <c r="C8" s="134" t="s">
        <v>34</v>
      </c>
      <c r="D8" s="158" t="e">
        <f ca="1">VLOOKUP($C8,INDIRECT("'"&amp;D$3&amp;"'!$C$7:$AC$42"),MATCH("grand_total",#REF!,0),0)</f>
        <v>#REF!</v>
      </c>
      <c r="E8" s="159" t="e">
        <f ca="1">VLOOKUP($C8,INDIRECT("'"&amp;E$3&amp;"'!$C$7:$AC$42"),MATCH("grand_total",#REF!,0),0)</f>
        <v>#REF!</v>
      </c>
      <c r="F8" s="159" t="e">
        <f ca="1">VLOOKUP($C8,INDIRECT("'"&amp;F$3&amp;"'!$C$7:$AC$42"),MATCH("grand_total",#REF!,0),0)</f>
        <v>#REF!</v>
      </c>
      <c r="G8" s="159" t="e">
        <f ca="1">VLOOKUP($C8,INDIRECT("'"&amp;G$3&amp;"'!$C$7:$AC$42"),MATCH("grand_total",#REF!,0),0)</f>
        <v>#REF!</v>
      </c>
      <c r="H8" s="159" t="e">
        <f ca="1">VLOOKUP($C8,INDIRECT("'"&amp;H$3&amp;"'!$C$7:$AC$42"),MATCH("grand_total",#REF!,0),0)</f>
        <v>#REF!</v>
      </c>
      <c r="I8" s="159" t="e">
        <f ca="1">VLOOKUP($C8,INDIRECT("'"&amp;I$3&amp;"'!$C$7:$AC$42"),MATCH("grand_total",#REF!,0),0)</f>
        <v>#REF!</v>
      </c>
      <c r="J8" s="159" t="e">
        <f ca="1">VLOOKUP($C8,INDIRECT("'"&amp;J$3&amp;"'!$C$7:$AC$42"),MATCH("grand_total",#REF!,0),0)</f>
        <v>#REF!</v>
      </c>
      <c r="K8" s="159" t="e">
        <f ca="1">VLOOKUP($C8,INDIRECT("'"&amp;K$3&amp;"'!$C$7:$AC$42"),MATCH("grand_total",#REF!,0),0)</f>
        <v>#REF!</v>
      </c>
      <c r="L8" s="159" t="e">
        <f ca="1">VLOOKUP($C8,INDIRECT("'"&amp;L$3&amp;"'!$C$7:$AC$42"),MATCH("grand_total",#REF!,0),0)</f>
        <v>#REF!</v>
      </c>
      <c r="M8" s="159" t="e">
        <f ca="1">VLOOKUP($C8,INDIRECT("'"&amp;M$3&amp;"'!$C$7:$AC$42"),MATCH("grand_total",#REF!,0),0)</f>
        <v>#REF!</v>
      </c>
      <c r="N8" s="159" t="e">
        <f ca="1">VLOOKUP($C8,INDIRECT("'"&amp;N$3&amp;"'!$C$7:$AC$42"),MATCH("grand_total",#REF!,0),0)</f>
        <v>#REF!</v>
      </c>
      <c r="O8" s="159" t="e">
        <f ca="1">VLOOKUP($C8,INDIRECT("'"&amp;O$3&amp;"'!$C$7:$AC$42"),MATCH("grand_total",#REF!,0),0)</f>
        <v>#REF!</v>
      </c>
      <c r="P8" s="159" t="e">
        <f ca="1">VLOOKUP($C8,INDIRECT("'"&amp;P$3&amp;"'!$C$7:$AC$42"),MATCH("grand_total",#REF!,0),0)</f>
        <v>#REF!</v>
      </c>
      <c r="Q8" s="159" t="e">
        <f ca="1">VLOOKUP($C8,INDIRECT("'"&amp;Q$3&amp;"'!$C$7:$AC$42"),MATCH("grand_total",#REF!,0),0)</f>
        <v>#REF!</v>
      </c>
      <c r="R8" s="159" t="e">
        <f ca="1">VLOOKUP($C8,INDIRECT("'"&amp;R$3&amp;"'!$C$7:$AC$42"),MATCH("grand_total",#REF!,0),0)</f>
        <v>#REF!</v>
      </c>
      <c r="S8" s="159" t="e">
        <f ca="1">VLOOKUP($C8,INDIRECT("'"&amp;S$3&amp;"'!$C$7:$AC$42"),MATCH("grand_total",#REF!,0),0)</f>
        <v>#REF!</v>
      </c>
      <c r="T8" s="159" t="e">
        <f ca="1">VLOOKUP($C8,INDIRECT("'"&amp;T$3&amp;"'!$C$7:$AC$42"),MATCH("grand_total",#REF!,0),0)</f>
        <v>#REF!</v>
      </c>
      <c r="U8" s="159" t="e">
        <f ca="1">VLOOKUP($C8,INDIRECT("'"&amp;U$3&amp;"'!$C$7:$AC$42"),MATCH("grand_total",#REF!,0),0)</f>
        <v>#REF!</v>
      </c>
      <c r="V8" s="159" t="e">
        <f ca="1">VLOOKUP($C8,INDIRECT("'"&amp;V$3&amp;"'!$C$7:$AC$42"),MATCH("grand_total",#REF!,0),0)</f>
        <v>#REF!</v>
      </c>
      <c r="W8" s="159" t="e">
        <f ca="1">VLOOKUP($C8,INDIRECT("'"&amp;W$3&amp;"'!$C$7:$AC$42"),MATCH("grand_total",#REF!,0),0)</f>
        <v>#REF!</v>
      </c>
      <c r="X8" s="159" t="e">
        <f ca="1">VLOOKUP($C8,INDIRECT("'"&amp;X$3&amp;"'!$C$7:$AC$42"),MATCH("grand_total",#REF!,0),0)</f>
        <v>#REF!</v>
      </c>
      <c r="Y8" s="159" t="e">
        <f ca="1">VLOOKUP($C8,INDIRECT("'"&amp;Y$3&amp;"'!$C$7:$AC$42"),MATCH("grand_total",#REF!,0),0)</f>
        <v>#REF!</v>
      </c>
      <c r="Z8" s="159" t="e">
        <f ca="1">VLOOKUP($C8,INDIRECT("'"&amp;Z$3&amp;"'!$C$7:$AC$42"),MATCH("grand_total",#REF!,0),0)</f>
        <v>#REF!</v>
      </c>
      <c r="AA8" s="159" t="e">
        <f ca="1">VLOOKUP($C8,INDIRECT("'"&amp;AA$3&amp;"'!$C$7:$AC$42"),MATCH("grand_total",#REF!,0),0)</f>
        <v>#REF!</v>
      </c>
      <c r="AB8" s="159" t="e">
        <f ca="1">VLOOKUP($C8,INDIRECT("'"&amp;AB$3&amp;"'!$C$7:$AC$42"),MATCH("grand_total",#REF!,0),0)</f>
        <v>#REF!</v>
      </c>
      <c r="AC8" s="159" t="e">
        <f ca="1">VLOOKUP($C8,INDIRECT("'"&amp;AC$3&amp;"'!$C$7:$AC$42"),MATCH("grand_total",#REF!,0),0)</f>
        <v>#REF!</v>
      </c>
      <c r="AD8" s="160" t="e">
        <f ca="1">VLOOKUP($C8,INDIRECT("'"&amp;AD$3&amp;"'!$C$7:$AC$42"),MATCH("grand_total",#REF!,0),0)</f>
        <v>#REF!</v>
      </c>
      <c r="AE8" s="154"/>
    </row>
    <row r="9" spans="1:31" ht="42.75" customHeight="1" thickBot="1" x14ac:dyDescent="0.25">
      <c r="A9" s="218"/>
      <c r="B9" s="136" t="s">
        <v>35</v>
      </c>
      <c r="C9" s="137"/>
      <c r="D9" s="161" t="e">
        <f ca="1">VLOOKUP($B9,INDIRECT("'"&amp;D$3&amp;"'!$B$7:$AC$42"),MATCH("grand_total",#REF!,0),0)</f>
        <v>#REF!</v>
      </c>
      <c r="E9" s="162" t="e">
        <f ca="1">VLOOKUP($B9,INDIRECT("'"&amp;E$3&amp;"'!$B$7:$AC$42"),MATCH("grand_total",#REF!,0),0)</f>
        <v>#REF!</v>
      </c>
      <c r="F9" s="162" t="e">
        <f ca="1">VLOOKUP($B9,INDIRECT("'"&amp;F$3&amp;"'!$B$7:$AC$42"),MATCH("grand_total",#REF!,0),0)</f>
        <v>#REF!</v>
      </c>
      <c r="G9" s="162" t="e">
        <f ca="1">VLOOKUP($B9,INDIRECT("'"&amp;G$3&amp;"'!$B$7:$AC$42"),MATCH("grand_total",#REF!,0),0)</f>
        <v>#REF!</v>
      </c>
      <c r="H9" s="162" t="e">
        <f ca="1">VLOOKUP($B9,INDIRECT("'"&amp;H$3&amp;"'!$B$7:$AC$42"),MATCH("grand_total",#REF!,0),0)</f>
        <v>#REF!</v>
      </c>
      <c r="I9" s="162" t="e">
        <f ca="1">VLOOKUP($B9,INDIRECT("'"&amp;I$3&amp;"'!$B$7:$AC$42"),MATCH("grand_total",#REF!,0),0)</f>
        <v>#REF!</v>
      </c>
      <c r="J9" s="162" t="e">
        <f ca="1">VLOOKUP($B9,INDIRECT("'"&amp;J$3&amp;"'!$B$7:$AC$42"),MATCH("grand_total",#REF!,0),0)</f>
        <v>#REF!</v>
      </c>
      <c r="K9" s="162" t="e">
        <f ca="1">VLOOKUP($B9,INDIRECT("'"&amp;K$3&amp;"'!$B$7:$AC$42"),MATCH("grand_total",#REF!,0),0)</f>
        <v>#REF!</v>
      </c>
      <c r="L9" s="162" t="e">
        <f ca="1">VLOOKUP($B9,INDIRECT("'"&amp;L$3&amp;"'!$B$7:$AC$42"),MATCH("grand_total",#REF!,0),0)</f>
        <v>#REF!</v>
      </c>
      <c r="M9" s="162" t="e">
        <f ca="1">VLOOKUP($B9,INDIRECT("'"&amp;M$3&amp;"'!$B$7:$AC$42"),MATCH("grand_total",#REF!,0),0)</f>
        <v>#REF!</v>
      </c>
      <c r="N9" s="162" t="e">
        <f ca="1">VLOOKUP($B9,INDIRECT("'"&amp;N$3&amp;"'!$B$7:$AC$42"),MATCH("grand_total",#REF!,0),0)</f>
        <v>#REF!</v>
      </c>
      <c r="O9" s="162" t="e">
        <f ca="1">VLOOKUP($B9,INDIRECT("'"&amp;O$3&amp;"'!$B$7:$AC$42"),MATCH("grand_total",#REF!,0),0)</f>
        <v>#REF!</v>
      </c>
      <c r="P9" s="162" t="e">
        <f ca="1">VLOOKUP($B9,INDIRECT("'"&amp;P$3&amp;"'!$B$7:$AC$42"),MATCH("grand_total",#REF!,0),0)</f>
        <v>#REF!</v>
      </c>
      <c r="Q9" s="162" t="e">
        <f ca="1">VLOOKUP($B9,INDIRECT("'"&amp;Q$3&amp;"'!$B$7:$AC$42"),MATCH("grand_total",#REF!,0),0)</f>
        <v>#REF!</v>
      </c>
      <c r="R9" s="162" t="e">
        <f ca="1">VLOOKUP($B9,INDIRECT("'"&amp;R$3&amp;"'!$B$7:$AC$42"),MATCH("grand_total",#REF!,0),0)</f>
        <v>#REF!</v>
      </c>
      <c r="S9" s="162" t="e">
        <f ca="1">VLOOKUP($B9,INDIRECT("'"&amp;S$3&amp;"'!$B$7:$AC$42"),MATCH("grand_total",#REF!,0),0)</f>
        <v>#REF!</v>
      </c>
      <c r="T9" s="162" t="e">
        <f ca="1">VLOOKUP($B9,INDIRECT("'"&amp;T$3&amp;"'!$B$7:$AC$42"),MATCH("grand_total",#REF!,0),0)</f>
        <v>#REF!</v>
      </c>
      <c r="U9" s="162" t="e">
        <f ca="1">VLOOKUP($B9,INDIRECT("'"&amp;U$3&amp;"'!$B$7:$AC$42"),MATCH("grand_total",#REF!,0),0)</f>
        <v>#REF!</v>
      </c>
      <c r="V9" s="162" t="e">
        <f ca="1">VLOOKUP($B9,INDIRECT("'"&amp;V$3&amp;"'!$B$7:$AC$42"),MATCH("grand_total",#REF!,0),0)</f>
        <v>#REF!</v>
      </c>
      <c r="W9" s="162" t="e">
        <f ca="1">VLOOKUP($B9,INDIRECT("'"&amp;W$3&amp;"'!$B$7:$AC$42"),MATCH("grand_total",#REF!,0),0)</f>
        <v>#REF!</v>
      </c>
      <c r="X9" s="162" t="e">
        <f ca="1">VLOOKUP($B9,INDIRECT("'"&amp;X$3&amp;"'!$B$7:$AC$42"),MATCH("grand_total",#REF!,0),0)</f>
        <v>#REF!</v>
      </c>
      <c r="Y9" s="162" t="e">
        <f ca="1">VLOOKUP($B9,INDIRECT("'"&amp;Y$3&amp;"'!$B$7:$AC$42"),MATCH("grand_total",#REF!,0),0)</f>
        <v>#REF!</v>
      </c>
      <c r="Z9" s="162" t="e">
        <f ca="1">VLOOKUP($B9,INDIRECT("'"&amp;Z$3&amp;"'!$B$7:$AC$42"),MATCH("grand_total",#REF!,0),0)</f>
        <v>#REF!</v>
      </c>
      <c r="AA9" s="162" t="e">
        <f ca="1">VLOOKUP($B9,INDIRECT("'"&amp;AA$3&amp;"'!$B$7:$AC$42"),MATCH("grand_total",#REF!,0),0)</f>
        <v>#REF!</v>
      </c>
      <c r="AB9" s="162" t="e">
        <f ca="1">VLOOKUP($B9,INDIRECT("'"&amp;AB$3&amp;"'!$B$7:$AC$42"),MATCH("grand_total",#REF!,0),0)</f>
        <v>#REF!</v>
      </c>
      <c r="AC9" s="162" t="e">
        <f ca="1">VLOOKUP($B9,INDIRECT("'"&amp;AC$3&amp;"'!$B$7:$AC$42"),MATCH("grand_total",#REF!,0),0)</f>
        <v>#REF!</v>
      </c>
      <c r="AD9" s="163" t="e">
        <f ca="1">VLOOKUP($B9,INDIRECT("'"&amp;AD$3&amp;"'!$B$7:$AC$42"),MATCH("grand_total",#REF!,0),0)</f>
        <v>#REF!</v>
      </c>
      <c r="AE9" s="154"/>
    </row>
    <row r="10" spans="1:31" ht="42.75" customHeight="1" x14ac:dyDescent="0.2">
      <c r="A10" s="218"/>
      <c r="B10" s="138" t="s">
        <v>36</v>
      </c>
      <c r="C10" s="139"/>
      <c r="D10" s="155" t="e">
        <f ca="1">VLOOKUP($B10,INDIRECT("'"&amp;D$3&amp;"'!$B$7:$AC$42"),MATCH("grand_total",#REF!,0),0)</f>
        <v>#REF!</v>
      </c>
      <c r="E10" s="156" t="e">
        <f ca="1">VLOOKUP($B10,INDIRECT("'"&amp;E$3&amp;"'!$B$7:$AC$42"),MATCH("grand_total",#REF!,0),0)</f>
        <v>#REF!</v>
      </c>
      <c r="F10" s="156" t="e">
        <f ca="1">VLOOKUP($B10,INDIRECT("'"&amp;F$3&amp;"'!$B$7:$AC$42"),MATCH("grand_total",#REF!,0),0)</f>
        <v>#REF!</v>
      </c>
      <c r="G10" s="156" t="e">
        <f ca="1">VLOOKUP($B10,INDIRECT("'"&amp;G$3&amp;"'!$B$7:$AC$42"),MATCH("grand_total",#REF!,0),0)</f>
        <v>#REF!</v>
      </c>
      <c r="H10" s="156" t="e">
        <f ca="1">VLOOKUP($B10,INDIRECT("'"&amp;H$3&amp;"'!$B$7:$AC$42"),MATCH("grand_total",#REF!,0),0)</f>
        <v>#REF!</v>
      </c>
      <c r="I10" s="156" t="e">
        <f ca="1">VLOOKUP($B10,INDIRECT("'"&amp;I$3&amp;"'!$B$7:$AC$42"),MATCH("grand_total",#REF!,0),0)</f>
        <v>#REF!</v>
      </c>
      <c r="J10" s="156" t="e">
        <f ca="1">VLOOKUP($B10,INDIRECT("'"&amp;J$3&amp;"'!$B$7:$AC$42"),MATCH("grand_total",#REF!,0),0)</f>
        <v>#REF!</v>
      </c>
      <c r="K10" s="156" t="e">
        <f ca="1">VLOOKUP($B10,INDIRECT("'"&amp;K$3&amp;"'!$B$7:$AC$42"),MATCH("grand_total",#REF!,0),0)</f>
        <v>#REF!</v>
      </c>
      <c r="L10" s="156" t="e">
        <f ca="1">VLOOKUP($B10,INDIRECT("'"&amp;L$3&amp;"'!$B$7:$AC$42"),MATCH("grand_total",#REF!,0),0)</f>
        <v>#REF!</v>
      </c>
      <c r="M10" s="156" t="e">
        <f ca="1">VLOOKUP($B10,INDIRECT("'"&amp;M$3&amp;"'!$B$7:$AC$42"),MATCH("grand_total",#REF!,0),0)</f>
        <v>#REF!</v>
      </c>
      <c r="N10" s="156" t="e">
        <f ca="1">VLOOKUP($B10,INDIRECT("'"&amp;N$3&amp;"'!$B$7:$AC$42"),MATCH("grand_total",#REF!,0),0)</f>
        <v>#REF!</v>
      </c>
      <c r="O10" s="156" t="e">
        <f ca="1">VLOOKUP($B10,INDIRECT("'"&amp;O$3&amp;"'!$B$7:$AC$42"),MATCH("grand_total",#REF!,0),0)</f>
        <v>#REF!</v>
      </c>
      <c r="P10" s="156" t="e">
        <f ca="1">VLOOKUP($B10,INDIRECT("'"&amp;P$3&amp;"'!$B$7:$AC$42"),MATCH("grand_total",#REF!,0),0)</f>
        <v>#REF!</v>
      </c>
      <c r="Q10" s="156" t="e">
        <f ca="1">VLOOKUP($B10,INDIRECT("'"&amp;Q$3&amp;"'!$B$7:$AC$42"),MATCH("grand_total",#REF!,0),0)</f>
        <v>#REF!</v>
      </c>
      <c r="R10" s="156" t="e">
        <f ca="1">VLOOKUP($B10,INDIRECT("'"&amp;R$3&amp;"'!$B$7:$AC$42"),MATCH("grand_total",#REF!,0),0)</f>
        <v>#REF!</v>
      </c>
      <c r="S10" s="156" t="e">
        <f ca="1">VLOOKUP($B10,INDIRECT("'"&amp;S$3&amp;"'!$B$7:$AC$42"),MATCH("grand_total",#REF!,0),0)</f>
        <v>#REF!</v>
      </c>
      <c r="T10" s="156" t="e">
        <f ca="1">VLOOKUP($B10,INDIRECT("'"&amp;T$3&amp;"'!$B$7:$AC$42"),MATCH("grand_total",#REF!,0),0)</f>
        <v>#REF!</v>
      </c>
      <c r="U10" s="156" t="e">
        <f ca="1">VLOOKUP($B10,INDIRECT("'"&amp;U$3&amp;"'!$B$7:$AC$42"),MATCH("grand_total",#REF!,0),0)</f>
        <v>#REF!</v>
      </c>
      <c r="V10" s="156" t="e">
        <f ca="1">VLOOKUP($B10,INDIRECT("'"&amp;V$3&amp;"'!$B$7:$AC$42"),MATCH("grand_total",#REF!,0),0)</f>
        <v>#REF!</v>
      </c>
      <c r="W10" s="156" t="e">
        <f ca="1">VLOOKUP($B10,INDIRECT("'"&amp;W$3&amp;"'!$B$7:$AC$42"),MATCH("grand_total",#REF!,0),0)</f>
        <v>#REF!</v>
      </c>
      <c r="X10" s="156" t="e">
        <f ca="1">VLOOKUP($B10,INDIRECT("'"&amp;X$3&amp;"'!$B$7:$AC$42"),MATCH("grand_total",#REF!,0),0)</f>
        <v>#REF!</v>
      </c>
      <c r="Y10" s="156" t="e">
        <f ca="1">VLOOKUP($B10,INDIRECT("'"&amp;Y$3&amp;"'!$B$7:$AC$42"),MATCH("grand_total",#REF!,0),0)</f>
        <v>#REF!</v>
      </c>
      <c r="Z10" s="156" t="e">
        <f ca="1">VLOOKUP($B10,INDIRECT("'"&amp;Z$3&amp;"'!$B$7:$AC$42"),MATCH("grand_total",#REF!,0),0)</f>
        <v>#REF!</v>
      </c>
      <c r="AA10" s="156" t="e">
        <f ca="1">VLOOKUP($B10,INDIRECT("'"&amp;AA$3&amp;"'!$B$7:$AC$42"),MATCH("grand_total",#REF!,0),0)</f>
        <v>#REF!</v>
      </c>
      <c r="AB10" s="156" t="e">
        <f ca="1">VLOOKUP($B10,INDIRECT("'"&amp;AB$3&amp;"'!$B$7:$AC$42"),MATCH("grand_total",#REF!,0),0)</f>
        <v>#REF!</v>
      </c>
      <c r="AC10" s="156" t="e">
        <f ca="1">VLOOKUP($B10,INDIRECT("'"&amp;AC$3&amp;"'!$B$7:$AC$42"),MATCH("grand_total",#REF!,0),0)</f>
        <v>#REF!</v>
      </c>
      <c r="AD10" s="157" t="e">
        <f ca="1">VLOOKUP($B10,INDIRECT("'"&amp;AD$3&amp;"'!$B$7:$AC$42"),MATCH("grand_total",#REF!,0),0)</f>
        <v>#REF!</v>
      </c>
      <c r="AE10" s="154"/>
    </row>
    <row r="11" spans="1:31" ht="23.1" customHeight="1" x14ac:dyDescent="0.2">
      <c r="A11" s="218"/>
      <c r="B11" s="219"/>
      <c r="C11" s="134" t="s">
        <v>37</v>
      </c>
      <c r="D11" s="158" t="e">
        <f ca="1">VLOOKUP($C11,INDIRECT("'"&amp;D$3&amp;"'!$C$7:$AC$42"),MATCH("grand_total",#REF!,0),0)</f>
        <v>#REF!</v>
      </c>
      <c r="E11" s="159" t="e">
        <f ca="1">VLOOKUP($C11,INDIRECT("'"&amp;E$3&amp;"'!$C$7:$AC$42"),MATCH("grand_total",#REF!,0),0)</f>
        <v>#REF!</v>
      </c>
      <c r="F11" s="159" t="e">
        <f ca="1">VLOOKUP($C11,INDIRECT("'"&amp;F$3&amp;"'!$C$7:$AC$42"),MATCH("grand_total",#REF!,0),0)</f>
        <v>#REF!</v>
      </c>
      <c r="G11" s="159" t="e">
        <f ca="1">VLOOKUP($C11,INDIRECT("'"&amp;G$3&amp;"'!$C$7:$AC$42"),MATCH("grand_total",#REF!,0),0)</f>
        <v>#REF!</v>
      </c>
      <c r="H11" s="159" t="e">
        <f ca="1">VLOOKUP($C11,INDIRECT("'"&amp;H$3&amp;"'!$C$7:$AC$42"),MATCH("grand_total",#REF!,0),0)</f>
        <v>#REF!</v>
      </c>
      <c r="I11" s="159" t="e">
        <f ca="1">VLOOKUP($C11,INDIRECT("'"&amp;I$3&amp;"'!$C$7:$AC$42"),MATCH("grand_total",#REF!,0),0)</f>
        <v>#REF!</v>
      </c>
      <c r="J11" s="159" t="e">
        <f ca="1">VLOOKUP($C11,INDIRECT("'"&amp;J$3&amp;"'!$C$7:$AC$42"),MATCH("grand_total",#REF!,0),0)</f>
        <v>#REF!</v>
      </c>
      <c r="K11" s="159" t="e">
        <f ca="1">VLOOKUP($C11,INDIRECT("'"&amp;K$3&amp;"'!$C$7:$AC$42"),MATCH("grand_total",#REF!,0),0)</f>
        <v>#REF!</v>
      </c>
      <c r="L11" s="159" t="e">
        <f ca="1">VLOOKUP($C11,INDIRECT("'"&amp;L$3&amp;"'!$C$7:$AC$42"),MATCH("grand_total",#REF!,0),0)</f>
        <v>#REF!</v>
      </c>
      <c r="M11" s="159" t="e">
        <f ca="1">VLOOKUP($C11,INDIRECT("'"&amp;M$3&amp;"'!$C$7:$AC$42"),MATCH("grand_total",#REF!,0),0)</f>
        <v>#REF!</v>
      </c>
      <c r="N11" s="159" t="e">
        <f ca="1">VLOOKUP($C11,INDIRECT("'"&amp;N$3&amp;"'!$C$7:$AC$42"),MATCH("grand_total",#REF!,0),0)</f>
        <v>#REF!</v>
      </c>
      <c r="O11" s="159" t="e">
        <f ca="1">VLOOKUP($C11,INDIRECT("'"&amp;O$3&amp;"'!$C$7:$AC$42"),MATCH("grand_total",#REF!,0),0)</f>
        <v>#REF!</v>
      </c>
      <c r="P11" s="159" t="e">
        <f ca="1">VLOOKUP($C11,INDIRECT("'"&amp;P$3&amp;"'!$C$7:$AC$42"),MATCH("grand_total",#REF!,0),0)</f>
        <v>#REF!</v>
      </c>
      <c r="Q11" s="159" t="e">
        <f ca="1">VLOOKUP($C11,INDIRECT("'"&amp;Q$3&amp;"'!$C$7:$AC$42"),MATCH("grand_total",#REF!,0),0)</f>
        <v>#REF!</v>
      </c>
      <c r="R11" s="159" t="e">
        <f ca="1">VLOOKUP($C11,INDIRECT("'"&amp;R$3&amp;"'!$C$7:$AC$42"),MATCH("grand_total",#REF!,0),0)</f>
        <v>#REF!</v>
      </c>
      <c r="S11" s="159" t="e">
        <f ca="1">VLOOKUP($C11,INDIRECT("'"&amp;S$3&amp;"'!$C$7:$AC$42"),MATCH("grand_total",#REF!,0),0)</f>
        <v>#REF!</v>
      </c>
      <c r="T11" s="159" t="e">
        <f ca="1">VLOOKUP($C11,INDIRECT("'"&amp;T$3&amp;"'!$C$7:$AC$42"),MATCH("grand_total",#REF!,0),0)</f>
        <v>#REF!</v>
      </c>
      <c r="U11" s="159" t="e">
        <f ca="1">VLOOKUP($C11,INDIRECT("'"&amp;U$3&amp;"'!$C$7:$AC$42"),MATCH("grand_total",#REF!,0),0)</f>
        <v>#REF!</v>
      </c>
      <c r="V11" s="159" t="e">
        <f ca="1">VLOOKUP($C11,INDIRECT("'"&amp;V$3&amp;"'!$C$7:$AC$42"),MATCH("grand_total",#REF!,0),0)</f>
        <v>#REF!</v>
      </c>
      <c r="W11" s="159" t="e">
        <f ca="1">VLOOKUP($C11,INDIRECT("'"&amp;W$3&amp;"'!$C$7:$AC$42"),MATCH("grand_total",#REF!,0),0)</f>
        <v>#REF!</v>
      </c>
      <c r="X11" s="159" t="e">
        <f ca="1">VLOOKUP($C11,INDIRECT("'"&amp;X$3&amp;"'!$C$7:$AC$42"),MATCH("grand_total",#REF!,0),0)</f>
        <v>#REF!</v>
      </c>
      <c r="Y11" s="159" t="e">
        <f ca="1">VLOOKUP($C11,INDIRECT("'"&amp;Y$3&amp;"'!$C$7:$AC$42"),MATCH("grand_total",#REF!,0),0)</f>
        <v>#REF!</v>
      </c>
      <c r="Z11" s="159" t="e">
        <f ca="1">VLOOKUP($C11,INDIRECT("'"&amp;Z$3&amp;"'!$C$7:$AC$42"),MATCH("grand_total",#REF!,0),0)</f>
        <v>#REF!</v>
      </c>
      <c r="AA11" s="159" t="e">
        <f ca="1">VLOOKUP($C11,INDIRECT("'"&amp;AA$3&amp;"'!$C$7:$AC$42"),MATCH("grand_total",#REF!,0),0)</f>
        <v>#REF!</v>
      </c>
      <c r="AB11" s="159" t="e">
        <f ca="1">VLOOKUP($C11,INDIRECT("'"&amp;AB$3&amp;"'!$C$7:$AC$42"),MATCH("grand_total",#REF!,0),0)</f>
        <v>#REF!</v>
      </c>
      <c r="AC11" s="159" t="e">
        <f ca="1">VLOOKUP($C11,INDIRECT("'"&amp;AC$3&amp;"'!$C$7:$AC$42"),MATCH("grand_total",#REF!,0),0)</f>
        <v>#REF!</v>
      </c>
      <c r="AD11" s="160" t="e">
        <f ca="1">VLOOKUP($C11,INDIRECT("'"&amp;AD$3&amp;"'!$C$7:$AC$42"),MATCH("grand_total",#REF!,0),0)</f>
        <v>#REF!</v>
      </c>
      <c r="AE11" s="154"/>
    </row>
    <row r="12" spans="1:31" ht="23.1" customHeight="1" x14ac:dyDescent="0.2">
      <c r="A12" s="218"/>
      <c r="B12" s="219"/>
      <c r="C12" s="134" t="s">
        <v>38</v>
      </c>
      <c r="D12" s="158" t="e">
        <f ca="1">VLOOKUP($C12,INDIRECT("'"&amp;D$3&amp;"'!$C$7:$AC$42"),MATCH("grand_total",#REF!,0),0)</f>
        <v>#REF!</v>
      </c>
      <c r="E12" s="159" t="e">
        <f ca="1">VLOOKUP($C12,INDIRECT("'"&amp;E$3&amp;"'!$C$7:$AC$42"),MATCH("grand_total",#REF!,0),0)</f>
        <v>#REF!</v>
      </c>
      <c r="F12" s="159" t="e">
        <f ca="1">VLOOKUP($C12,INDIRECT("'"&amp;F$3&amp;"'!$C$7:$AC$42"),MATCH("grand_total",#REF!,0),0)</f>
        <v>#REF!</v>
      </c>
      <c r="G12" s="159" t="e">
        <f ca="1">VLOOKUP($C12,INDIRECT("'"&amp;G$3&amp;"'!$C$7:$AC$42"),MATCH("grand_total",#REF!,0),0)</f>
        <v>#REF!</v>
      </c>
      <c r="H12" s="159" t="e">
        <f ca="1">VLOOKUP($C12,INDIRECT("'"&amp;H$3&amp;"'!$C$7:$AC$42"),MATCH("grand_total",#REF!,0),0)</f>
        <v>#REF!</v>
      </c>
      <c r="I12" s="159" t="e">
        <f ca="1">VLOOKUP($C12,INDIRECT("'"&amp;I$3&amp;"'!$C$7:$AC$42"),MATCH("grand_total",#REF!,0),0)</f>
        <v>#REF!</v>
      </c>
      <c r="J12" s="159" t="e">
        <f ca="1">VLOOKUP($C12,INDIRECT("'"&amp;J$3&amp;"'!$C$7:$AC$42"),MATCH("grand_total",#REF!,0),0)</f>
        <v>#REF!</v>
      </c>
      <c r="K12" s="159" t="e">
        <f ca="1">VLOOKUP($C12,INDIRECT("'"&amp;K$3&amp;"'!$C$7:$AC$42"),MATCH("grand_total",#REF!,0),0)</f>
        <v>#REF!</v>
      </c>
      <c r="L12" s="159" t="e">
        <f ca="1">VLOOKUP($C12,INDIRECT("'"&amp;L$3&amp;"'!$C$7:$AC$42"),MATCH("grand_total",#REF!,0),0)</f>
        <v>#REF!</v>
      </c>
      <c r="M12" s="159" t="e">
        <f ca="1">VLOOKUP($C12,INDIRECT("'"&amp;M$3&amp;"'!$C$7:$AC$42"),MATCH("grand_total",#REF!,0),0)</f>
        <v>#REF!</v>
      </c>
      <c r="N12" s="159" t="e">
        <f ca="1">VLOOKUP($C12,INDIRECT("'"&amp;N$3&amp;"'!$C$7:$AC$42"),MATCH("grand_total",#REF!,0),0)</f>
        <v>#REF!</v>
      </c>
      <c r="O12" s="159" t="e">
        <f ca="1">VLOOKUP($C12,INDIRECT("'"&amp;O$3&amp;"'!$C$7:$AC$42"),MATCH("grand_total",#REF!,0),0)</f>
        <v>#REF!</v>
      </c>
      <c r="P12" s="159" t="e">
        <f ca="1">VLOOKUP($C12,INDIRECT("'"&amp;P$3&amp;"'!$C$7:$AC$42"),MATCH("grand_total",#REF!,0),0)</f>
        <v>#REF!</v>
      </c>
      <c r="Q12" s="159" t="e">
        <f ca="1">VLOOKUP($C12,INDIRECT("'"&amp;Q$3&amp;"'!$C$7:$AC$42"),MATCH("grand_total",#REF!,0),0)</f>
        <v>#REF!</v>
      </c>
      <c r="R12" s="159" t="e">
        <f ca="1">VLOOKUP($C12,INDIRECT("'"&amp;R$3&amp;"'!$C$7:$AC$42"),MATCH("grand_total",#REF!,0),0)</f>
        <v>#REF!</v>
      </c>
      <c r="S12" s="159" t="e">
        <f ca="1">VLOOKUP($C12,INDIRECT("'"&amp;S$3&amp;"'!$C$7:$AC$42"),MATCH("grand_total",#REF!,0),0)</f>
        <v>#REF!</v>
      </c>
      <c r="T12" s="159" t="e">
        <f ca="1">VLOOKUP($C12,INDIRECT("'"&amp;T$3&amp;"'!$C$7:$AC$42"),MATCH("grand_total",#REF!,0),0)</f>
        <v>#REF!</v>
      </c>
      <c r="U12" s="159" t="e">
        <f ca="1">VLOOKUP($C12,INDIRECT("'"&amp;U$3&amp;"'!$C$7:$AC$42"),MATCH("grand_total",#REF!,0),0)</f>
        <v>#REF!</v>
      </c>
      <c r="V12" s="159" t="e">
        <f ca="1">VLOOKUP($C12,INDIRECT("'"&amp;V$3&amp;"'!$C$7:$AC$42"),MATCH("grand_total",#REF!,0),0)</f>
        <v>#REF!</v>
      </c>
      <c r="W12" s="159" t="e">
        <f ca="1">VLOOKUP($C12,INDIRECT("'"&amp;W$3&amp;"'!$C$7:$AC$42"),MATCH("grand_total",#REF!,0),0)</f>
        <v>#REF!</v>
      </c>
      <c r="X12" s="159" t="e">
        <f ca="1">VLOOKUP($C12,INDIRECT("'"&amp;X$3&amp;"'!$C$7:$AC$42"),MATCH("grand_total",#REF!,0),0)</f>
        <v>#REF!</v>
      </c>
      <c r="Y12" s="159" t="e">
        <f ca="1">VLOOKUP($C12,INDIRECT("'"&amp;Y$3&amp;"'!$C$7:$AC$42"),MATCH("grand_total",#REF!,0),0)</f>
        <v>#REF!</v>
      </c>
      <c r="Z12" s="159" t="e">
        <f ca="1">VLOOKUP($C12,INDIRECT("'"&amp;Z$3&amp;"'!$C$7:$AC$42"),MATCH("grand_total",#REF!,0),0)</f>
        <v>#REF!</v>
      </c>
      <c r="AA12" s="159" t="e">
        <f ca="1">VLOOKUP($C12,INDIRECT("'"&amp;AA$3&amp;"'!$C$7:$AC$42"),MATCH("grand_total",#REF!,0),0)</f>
        <v>#REF!</v>
      </c>
      <c r="AB12" s="159" t="e">
        <f ca="1">VLOOKUP($C12,INDIRECT("'"&amp;AB$3&amp;"'!$C$7:$AC$42"),MATCH("grand_total",#REF!,0),0)</f>
        <v>#REF!</v>
      </c>
      <c r="AC12" s="159" t="e">
        <f ca="1">VLOOKUP($C12,INDIRECT("'"&amp;AC$3&amp;"'!$C$7:$AC$42"),MATCH("grand_total",#REF!,0),0)</f>
        <v>#REF!</v>
      </c>
      <c r="AD12" s="160" t="e">
        <f ca="1">VLOOKUP($C12,INDIRECT("'"&amp;AD$3&amp;"'!$C$7:$AC$42"),MATCH("grand_total",#REF!,0),0)</f>
        <v>#REF!</v>
      </c>
      <c r="AE12" s="154"/>
    </row>
    <row r="13" spans="1:31" ht="23.1" customHeight="1" x14ac:dyDescent="0.2">
      <c r="A13" s="218"/>
      <c r="B13" s="219"/>
      <c r="C13" s="134" t="s">
        <v>66</v>
      </c>
      <c r="D13" s="158" t="e">
        <f ca="1">VLOOKUP($C13,INDIRECT("'"&amp;D$3&amp;"'!$C$7:$AC$42"),MATCH("grand_total",#REF!,0),0)</f>
        <v>#REF!</v>
      </c>
      <c r="E13" s="159" t="e">
        <f ca="1">VLOOKUP($C13,INDIRECT("'"&amp;E$3&amp;"'!$C$7:$AC$42"),MATCH("grand_total",#REF!,0),0)</f>
        <v>#REF!</v>
      </c>
      <c r="F13" s="159" t="e">
        <f ca="1">VLOOKUP($C13,INDIRECT("'"&amp;F$3&amp;"'!$C$7:$AC$42"),MATCH("grand_total",#REF!,0),0)</f>
        <v>#REF!</v>
      </c>
      <c r="G13" s="159" t="e">
        <f ca="1">VLOOKUP($C13,INDIRECT("'"&amp;G$3&amp;"'!$C$7:$AC$42"),MATCH("grand_total",#REF!,0),0)</f>
        <v>#REF!</v>
      </c>
      <c r="H13" s="159" t="e">
        <f ca="1">VLOOKUP($C13,INDIRECT("'"&amp;H$3&amp;"'!$C$7:$AC$42"),MATCH("grand_total",#REF!,0),0)</f>
        <v>#REF!</v>
      </c>
      <c r="I13" s="159" t="e">
        <f ca="1">VLOOKUP($C13,INDIRECT("'"&amp;I$3&amp;"'!$C$7:$AC$42"),MATCH("grand_total",#REF!,0),0)</f>
        <v>#REF!</v>
      </c>
      <c r="J13" s="159" t="e">
        <f ca="1">VLOOKUP($C13,INDIRECT("'"&amp;J$3&amp;"'!$C$7:$AC$42"),MATCH("grand_total",#REF!,0),0)</f>
        <v>#REF!</v>
      </c>
      <c r="K13" s="159" t="e">
        <f ca="1">VLOOKUP($C13,INDIRECT("'"&amp;K$3&amp;"'!$C$7:$AC$42"),MATCH("grand_total",#REF!,0),0)</f>
        <v>#REF!</v>
      </c>
      <c r="L13" s="159" t="e">
        <f ca="1">VLOOKUP($C13,INDIRECT("'"&amp;L$3&amp;"'!$C$7:$AC$42"),MATCH("grand_total",#REF!,0),0)</f>
        <v>#REF!</v>
      </c>
      <c r="M13" s="159" t="e">
        <f ca="1">VLOOKUP($C13,INDIRECT("'"&amp;M$3&amp;"'!$C$7:$AC$42"),MATCH("grand_total",#REF!,0),0)</f>
        <v>#REF!</v>
      </c>
      <c r="N13" s="159" t="e">
        <f ca="1">VLOOKUP($C13,INDIRECT("'"&amp;N$3&amp;"'!$C$7:$AC$42"),MATCH("grand_total",#REF!,0),0)</f>
        <v>#REF!</v>
      </c>
      <c r="O13" s="159" t="e">
        <f ca="1">VLOOKUP($C13,INDIRECT("'"&amp;O$3&amp;"'!$C$7:$AC$42"),MATCH("grand_total",#REF!,0),0)</f>
        <v>#REF!</v>
      </c>
      <c r="P13" s="159" t="e">
        <f ca="1">VLOOKUP($C13,INDIRECT("'"&amp;P$3&amp;"'!$C$7:$AC$42"),MATCH("grand_total",#REF!,0),0)</f>
        <v>#REF!</v>
      </c>
      <c r="Q13" s="159" t="e">
        <f ca="1">VLOOKUP($C13,INDIRECT("'"&amp;Q$3&amp;"'!$C$7:$AC$42"),MATCH("grand_total",#REF!,0),0)</f>
        <v>#REF!</v>
      </c>
      <c r="R13" s="159" t="e">
        <f ca="1">VLOOKUP($C13,INDIRECT("'"&amp;R$3&amp;"'!$C$7:$AC$42"),MATCH("grand_total",#REF!,0),0)</f>
        <v>#REF!</v>
      </c>
      <c r="S13" s="159" t="e">
        <f ca="1">VLOOKUP($C13,INDIRECT("'"&amp;S$3&amp;"'!$C$7:$AC$42"),MATCH("grand_total",#REF!,0),0)</f>
        <v>#REF!</v>
      </c>
      <c r="T13" s="159" t="e">
        <f ca="1">VLOOKUP($C13,INDIRECT("'"&amp;T$3&amp;"'!$C$7:$AC$42"),MATCH("grand_total",#REF!,0),0)</f>
        <v>#REF!</v>
      </c>
      <c r="U13" s="159" t="e">
        <f ca="1">VLOOKUP($C13,INDIRECT("'"&amp;U$3&amp;"'!$C$7:$AC$42"),MATCH("grand_total",#REF!,0),0)</f>
        <v>#REF!</v>
      </c>
      <c r="V13" s="159" t="e">
        <f ca="1">VLOOKUP($C13,INDIRECT("'"&amp;V$3&amp;"'!$C$7:$AC$42"),MATCH("grand_total",#REF!,0),0)</f>
        <v>#REF!</v>
      </c>
      <c r="W13" s="159" t="e">
        <f ca="1">VLOOKUP($C13,INDIRECT("'"&amp;W$3&amp;"'!$C$7:$AC$42"),MATCH("grand_total",#REF!,0),0)</f>
        <v>#REF!</v>
      </c>
      <c r="X13" s="159" t="e">
        <f ca="1">VLOOKUP($C13,INDIRECT("'"&amp;X$3&amp;"'!$C$7:$AC$42"),MATCH("grand_total",#REF!,0),0)</f>
        <v>#REF!</v>
      </c>
      <c r="Y13" s="159" t="e">
        <f ca="1">VLOOKUP($C13,INDIRECT("'"&amp;Y$3&amp;"'!$C$7:$AC$42"),MATCH("grand_total",#REF!,0),0)</f>
        <v>#REF!</v>
      </c>
      <c r="Z13" s="159" t="e">
        <f ca="1">VLOOKUP($C13,INDIRECT("'"&amp;Z$3&amp;"'!$C$7:$AC$42"),MATCH("grand_total",#REF!,0),0)</f>
        <v>#REF!</v>
      </c>
      <c r="AA13" s="159" t="e">
        <f ca="1">VLOOKUP($C13,INDIRECT("'"&amp;AA$3&amp;"'!$C$7:$AC$42"),MATCH("grand_total",#REF!,0),0)</f>
        <v>#REF!</v>
      </c>
      <c r="AB13" s="159" t="e">
        <f ca="1">VLOOKUP($C13,INDIRECT("'"&amp;AB$3&amp;"'!$C$7:$AC$42"),MATCH("grand_total",#REF!,0),0)</f>
        <v>#REF!</v>
      </c>
      <c r="AC13" s="159" t="e">
        <f ca="1">VLOOKUP($C13,INDIRECT("'"&amp;AC$3&amp;"'!$C$7:$AC$42"),MATCH("grand_total",#REF!,0),0)</f>
        <v>#REF!</v>
      </c>
      <c r="AD13" s="160" t="e">
        <f ca="1">VLOOKUP($C13,INDIRECT("'"&amp;AD$3&amp;"'!$C$7:$AC$42"),MATCH("grand_total",#REF!,0),0)</f>
        <v>#REF!</v>
      </c>
      <c r="AE13" s="154"/>
    </row>
    <row r="14" spans="1:31" ht="23.1" customHeight="1" x14ac:dyDescent="0.2">
      <c r="A14" s="218"/>
      <c r="B14" s="219"/>
      <c r="C14" s="134" t="s">
        <v>39</v>
      </c>
      <c r="D14" s="158" t="e">
        <f ca="1">VLOOKUP($C14,INDIRECT("'"&amp;D$3&amp;"'!$C$7:$AC$42"),MATCH("grand_total",#REF!,0),0)</f>
        <v>#REF!</v>
      </c>
      <c r="E14" s="159" t="e">
        <f ca="1">VLOOKUP($C14,INDIRECT("'"&amp;E$3&amp;"'!$C$7:$AC$42"),MATCH("grand_total",#REF!,0),0)</f>
        <v>#REF!</v>
      </c>
      <c r="F14" s="159" t="e">
        <f ca="1">VLOOKUP($C14,INDIRECT("'"&amp;F$3&amp;"'!$C$7:$AC$42"),MATCH("grand_total",#REF!,0),0)</f>
        <v>#REF!</v>
      </c>
      <c r="G14" s="159" t="e">
        <f ca="1">VLOOKUP($C14,INDIRECT("'"&amp;G$3&amp;"'!$C$7:$AC$42"),MATCH("grand_total",#REF!,0),0)</f>
        <v>#REF!</v>
      </c>
      <c r="H14" s="159" t="e">
        <f ca="1">VLOOKUP($C14,INDIRECT("'"&amp;H$3&amp;"'!$C$7:$AC$42"),MATCH("grand_total",#REF!,0),0)</f>
        <v>#REF!</v>
      </c>
      <c r="I14" s="159" t="e">
        <f ca="1">VLOOKUP($C14,INDIRECT("'"&amp;I$3&amp;"'!$C$7:$AC$42"),MATCH("grand_total",#REF!,0),0)</f>
        <v>#REF!</v>
      </c>
      <c r="J14" s="159" t="e">
        <f ca="1">VLOOKUP($C14,INDIRECT("'"&amp;J$3&amp;"'!$C$7:$AC$42"),MATCH("grand_total",#REF!,0),0)</f>
        <v>#REF!</v>
      </c>
      <c r="K14" s="159" t="e">
        <f ca="1">VLOOKUP($C14,INDIRECT("'"&amp;K$3&amp;"'!$C$7:$AC$42"),MATCH("grand_total",#REF!,0),0)</f>
        <v>#REF!</v>
      </c>
      <c r="L14" s="159" t="e">
        <f ca="1">VLOOKUP($C14,INDIRECT("'"&amp;L$3&amp;"'!$C$7:$AC$42"),MATCH("grand_total",#REF!,0),0)</f>
        <v>#REF!</v>
      </c>
      <c r="M14" s="159" t="e">
        <f ca="1">VLOOKUP($C14,INDIRECT("'"&amp;M$3&amp;"'!$C$7:$AC$42"),MATCH("grand_total",#REF!,0),0)</f>
        <v>#REF!</v>
      </c>
      <c r="N14" s="159" t="e">
        <f ca="1">VLOOKUP($C14,INDIRECT("'"&amp;N$3&amp;"'!$C$7:$AC$42"),MATCH("grand_total",#REF!,0),0)</f>
        <v>#REF!</v>
      </c>
      <c r="O14" s="159" t="e">
        <f ca="1">VLOOKUP($C14,INDIRECT("'"&amp;O$3&amp;"'!$C$7:$AC$42"),MATCH("grand_total",#REF!,0),0)</f>
        <v>#REF!</v>
      </c>
      <c r="P14" s="159" t="e">
        <f ca="1">VLOOKUP($C14,INDIRECT("'"&amp;P$3&amp;"'!$C$7:$AC$42"),MATCH("grand_total",#REF!,0),0)</f>
        <v>#REF!</v>
      </c>
      <c r="Q14" s="159" t="e">
        <f ca="1">VLOOKUP($C14,INDIRECT("'"&amp;Q$3&amp;"'!$C$7:$AC$42"),MATCH("grand_total",#REF!,0),0)</f>
        <v>#REF!</v>
      </c>
      <c r="R14" s="159" t="e">
        <f ca="1">VLOOKUP($C14,INDIRECT("'"&amp;R$3&amp;"'!$C$7:$AC$42"),MATCH("grand_total",#REF!,0),0)</f>
        <v>#REF!</v>
      </c>
      <c r="S14" s="159" t="e">
        <f ca="1">VLOOKUP($C14,INDIRECT("'"&amp;S$3&amp;"'!$C$7:$AC$42"),MATCH("grand_total",#REF!,0),0)</f>
        <v>#REF!</v>
      </c>
      <c r="T14" s="159" t="e">
        <f ca="1">VLOOKUP($C14,INDIRECT("'"&amp;T$3&amp;"'!$C$7:$AC$42"),MATCH("grand_total",#REF!,0),0)</f>
        <v>#REF!</v>
      </c>
      <c r="U14" s="159" t="e">
        <f ca="1">VLOOKUP($C14,INDIRECT("'"&amp;U$3&amp;"'!$C$7:$AC$42"),MATCH("grand_total",#REF!,0),0)</f>
        <v>#REF!</v>
      </c>
      <c r="V14" s="159" t="e">
        <f ca="1">VLOOKUP($C14,INDIRECT("'"&amp;V$3&amp;"'!$C$7:$AC$42"),MATCH("grand_total",#REF!,0),0)</f>
        <v>#REF!</v>
      </c>
      <c r="W14" s="159" t="e">
        <f ca="1">VLOOKUP($C14,INDIRECT("'"&amp;W$3&amp;"'!$C$7:$AC$42"),MATCH("grand_total",#REF!,0),0)</f>
        <v>#REF!</v>
      </c>
      <c r="X14" s="159" t="e">
        <f ca="1">VLOOKUP($C14,INDIRECT("'"&amp;X$3&amp;"'!$C$7:$AC$42"),MATCH("grand_total",#REF!,0),0)</f>
        <v>#REF!</v>
      </c>
      <c r="Y14" s="159" t="e">
        <f ca="1">VLOOKUP($C14,INDIRECT("'"&amp;Y$3&amp;"'!$C$7:$AC$42"),MATCH("grand_total",#REF!,0),0)</f>
        <v>#REF!</v>
      </c>
      <c r="Z14" s="159" t="e">
        <f ca="1">VLOOKUP($C14,INDIRECT("'"&amp;Z$3&amp;"'!$C$7:$AC$42"),MATCH("grand_total",#REF!,0),0)</f>
        <v>#REF!</v>
      </c>
      <c r="AA14" s="159" t="e">
        <f ca="1">VLOOKUP($C14,INDIRECT("'"&amp;AA$3&amp;"'!$C$7:$AC$42"),MATCH("grand_total",#REF!,0),0)</f>
        <v>#REF!</v>
      </c>
      <c r="AB14" s="159" t="e">
        <f ca="1">VLOOKUP($C14,INDIRECT("'"&amp;AB$3&amp;"'!$C$7:$AC$42"),MATCH("grand_total",#REF!,0),0)</f>
        <v>#REF!</v>
      </c>
      <c r="AC14" s="159" t="e">
        <f ca="1">VLOOKUP($C14,INDIRECT("'"&amp;AC$3&amp;"'!$C$7:$AC$42"),MATCH("grand_total",#REF!,0),0)</f>
        <v>#REF!</v>
      </c>
      <c r="AD14" s="160" t="e">
        <f ca="1">VLOOKUP($C14,INDIRECT("'"&amp;AD$3&amp;"'!$C$7:$AC$42"),MATCH("grand_total",#REF!,0),0)</f>
        <v>#REF!</v>
      </c>
      <c r="AE14" s="154"/>
    </row>
    <row r="15" spans="1:31" ht="23.1" customHeight="1" thickBot="1" x14ac:dyDescent="0.25">
      <c r="A15" s="218"/>
      <c r="B15" s="219"/>
      <c r="C15" s="134" t="s">
        <v>40</v>
      </c>
      <c r="D15" s="161" t="e">
        <f ca="1">VLOOKUP($C15,INDIRECT("'"&amp;D$3&amp;"'!$C$7:$AC$42"),MATCH("grand_total",#REF!,0),0)</f>
        <v>#REF!</v>
      </c>
      <c r="E15" s="162" t="e">
        <f ca="1">VLOOKUP($C15,INDIRECT("'"&amp;E$3&amp;"'!$C$7:$AC$42"),MATCH("grand_total",#REF!,0),0)</f>
        <v>#REF!</v>
      </c>
      <c r="F15" s="162" t="e">
        <f ca="1">VLOOKUP($C15,INDIRECT("'"&amp;F$3&amp;"'!$C$7:$AC$42"),MATCH("grand_total",#REF!,0),0)</f>
        <v>#REF!</v>
      </c>
      <c r="G15" s="162" t="e">
        <f ca="1">VLOOKUP($C15,INDIRECT("'"&amp;G$3&amp;"'!$C$7:$AC$42"),MATCH("grand_total",#REF!,0),0)</f>
        <v>#REF!</v>
      </c>
      <c r="H15" s="162" t="e">
        <f ca="1">VLOOKUP($C15,INDIRECT("'"&amp;H$3&amp;"'!$C$7:$AC$42"),MATCH("grand_total",#REF!,0),0)</f>
        <v>#REF!</v>
      </c>
      <c r="I15" s="162" t="e">
        <f ca="1">VLOOKUP($C15,INDIRECT("'"&amp;I$3&amp;"'!$C$7:$AC$42"),MATCH("grand_total",#REF!,0),0)</f>
        <v>#REF!</v>
      </c>
      <c r="J15" s="162" t="e">
        <f ca="1">VLOOKUP($C15,INDIRECT("'"&amp;J$3&amp;"'!$C$7:$AC$42"),MATCH("grand_total",#REF!,0),0)</f>
        <v>#REF!</v>
      </c>
      <c r="K15" s="162" t="e">
        <f ca="1">VLOOKUP($C15,INDIRECT("'"&amp;K$3&amp;"'!$C$7:$AC$42"),MATCH("grand_total",#REF!,0),0)</f>
        <v>#REF!</v>
      </c>
      <c r="L15" s="162" t="e">
        <f ca="1">VLOOKUP($C15,INDIRECT("'"&amp;L$3&amp;"'!$C$7:$AC$42"),MATCH("grand_total",#REF!,0),0)</f>
        <v>#REF!</v>
      </c>
      <c r="M15" s="162" t="e">
        <f ca="1">VLOOKUP($C15,INDIRECT("'"&amp;M$3&amp;"'!$C$7:$AC$42"),MATCH("grand_total",#REF!,0),0)</f>
        <v>#REF!</v>
      </c>
      <c r="N15" s="162" t="e">
        <f ca="1">VLOOKUP($C15,INDIRECT("'"&amp;N$3&amp;"'!$C$7:$AC$42"),MATCH("grand_total",#REF!,0),0)</f>
        <v>#REF!</v>
      </c>
      <c r="O15" s="162" t="e">
        <f ca="1">VLOOKUP($C15,INDIRECT("'"&amp;O$3&amp;"'!$C$7:$AC$42"),MATCH("grand_total",#REF!,0),0)</f>
        <v>#REF!</v>
      </c>
      <c r="P15" s="162" t="e">
        <f ca="1">VLOOKUP($C15,INDIRECT("'"&amp;P$3&amp;"'!$C$7:$AC$42"),MATCH("grand_total",#REF!,0),0)</f>
        <v>#REF!</v>
      </c>
      <c r="Q15" s="162" t="e">
        <f ca="1">VLOOKUP($C15,INDIRECT("'"&amp;Q$3&amp;"'!$C$7:$AC$42"),MATCH("grand_total",#REF!,0),0)</f>
        <v>#REF!</v>
      </c>
      <c r="R15" s="162" t="e">
        <f ca="1">VLOOKUP($C15,INDIRECT("'"&amp;R$3&amp;"'!$C$7:$AC$42"),MATCH("grand_total",#REF!,0),0)</f>
        <v>#REF!</v>
      </c>
      <c r="S15" s="162" t="e">
        <f ca="1">VLOOKUP($C15,INDIRECT("'"&amp;S$3&amp;"'!$C$7:$AC$42"),MATCH("grand_total",#REF!,0),0)</f>
        <v>#REF!</v>
      </c>
      <c r="T15" s="162" t="e">
        <f ca="1">VLOOKUP($C15,INDIRECT("'"&amp;T$3&amp;"'!$C$7:$AC$42"),MATCH("grand_total",#REF!,0),0)</f>
        <v>#REF!</v>
      </c>
      <c r="U15" s="162" t="e">
        <f ca="1">VLOOKUP($C15,INDIRECT("'"&amp;U$3&amp;"'!$C$7:$AC$42"),MATCH("grand_total",#REF!,0),0)</f>
        <v>#REF!</v>
      </c>
      <c r="V15" s="162" t="e">
        <f ca="1">VLOOKUP($C15,INDIRECT("'"&amp;V$3&amp;"'!$C$7:$AC$42"),MATCH("grand_total",#REF!,0),0)</f>
        <v>#REF!</v>
      </c>
      <c r="W15" s="162" t="e">
        <f ca="1">VLOOKUP($C15,INDIRECT("'"&amp;W$3&amp;"'!$C$7:$AC$42"),MATCH("grand_total",#REF!,0),0)</f>
        <v>#REF!</v>
      </c>
      <c r="X15" s="162" t="e">
        <f ca="1">VLOOKUP($C15,INDIRECT("'"&amp;X$3&amp;"'!$C$7:$AC$42"),MATCH("grand_total",#REF!,0),0)</f>
        <v>#REF!</v>
      </c>
      <c r="Y15" s="162" t="e">
        <f ca="1">VLOOKUP($C15,INDIRECT("'"&amp;Y$3&amp;"'!$C$7:$AC$42"),MATCH("grand_total",#REF!,0),0)</f>
        <v>#REF!</v>
      </c>
      <c r="Z15" s="162" t="e">
        <f ca="1">VLOOKUP($C15,INDIRECT("'"&amp;Z$3&amp;"'!$C$7:$AC$42"),MATCH("grand_total",#REF!,0),0)</f>
        <v>#REF!</v>
      </c>
      <c r="AA15" s="162" t="e">
        <f ca="1">VLOOKUP($C15,INDIRECT("'"&amp;AA$3&amp;"'!$C$7:$AC$42"),MATCH("grand_total",#REF!,0),0)</f>
        <v>#REF!</v>
      </c>
      <c r="AB15" s="162" t="e">
        <f ca="1">VLOOKUP($C15,INDIRECT("'"&amp;AB$3&amp;"'!$C$7:$AC$42"),MATCH("grand_total",#REF!,0),0)</f>
        <v>#REF!</v>
      </c>
      <c r="AC15" s="162" t="e">
        <f ca="1">VLOOKUP($C15,INDIRECT("'"&amp;AC$3&amp;"'!$C$7:$AC$42"),MATCH("grand_total",#REF!,0),0)</f>
        <v>#REF!</v>
      </c>
      <c r="AD15" s="163" t="e">
        <f ca="1">VLOOKUP($C15,INDIRECT("'"&amp;AD$3&amp;"'!$C$7:$AC$42"),MATCH("grand_total",#REF!,0),0)</f>
        <v>#REF!</v>
      </c>
      <c r="AE15" s="154"/>
    </row>
    <row r="16" spans="1:31" ht="29.1" customHeight="1" thickBot="1" x14ac:dyDescent="0.25">
      <c r="A16" s="140"/>
      <c r="B16" s="141" t="s">
        <v>41</v>
      </c>
      <c r="C16" s="142"/>
      <c r="D16" s="164" t="e">
        <f ca="1">VLOOKUP($B16,INDIRECT("'"&amp;D$3&amp;"'!$B$7:$AC$42"),MATCH("grand_total",#REF!,0),0)</f>
        <v>#REF!</v>
      </c>
      <c r="E16" s="165" t="e">
        <f ca="1">VLOOKUP($B16,INDIRECT("'"&amp;E$3&amp;"'!$B$7:$AC$42"),MATCH("grand_total",#REF!,0),0)</f>
        <v>#REF!</v>
      </c>
      <c r="F16" s="165" t="e">
        <f ca="1">VLOOKUP($B16,INDIRECT("'"&amp;F$3&amp;"'!$B$7:$AC$42"),MATCH("grand_total",#REF!,0),0)</f>
        <v>#REF!</v>
      </c>
      <c r="G16" s="165" t="e">
        <f ca="1">VLOOKUP($B16,INDIRECT("'"&amp;G$3&amp;"'!$B$7:$AC$42"),MATCH("grand_total",#REF!,0),0)</f>
        <v>#REF!</v>
      </c>
      <c r="H16" s="165" t="e">
        <f ca="1">VLOOKUP($B16,INDIRECT("'"&amp;H$3&amp;"'!$B$7:$AC$42"),MATCH("grand_total",#REF!,0),0)</f>
        <v>#REF!</v>
      </c>
      <c r="I16" s="165" t="e">
        <f ca="1">VLOOKUP($B16,INDIRECT("'"&amp;I$3&amp;"'!$B$7:$AC$42"),MATCH("grand_total",#REF!,0),0)</f>
        <v>#REF!</v>
      </c>
      <c r="J16" s="165" t="e">
        <f ca="1">VLOOKUP($B16,INDIRECT("'"&amp;J$3&amp;"'!$B$7:$AC$42"),MATCH("grand_total",#REF!,0),0)</f>
        <v>#REF!</v>
      </c>
      <c r="K16" s="165" t="e">
        <f ca="1">VLOOKUP($B16,INDIRECT("'"&amp;K$3&amp;"'!$B$7:$AC$42"),MATCH("grand_total",#REF!,0),0)</f>
        <v>#REF!</v>
      </c>
      <c r="L16" s="165" t="e">
        <f ca="1">VLOOKUP($B16,INDIRECT("'"&amp;L$3&amp;"'!$B$7:$AC$42"),MATCH("grand_total",#REF!,0),0)</f>
        <v>#REF!</v>
      </c>
      <c r="M16" s="165" t="e">
        <f ca="1">VLOOKUP($B16,INDIRECT("'"&amp;M$3&amp;"'!$B$7:$AC$42"),MATCH("grand_total",#REF!,0),0)</f>
        <v>#REF!</v>
      </c>
      <c r="N16" s="165" t="e">
        <f ca="1">VLOOKUP($B16,INDIRECT("'"&amp;N$3&amp;"'!$B$7:$AC$42"),MATCH("grand_total",#REF!,0),0)</f>
        <v>#REF!</v>
      </c>
      <c r="O16" s="165" t="e">
        <f ca="1">VLOOKUP($B16,INDIRECT("'"&amp;O$3&amp;"'!$B$7:$AC$42"),MATCH("grand_total",#REF!,0),0)</f>
        <v>#REF!</v>
      </c>
      <c r="P16" s="165" t="e">
        <f ca="1">VLOOKUP($B16,INDIRECT("'"&amp;P$3&amp;"'!$B$7:$AC$42"),MATCH("grand_total",#REF!,0),0)</f>
        <v>#REF!</v>
      </c>
      <c r="Q16" s="165" t="e">
        <f ca="1">VLOOKUP($B16,INDIRECT("'"&amp;Q$3&amp;"'!$B$7:$AC$42"),MATCH("grand_total",#REF!,0),0)</f>
        <v>#REF!</v>
      </c>
      <c r="R16" s="165" t="e">
        <f ca="1">VLOOKUP($B16,INDIRECT("'"&amp;R$3&amp;"'!$B$7:$AC$42"),MATCH("grand_total",#REF!,0),0)</f>
        <v>#REF!</v>
      </c>
      <c r="S16" s="165" t="e">
        <f ca="1">VLOOKUP($B16,INDIRECT("'"&amp;S$3&amp;"'!$B$7:$AC$42"),MATCH("grand_total",#REF!,0),0)</f>
        <v>#REF!</v>
      </c>
      <c r="T16" s="165" t="e">
        <f ca="1">VLOOKUP($B16,INDIRECT("'"&amp;T$3&amp;"'!$B$7:$AC$42"),MATCH("grand_total",#REF!,0),0)</f>
        <v>#REF!</v>
      </c>
      <c r="U16" s="165" t="e">
        <f ca="1">VLOOKUP($B16,INDIRECT("'"&amp;U$3&amp;"'!$B$7:$AC$42"),MATCH("grand_total",#REF!,0),0)</f>
        <v>#REF!</v>
      </c>
      <c r="V16" s="165" t="e">
        <f ca="1">VLOOKUP($B16,INDIRECT("'"&amp;V$3&amp;"'!$B$7:$AC$42"),MATCH("grand_total",#REF!,0),0)</f>
        <v>#REF!</v>
      </c>
      <c r="W16" s="165" t="e">
        <f ca="1">VLOOKUP($B16,INDIRECT("'"&amp;W$3&amp;"'!$B$7:$AC$42"),MATCH("grand_total",#REF!,0),0)</f>
        <v>#REF!</v>
      </c>
      <c r="X16" s="165" t="e">
        <f ca="1">VLOOKUP($B16,INDIRECT("'"&amp;X$3&amp;"'!$B$7:$AC$42"),MATCH("grand_total",#REF!,0),0)</f>
        <v>#REF!</v>
      </c>
      <c r="Y16" s="165" t="e">
        <f ca="1">VLOOKUP($B16,INDIRECT("'"&amp;Y$3&amp;"'!$B$7:$AC$42"),MATCH("grand_total",#REF!,0),0)</f>
        <v>#REF!</v>
      </c>
      <c r="Z16" s="165" t="e">
        <f ca="1">VLOOKUP($B16,INDIRECT("'"&amp;Z$3&amp;"'!$B$7:$AC$42"),MATCH("grand_total",#REF!,0),0)</f>
        <v>#REF!</v>
      </c>
      <c r="AA16" s="165" t="e">
        <f ca="1">VLOOKUP($B16,INDIRECT("'"&amp;AA$3&amp;"'!$B$7:$AC$42"),MATCH("grand_total",#REF!,0),0)</f>
        <v>#REF!</v>
      </c>
      <c r="AB16" s="165" t="e">
        <f ca="1">VLOOKUP($B16,INDIRECT("'"&amp;AB$3&amp;"'!$B$7:$AC$42"),MATCH("grand_total",#REF!,0),0)</f>
        <v>#REF!</v>
      </c>
      <c r="AC16" s="165" t="e">
        <f ca="1">VLOOKUP($B16,INDIRECT("'"&amp;AC$3&amp;"'!$B$7:$AC$42"),MATCH("grand_total",#REF!,0),0)</f>
        <v>#REF!</v>
      </c>
      <c r="AD16" s="166" t="e">
        <f ca="1">VLOOKUP($B16,INDIRECT("'"&amp;AD$3&amp;"'!$B$7:$AC$42"),MATCH("grand_total",#REF!,0),0)</f>
        <v>#REF!</v>
      </c>
      <c r="AE16" s="154"/>
    </row>
    <row r="17" spans="1:31" ht="35.1" customHeight="1" thickBot="1" x14ac:dyDescent="0.25">
      <c r="A17" s="143" t="s">
        <v>42</v>
      </c>
      <c r="B17" s="140"/>
      <c r="C17" s="142"/>
      <c r="D17" s="164" t="e">
        <f ca="1">VLOOKUP($A17,INDIRECT("'"&amp;D$3&amp;"'!$A$7:$AC$42"),MATCH("grand_total",#REF!,0),0)</f>
        <v>#REF!</v>
      </c>
      <c r="E17" s="165" t="e">
        <f ca="1">VLOOKUP($A17,INDIRECT("'"&amp;E$3&amp;"'!$A$7:$AC$42"),MATCH("grand_total",#REF!,0),0)</f>
        <v>#REF!</v>
      </c>
      <c r="F17" s="165" t="e">
        <f ca="1">VLOOKUP($A17,INDIRECT("'"&amp;F$3&amp;"'!$A$7:$AC$42"),MATCH("grand_total",#REF!,0),0)</f>
        <v>#REF!</v>
      </c>
      <c r="G17" s="165" t="e">
        <f ca="1">VLOOKUP($A17,INDIRECT("'"&amp;G$3&amp;"'!$A$7:$AC$42"),MATCH("grand_total",#REF!,0),0)</f>
        <v>#REF!</v>
      </c>
      <c r="H17" s="165" t="e">
        <f ca="1">VLOOKUP($A17,INDIRECT("'"&amp;H$3&amp;"'!$A$7:$AC$42"),MATCH("grand_total",#REF!,0),0)</f>
        <v>#REF!</v>
      </c>
      <c r="I17" s="165" t="e">
        <f ca="1">VLOOKUP($A17,INDIRECT("'"&amp;I$3&amp;"'!$A$7:$AC$42"),MATCH("grand_total",#REF!,0),0)</f>
        <v>#REF!</v>
      </c>
      <c r="J17" s="165" t="e">
        <f ca="1">VLOOKUP($A17,INDIRECT("'"&amp;J$3&amp;"'!$A$7:$AC$42"),MATCH("grand_total",#REF!,0),0)</f>
        <v>#REF!</v>
      </c>
      <c r="K17" s="165" t="e">
        <f ca="1">VLOOKUP($A17,INDIRECT("'"&amp;K$3&amp;"'!$A$7:$AC$42"),MATCH("grand_total",#REF!,0),0)</f>
        <v>#REF!</v>
      </c>
      <c r="L17" s="165" t="e">
        <f ca="1">VLOOKUP($A17,INDIRECT("'"&amp;L$3&amp;"'!$A$7:$AC$42"),MATCH("grand_total",#REF!,0),0)</f>
        <v>#REF!</v>
      </c>
      <c r="M17" s="165" t="e">
        <f ca="1">VLOOKUP($A17,INDIRECT("'"&amp;M$3&amp;"'!$A$7:$AC$42"),MATCH("grand_total",#REF!,0),0)</f>
        <v>#REF!</v>
      </c>
      <c r="N17" s="165" t="e">
        <f ca="1">VLOOKUP($A17,INDIRECT("'"&amp;N$3&amp;"'!$A$7:$AC$42"),MATCH("grand_total",#REF!,0),0)</f>
        <v>#REF!</v>
      </c>
      <c r="O17" s="165" t="e">
        <f ca="1">VLOOKUP($A17,INDIRECT("'"&amp;O$3&amp;"'!$A$7:$AC$42"),MATCH("grand_total",#REF!,0),0)</f>
        <v>#REF!</v>
      </c>
      <c r="P17" s="165" t="e">
        <f ca="1">VLOOKUP($A17,INDIRECT("'"&amp;P$3&amp;"'!$A$7:$AC$42"),MATCH("grand_total",#REF!,0),0)</f>
        <v>#REF!</v>
      </c>
      <c r="Q17" s="165" t="e">
        <f ca="1">VLOOKUP($A17,INDIRECT("'"&amp;Q$3&amp;"'!$A$7:$AC$42"),MATCH("grand_total",#REF!,0),0)</f>
        <v>#REF!</v>
      </c>
      <c r="R17" s="165" t="e">
        <f ca="1">VLOOKUP($A17,INDIRECT("'"&amp;R$3&amp;"'!$A$7:$AC$42"),MATCH("grand_total",#REF!,0),0)</f>
        <v>#REF!</v>
      </c>
      <c r="S17" s="165" t="e">
        <f ca="1">VLOOKUP($A17,INDIRECT("'"&amp;S$3&amp;"'!$A$7:$AC$42"),MATCH("grand_total",#REF!,0),0)</f>
        <v>#REF!</v>
      </c>
      <c r="T17" s="165" t="e">
        <f ca="1">VLOOKUP($A17,INDIRECT("'"&amp;T$3&amp;"'!$A$7:$AC$42"),MATCH("grand_total",#REF!,0),0)</f>
        <v>#REF!</v>
      </c>
      <c r="U17" s="165" t="e">
        <f ca="1">VLOOKUP($A17,INDIRECT("'"&amp;U$3&amp;"'!$A$7:$AC$42"),MATCH("grand_total",#REF!,0),0)</f>
        <v>#REF!</v>
      </c>
      <c r="V17" s="165" t="e">
        <f ca="1">VLOOKUP($A17,INDIRECT("'"&amp;V$3&amp;"'!$A$7:$AC$42"),MATCH("grand_total",#REF!,0),0)</f>
        <v>#REF!</v>
      </c>
      <c r="W17" s="165" t="e">
        <f ca="1">VLOOKUP($A17,INDIRECT("'"&amp;W$3&amp;"'!$A$7:$AC$42"),MATCH("grand_total",#REF!,0),0)</f>
        <v>#REF!</v>
      </c>
      <c r="X17" s="165" t="e">
        <f ca="1">VLOOKUP($A17,INDIRECT("'"&amp;X$3&amp;"'!$A$7:$AC$42"),MATCH("grand_total",#REF!,0),0)</f>
        <v>#REF!</v>
      </c>
      <c r="Y17" s="165" t="e">
        <f ca="1">VLOOKUP($A17,INDIRECT("'"&amp;Y$3&amp;"'!$A$7:$AC$42"),MATCH("grand_total",#REF!,0),0)</f>
        <v>#REF!</v>
      </c>
      <c r="Z17" s="165" t="e">
        <f ca="1">VLOOKUP($A17,INDIRECT("'"&amp;Z$3&amp;"'!$A$7:$AC$42"),MATCH("grand_total",#REF!,0),0)</f>
        <v>#REF!</v>
      </c>
      <c r="AA17" s="165" t="e">
        <f ca="1">VLOOKUP($A17,INDIRECT("'"&amp;AA$3&amp;"'!$A$7:$AC$42"),MATCH("grand_total",#REF!,0),0)</f>
        <v>#REF!</v>
      </c>
      <c r="AB17" s="165" t="e">
        <f ca="1">VLOOKUP($A17,INDIRECT("'"&amp;AB$3&amp;"'!$A$7:$AC$42"),MATCH("grand_total",#REF!,0),0)</f>
        <v>#REF!</v>
      </c>
      <c r="AC17" s="165" t="e">
        <f ca="1">VLOOKUP($A17,INDIRECT("'"&amp;AC$3&amp;"'!$A$7:$AC$42"),MATCH("grand_total",#REF!,0),0)</f>
        <v>#REF!</v>
      </c>
      <c r="AD17" s="166" t="e">
        <f ca="1">VLOOKUP($A17,INDIRECT("'"&amp;AD$3&amp;"'!$A$7:$AC$42"),MATCH("grand_total",#REF!,0),0)</f>
        <v>#REF!</v>
      </c>
      <c r="AE17" s="154"/>
    </row>
    <row r="18" spans="1:31" ht="14.1" customHeight="1" thickBot="1" x14ac:dyDescent="0.25">
      <c r="A18" s="140"/>
      <c r="B18" s="140"/>
      <c r="C18" s="140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  <c r="AC18" s="153"/>
      <c r="AD18" s="160"/>
      <c r="AE18" s="154"/>
    </row>
    <row r="19" spans="1:31" ht="23.1" customHeight="1" x14ac:dyDescent="0.2">
      <c r="A19" s="213" t="s">
        <v>43</v>
      </c>
      <c r="B19" s="144" t="s">
        <v>44</v>
      </c>
      <c r="C19" s="145"/>
      <c r="D19" s="155" t="e">
        <f ca="1">VLOOKUP($B19,INDIRECT("'"&amp;D$3&amp;"'!$B$7:$AC$42"),MATCH("grand_total",#REF!,0),0)</f>
        <v>#REF!</v>
      </c>
      <c r="E19" s="156" t="e">
        <f ca="1">VLOOKUP($B19,INDIRECT("'"&amp;E$3&amp;"'!$B$7:$AC$42"),MATCH("grand_total",#REF!,0),0)</f>
        <v>#REF!</v>
      </c>
      <c r="F19" s="156" t="e">
        <f ca="1">VLOOKUP($B19,INDIRECT("'"&amp;F$3&amp;"'!$B$7:$AC$42"),MATCH("grand_total",#REF!,0),0)</f>
        <v>#REF!</v>
      </c>
      <c r="G19" s="156" t="e">
        <f ca="1">VLOOKUP($B19,INDIRECT("'"&amp;G$3&amp;"'!$B$7:$AC$42"),MATCH("grand_total",#REF!,0),0)</f>
        <v>#REF!</v>
      </c>
      <c r="H19" s="156" t="e">
        <f ca="1">VLOOKUP($B19,INDIRECT("'"&amp;H$3&amp;"'!$B$7:$AC$42"),MATCH("grand_total",#REF!,0),0)</f>
        <v>#REF!</v>
      </c>
      <c r="I19" s="156" t="e">
        <f ca="1">VLOOKUP($B19,INDIRECT("'"&amp;I$3&amp;"'!$B$7:$AC$42"),MATCH("grand_total",#REF!,0),0)</f>
        <v>#REF!</v>
      </c>
      <c r="J19" s="156" t="e">
        <f ca="1">VLOOKUP($B19,INDIRECT("'"&amp;J$3&amp;"'!$B$7:$AC$42"),MATCH("grand_total",#REF!,0),0)</f>
        <v>#REF!</v>
      </c>
      <c r="K19" s="156" t="e">
        <f ca="1">VLOOKUP($B19,INDIRECT("'"&amp;K$3&amp;"'!$B$7:$AC$42"),MATCH("grand_total",#REF!,0),0)</f>
        <v>#REF!</v>
      </c>
      <c r="L19" s="156" t="e">
        <f ca="1">VLOOKUP($B19,INDIRECT("'"&amp;L$3&amp;"'!$B$7:$AC$42"),MATCH("grand_total",#REF!,0),0)</f>
        <v>#REF!</v>
      </c>
      <c r="M19" s="156" t="e">
        <f ca="1">VLOOKUP($B19,INDIRECT("'"&amp;M$3&amp;"'!$B$7:$AC$42"),MATCH("grand_total",#REF!,0),0)</f>
        <v>#REF!</v>
      </c>
      <c r="N19" s="156" t="e">
        <f ca="1">VLOOKUP($B19,INDIRECT("'"&amp;N$3&amp;"'!$B$7:$AC$42"),MATCH("grand_total",#REF!,0),0)</f>
        <v>#REF!</v>
      </c>
      <c r="O19" s="156" t="e">
        <f ca="1">VLOOKUP($B19,INDIRECT("'"&amp;O$3&amp;"'!$B$7:$AC$42"),MATCH("grand_total",#REF!,0),0)</f>
        <v>#REF!</v>
      </c>
      <c r="P19" s="156" t="e">
        <f ca="1">VLOOKUP($B19,INDIRECT("'"&amp;P$3&amp;"'!$B$7:$AC$42"),MATCH("grand_total",#REF!,0),0)</f>
        <v>#REF!</v>
      </c>
      <c r="Q19" s="156" t="e">
        <f ca="1">VLOOKUP($B19,INDIRECT("'"&amp;Q$3&amp;"'!$B$7:$AC$42"),MATCH("grand_total",#REF!,0),0)</f>
        <v>#REF!</v>
      </c>
      <c r="R19" s="156" t="e">
        <f ca="1">VLOOKUP($B19,INDIRECT("'"&amp;R$3&amp;"'!$B$7:$AC$42"),MATCH("grand_total",#REF!,0),0)</f>
        <v>#REF!</v>
      </c>
      <c r="S19" s="156" t="e">
        <f ca="1">VLOOKUP($B19,INDIRECT("'"&amp;S$3&amp;"'!$B$7:$AC$42"),MATCH("grand_total",#REF!,0),0)</f>
        <v>#REF!</v>
      </c>
      <c r="T19" s="156" t="e">
        <f ca="1">VLOOKUP($B19,INDIRECT("'"&amp;T$3&amp;"'!$B$7:$AC$42"),MATCH("grand_total",#REF!,0),0)</f>
        <v>#REF!</v>
      </c>
      <c r="U19" s="156" t="e">
        <f ca="1">VLOOKUP($B19,INDIRECT("'"&amp;U$3&amp;"'!$B$7:$AC$42"),MATCH("grand_total",#REF!,0),0)</f>
        <v>#REF!</v>
      </c>
      <c r="V19" s="156" t="e">
        <f ca="1">VLOOKUP($B19,INDIRECT("'"&amp;V$3&amp;"'!$B$7:$AC$42"),MATCH("grand_total",#REF!,0),0)</f>
        <v>#REF!</v>
      </c>
      <c r="W19" s="156" t="e">
        <f ca="1">VLOOKUP($B19,INDIRECT("'"&amp;W$3&amp;"'!$B$7:$AC$42"),MATCH("grand_total",#REF!,0),0)</f>
        <v>#REF!</v>
      </c>
      <c r="X19" s="156" t="e">
        <f ca="1">VLOOKUP($B19,INDIRECT("'"&amp;X$3&amp;"'!$B$7:$AC$42"),MATCH("grand_total",#REF!,0),0)</f>
        <v>#REF!</v>
      </c>
      <c r="Y19" s="156" t="e">
        <f ca="1">VLOOKUP($B19,INDIRECT("'"&amp;Y$3&amp;"'!$B$7:$AC$42"),MATCH("grand_total",#REF!,0),0)</f>
        <v>#REF!</v>
      </c>
      <c r="Z19" s="156" t="e">
        <f ca="1">VLOOKUP($B19,INDIRECT("'"&amp;Z$3&amp;"'!$B$7:$AC$42"),MATCH("grand_total",#REF!,0),0)</f>
        <v>#REF!</v>
      </c>
      <c r="AA19" s="156" t="e">
        <f ca="1">VLOOKUP($B19,INDIRECT("'"&amp;AA$3&amp;"'!$B$7:$AC$42"),MATCH("grand_total",#REF!,0),0)</f>
        <v>#REF!</v>
      </c>
      <c r="AB19" s="156" t="e">
        <f ca="1">VLOOKUP($B19,INDIRECT("'"&amp;AB$3&amp;"'!$B$7:$AC$42"),MATCH("grand_total",#REF!,0),0)</f>
        <v>#REF!</v>
      </c>
      <c r="AC19" s="156" t="e">
        <f ca="1">VLOOKUP($B19,INDIRECT("'"&amp;AC$3&amp;"'!$B$7:$AC$42"),MATCH("grand_total",#REF!,0),0)</f>
        <v>#REF!</v>
      </c>
      <c r="AD19" s="157" t="e">
        <f ca="1">VLOOKUP($B19,INDIRECT("'"&amp;AD$3&amp;"'!$B$7:$AC$42"),MATCH("grand_total",#REF!,0),0)</f>
        <v>#REF!</v>
      </c>
      <c r="AE19" s="154"/>
    </row>
    <row r="20" spans="1:31" ht="23.1" customHeight="1" x14ac:dyDescent="0.2">
      <c r="A20" s="214"/>
      <c r="B20" s="215"/>
      <c r="C20" s="134" t="s">
        <v>45</v>
      </c>
      <c r="D20" s="158" t="e">
        <f ca="1">VLOOKUP($C20,INDIRECT("'"&amp;D$3&amp;"'!$C$7:$AC$42"),MATCH("grand_total",#REF!,0),0)</f>
        <v>#REF!</v>
      </c>
      <c r="E20" s="159" t="e">
        <f ca="1">VLOOKUP($C20,INDIRECT("'"&amp;E$3&amp;"'!$C$7:$AC$42"),MATCH("grand_total",#REF!,0),0)</f>
        <v>#REF!</v>
      </c>
      <c r="F20" s="159" t="e">
        <f ca="1">VLOOKUP($C20,INDIRECT("'"&amp;F$3&amp;"'!$C$7:$AC$42"),MATCH("grand_total",#REF!,0),0)</f>
        <v>#REF!</v>
      </c>
      <c r="G20" s="159" t="e">
        <f ca="1">VLOOKUP($C20,INDIRECT("'"&amp;G$3&amp;"'!$C$7:$AC$42"),MATCH("grand_total",#REF!,0),0)</f>
        <v>#REF!</v>
      </c>
      <c r="H20" s="159" t="e">
        <f ca="1">VLOOKUP($C20,INDIRECT("'"&amp;H$3&amp;"'!$C$7:$AC$42"),MATCH("grand_total",#REF!,0),0)</f>
        <v>#REF!</v>
      </c>
      <c r="I20" s="159" t="e">
        <f ca="1">VLOOKUP($C20,INDIRECT("'"&amp;I$3&amp;"'!$C$7:$AC$42"),MATCH("grand_total",#REF!,0),0)</f>
        <v>#REF!</v>
      </c>
      <c r="J20" s="159" t="e">
        <f ca="1">VLOOKUP($C20,INDIRECT("'"&amp;J$3&amp;"'!$C$7:$AC$42"),MATCH("grand_total",#REF!,0),0)</f>
        <v>#REF!</v>
      </c>
      <c r="K20" s="159" t="e">
        <f ca="1">VLOOKUP($C20,INDIRECT("'"&amp;K$3&amp;"'!$C$7:$AC$42"),MATCH("grand_total",#REF!,0),0)</f>
        <v>#REF!</v>
      </c>
      <c r="L20" s="159" t="e">
        <f ca="1">VLOOKUP($C20,INDIRECT("'"&amp;L$3&amp;"'!$C$7:$AC$42"),MATCH("grand_total",#REF!,0),0)</f>
        <v>#REF!</v>
      </c>
      <c r="M20" s="159" t="e">
        <f ca="1">VLOOKUP($C20,INDIRECT("'"&amp;M$3&amp;"'!$C$7:$AC$42"),MATCH("grand_total",#REF!,0),0)</f>
        <v>#REF!</v>
      </c>
      <c r="N20" s="159" t="e">
        <f ca="1">VLOOKUP($C20,INDIRECT("'"&amp;N$3&amp;"'!$C$7:$AC$42"),MATCH("grand_total",#REF!,0),0)</f>
        <v>#REF!</v>
      </c>
      <c r="O20" s="159" t="e">
        <f ca="1">VLOOKUP($C20,INDIRECT("'"&amp;O$3&amp;"'!$C$7:$AC$42"),MATCH("grand_total",#REF!,0),0)</f>
        <v>#REF!</v>
      </c>
      <c r="P20" s="159" t="e">
        <f ca="1">VLOOKUP($C20,INDIRECT("'"&amp;P$3&amp;"'!$C$7:$AC$42"),MATCH("grand_total",#REF!,0),0)</f>
        <v>#REF!</v>
      </c>
      <c r="Q20" s="159" t="e">
        <f ca="1">VLOOKUP($C20,INDIRECT("'"&amp;Q$3&amp;"'!$C$7:$AC$42"),MATCH("grand_total",#REF!,0),0)</f>
        <v>#REF!</v>
      </c>
      <c r="R20" s="159" t="e">
        <f ca="1">VLOOKUP($C20,INDIRECT("'"&amp;R$3&amp;"'!$C$7:$AC$42"),MATCH("grand_total",#REF!,0),0)</f>
        <v>#REF!</v>
      </c>
      <c r="S20" s="159" t="e">
        <f ca="1">VLOOKUP($C20,INDIRECT("'"&amp;S$3&amp;"'!$C$7:$AC$42"),MATCH("grand_total",#REF!,0),0)</f>
        <v>#REF!</v>
      </c>
      <c r="T20" s="159" t="e">
        <f ca="1">VLOOKUP($C20,INDIRECT("'"&amp;T$3&amp;"'!$C$7:$AC$42"),MATCH("grand_total",#REF!,0),0)</f>
        <v>#REF!</v>
      </c>
      <c r="U20" s="159" t="e">
        <f ca="1">VLOOKUP($C20,INDIRECT("'"&amp;U$3&amp;"'!$C$7:$AC$42"),MATCH("grand_total",#REF!,0),0)</f>
        <v>#REF!</v>
      </c>
      <c r="V20" s="159" t="e">
        <f ca="1">VLOOKUP($C20,INDIRECT("'"&amp;V$3&amp;"'!$C$7:$AC$42"),MATCH("grand_total",#REF!,0),0)</f>
        <v>#REF!</v>
      </c>
      <c r="W20" s="159" t="e">
        <f ca="1">VLOOKUP($C20,INDIRECT("'"&amp;W$3&amp;"'!$C$7:$AC$42"),MATCH("grand_total",#REF!,0),0)</f>
        <v>#REF!</v>
      </c>
      <c r="X20" s="159" t="e">
        <f ca="1">VLOOKUP($C20,INDIRECT("'"&amp;X$3&amp;"'!$C$7:$AC$42"),MATCH("grand_total",#REF!,0),0)</f>
        <v>#REF!</v>
      </c>
      <c r="Y20" s="159" t="e">
        <f ca="1">VLOOKUP($C20,INDIRECT("'"&amp;Y$3&amp;"'!$C$7:$AC$42"),MATCH("grand_total",#REF!,0),0)</f>
        <v>#REF!</v>
      </c>
      <c r="Z20" s="159" t="e">
        <f ca="1">VLOOKUP($C20,INDIRECT("'"&amp;Z$3&amp;"'!$C$7:$AC$42"),MATCH("grand_total",#REF!,0),0)</f>
        <v>#REF!</v>
      </c>
      <c r="AA20" s="159" t="e">
        <f ca="1">VLOOKUP($C20,INDIRECT("'"&amp;AA$3&amp;"'!$C$7:$AC$42"),MATCH("grand_total",#REF!,0),0)</f>
        <v>#REF!</v>
      </c>
      <c r="AB20" s="159" t="e">
        <f ca="1">VLOOKUP($C20,INDIRECT("'"&amp;AB$3&amp;"'!$C$7:$AC$42"),MATCH("grand_total",#REF!,0),0)</f>
        <v>#REF!</v>
      </c>
      <c r="AC20" s="159" t="e">
        <f ca="1">VLOOKUP($C20,INDIRECT("'"&amp;AC$3&amp;"'!$C$7:$AC$42"),MATCH("grand_total",#REF!,0),0)</f>
        <v>#REF!</v>
      </c>
      <c r="AD20" s="160" t="e">
        <f ca="1">VLOOKUP($C20,INDIRECT("'"&amp;AD$3&amp;"'!$C$7:$AC$42"),MATCH("grand_total",#REF!,0),0)</f>
        <v>#REF!</v>
      </c>
      <c r="AE20" s="154"/>
    </row>
    <row r="21" spans="1:31" ht="23.1" customHeight="1" x14ac:dyDescent="0.2">
      <c r="A21" s="214"/>
      <c r="B21" s="215"/>
      <c r="C21" s="135" t="s">
        <v>46</v>
      </c>
      <c r="D21" s="158" t="e">
        <f ca="1">VLOOKUP($C21,INDIRECT("'"&amp;D$3&amp;"'!$C$7:$AC$42"),MATCH("grand_total",#REF!,0),0)</f>
        <v>#REF!</v>
      </c>
      <c r="E21" s="159" t="e">
        <f ca="1">VLOOKUP($C21,INDIRECT("'"&amp;E$3&amp;"'!$C$7:$AC$42"),MATCH("grand_total",#REF!,0),0)</f>
        <v>#REF!</v>
      </c>
      <c r="F21" s="159" t="e">
        <f ca="1">VLOOKUP($C21,INDIRECT("'"&amp;F$3&amp;"'!$C$7:$AC$42"),MATCH("grand_total",#REF!,0),0)</f>
        <v>#REF!</v>
      </c>
      <c r="G21" s="159" t="e">
        <f ca="1">VLOOKUP($C21,INDIRECT("'"&amp;G$3&amp;"'!$C$7:$AC$42"),MATCH("grand_total",#REF!,0),0)</f>
        <v>#REF!</v>
      </c>
      <c r="H21" s="159" t="e">
        <f ca="1">VLOOKUP($C21,INDIRECT("'"&amp;H$3&amp;"'!$C$7:$AC$42"),MATCH("grand_total",#REF!,0),0)</f>
        <v>#REF!</v>
      </c>
      <c r="I21" s="159" t="e">
        <f ca="1">VLOOKUP($C21,INDIRECT("'"&amp;I$3&amp;"'!$C$7:$AC$42"),MATCH("grand_total",#REF!,0),0)</f>
        <v>#REF!</v>
      </c>
      <c r="J21" s="159" t="e">
        <f ca="1">VLOOKUP($C21,INDIRECT("'"&amp;J$3&amp;"'!$C$7:$AC$42"),MATCH("grand_total",#REF!,0),0)</f>
        <v>#REF!</v>
      </c>
      <c r="K21" s="159" t="e">
        <f ca="1">VLOOKUP($C21,INDIRECT("'"&amp;K$3&amp;"'!$C$7:$AC$42"),MATCH("grand_total",#REF!,0),0)</f>
        <v>#REF!</v>
      </c>
      <c r="L21" s="159" t="e">
        <f ca="1">VLOOKUP($C21,INDIRECT("'"&amp;L$3&amp;"'!$C$7:$AC$42"),MATCH("grand_total",#REF!,0),0)</f>
        <v>#REF!</v>
      </c>
      <c r="M21" s="159" t="e">
        <f ca="1">VLOOKUP($C21,INDIRECT("'"&amp;M$3&amp;"'!$C$7:$AC$42"),MATCH("grand_total",#REF!,0),0)</f>
        <v>#REF!</v>
      </c>
      <c r="N21" s="159" t="e">
        <f ca="1">VLOOKUP($C21,INDIRECT("'"&amp;N$3&amp;"'!$C$7:$AC$42"),MATCH("grand_total",#REF!,0),0)</f>
        <v>#REF!</v>
      </c>
      <c r="O21" s="159" t="e">
        <f ca="1">VLOOKUP($C21,INDIRECT("'"&amp;O$3&amp;"'!$C$7:$AC$42"),MATCH("grand_total",#REF!,0),0)</f>
        <v>#REF!</v>
      </c>
      <c r="P21" s="159" t="e">
        <f ca="1">VLOOKUP($C21,INDIRECT("'"&amp;P$3&amp;"'!$C$7:$AC$42"),MATCH("grand_total",#REF!,0),0)</f>
        <v>#REF!</v>
      </c>
      <c r="Q21" s="159" t="e">
        <f ca="1">VLOOKUP($C21,INDIRECT("'"&amp;Q$3&amp;"'!$C$7:$AC$42"),MATCH("grand_total",#REF!,0),0)</f>
        <v>#REF!</v>
      </c>
      <c r="R21" s="159" t="e">
        <f ca="1">VLOOKUP($C21,INDIRECT("'"&amp;R$3&amp;"'!$C$7:$AC$42"),MATCH("grand_total",#REF!,0),0)</f>
        <v>#REF!</v>
      </c>
      <c r="S21" s="159" t="e">
        <f ca="1">VLOOKUP($C21,INDIRECT("'"&amp;S$3&amp;"'!$C$7:$AC$42"),MATCH("grand_total",#REF!,0),0)</f>
        <v>#REF!</v>
      </c>
      <c r="T21" s="159" t="e">
        <f ca="1">VLOOKUP($C21,INDIRECT("'"&amp;T$3&amp;"'!$C$7:$AC$42"),MATCH("grand_total",#REF!,0),0)</f>
        <v>#REF!</v>
      </c>
      <c r="U21" s="159" t="e">
        <f ca="1">VLOOKUP($C21,INDIRECT("'"&amp;U$3&amp;"'!$C$7:$AC$42"),MATCH("grand_total",#REF!,0),0)</f>
        <v>#REF!</v>
      </c>
      <c r="V21" s="159" t="e">
        <f ca="1">VLOOKUP($C21,INDIRECT("'"&amp;V$3&amp;"'!$C$7:$AC$42"),MATCH("grand_total",#REF!,0),0)</f>
        <v>#REF!</v>
      </c>
      <c r="W21" s="159" t="e">
        <f ca="1">VLOOKUP($C21,INDIRECT("'"&amp;W$3&amp;"'!$C$7:$AC$42"),MATCH("grand_total",#REF!,0),0)</f>
        <v>#REF!</v>
      </c>
      <c r="X21" s="159" t="e">
        <f ca="1">VLOOKUP($C21,INDIRECT("'"&amp;X$3&amp;"'!$C$7:$AC$42"),MATCH("grand_total",#REF!,0),0)</f>
        <v>#REF!</v>
      </c>
      <c r="Y21" s="159" t="e">
        <f ca="1">VLOOKUP($C21,INDIRECT("'"&amp;Y$3&amp;"'!$C$7:$AC$42"),MATCH("grand_total",#REF!,0),0)</f>
        <v>#REF!</v>
      </c>
      <c r="Z21" s="159" t="e">
        <f ca="1">VLOOKUP($C21,INDIRECT("'"&amp;Z$3&amp;"'!$C$7:$AC$42"),MATCH("grand_total",#REF!,0),0)</f>
        <v>#REF!</v>
      </c>
      <c r="AA21" s="159" t="e">
        <f ca="1">VLOOKUP($C21,INDIRECT("'"&amp;AA$3&amp;"'!$C$7:$AC$42"),MATCH("grand_total",#REF!,0),0)</f>
        <v>#REF!</v>
      </c>
      <c r="AB21" s="159" t="e">
        <f ca="1">VLOOKUP($C21,INDIRECT("'"&amp;AB$3&amp;"'!$C$7:$AC$42"),MATCH("grand_total",#REF!,0),0)</f>
        <v>#REF!</v>
      </c>
      <c r="AC21" s="159" t="e">
        <f ca="1">VLOOKUP($C21,INDIRECT("'"&amp;AC$3&amp;"'!$C$7:$AC$42"),MATCH("grand_total",#REF!,0),0)</f>
        <v>#REF!</v>
      </c>
      <c r="AD21" s="160" t="e">
        <f ca="1">VLOOKUP($C21,INDIRECT("'"&amp;AD$3&amp;"'!$C$7:$AC$42"),MATCH("grand_total",#REF!,0),0)</f>
        <v>#REF!</v>
      </c>
      <c r="AE21" s="154"/>
    </row>
    <row r="22" spans="1:31" ht="23.1" customHeight="1" x14ac:dyDescent="0.2">
      <c r="A22" s="214"/>
      <c r="B22" s="215"/>
      <c r="C22" s="146" t="s">
        <v>47</v>
      </c>
      <c r="D22" s="158" t="e">
        <f ca="1">VLOOKUP($C22,INDIRECT("'"&amp;D$3&amp;"'!$C$7:$AC$42"),MATCH("grand_total",#REF!,0),0)</f>
        <v>#REF!</v>
      </c>
      <c r="E22" s="159" t="e">
        <f ca="1">VLOOKUP($C22,INDIRECT("'"&amp;E$3&amp;"'!$C$7:$AC$42"),MATCH("grand_total",#REF!,0),0)</f>
        <v>#REF!</v>
      </c>
      <c r="F22" s="159" t="e">
        <f ca="1">VLOOKUP($C22,INDIRECT("'"&amp;F$3&amp;"'!$C$7:$AC$42"),MATCH("grand_total",#REF!,0),0)</f>
        <v>#REF!</v>
      </c>
      <c r="G22" s="159" t="e">
        <f ca="1">VLOOKUP($C22,INDIRECT("'"&amp;G$3&amp;"'!$C$7:$AC$42"),MATCH("grand_total",#REF!,0),0)</f>
        <v>#REF!</v>
      </c>
      <c r="H22" s="159" t="e">
        <f ca="1">VLOOKUP($C22,INDIRECT("'"&amp;H$3&amp;"'!$C$7:$AC$42"),MATCH("grand_total",#REF!,0),0)</f>
        <v>#REF!</v>
      </c>
      <c r="I22" s="159" t="e">
        <f ca="1">VLOOKUP($C22,INDIRECT("'"&amp;I$3&amp;"'!$C$7:$AC$42"),MATCH("grand_total",#REF!,0),0)</f>
        <v>#REF!</v>
      </c>
      <c r="J22" s="159" t="e">
        <f ca="1">VLOOKUP($C22,INDIRECT("'"&amp;J$3&amp;"'!$C$7:$AC$42"),MATCH("grand_total",#REF!,0),0)</f>
        <v>#REF!</v>
      </c>
      <c r="K22" s="159" t="e">
        <f ca="1">VLOOKUP($C22,INDIRECT("'"&amp;K$3&amp;"'!$C$7:$AC$42"),MATCH("grand_total",#REF!,0),0)</f>
        <v>#REF!</v>
      </c>
      <c r="L22" s="159" t="e">
        <f ca="1">VLOOKUP($C22,INDIRECT("'"&amp;L$3&amp;"'!$C$7:$AC$42"),MATCH("grand_total",#REF!,0),0)</f>
        <v>#REF!</v>
      </c>
      <c r="M22" s="159" t="e">
        <f ca="1">VLOOKUP($C22,INDIRECT("'"&amp;M$3&amp;"'!$C$7:$AC$42"),MATCH("grand_total",#REF!,0),0)</f>
        <v>#REF!</v>
      </c>
      <c r="N22" s="159" t="e">
        <f ca="1">VLOOKUP($C22,INDIRECT("'"&amp;N$3&amp;"'!$C$7:$AC$42"),MATCH("grand_total",#REF!,0),0)</f>
        <v>#REF!</v>
      </c>
      <c r="O22" s="159" t="e">
        <f ca="1">VLOOKUP($C22,INDIRECT("'"&amp;O$3&amp;"'!$C$7:$AC$42"),MATCH("grand_total",#REF!,0),0)</f>
        <v>#REF!</v>
      </c>
      <c r="P22" s="159" t="e">
        <f ca="1">VLOOKUP($C22,INDIRECT("'"&amp;P$3&amp;"'!$C$7:$AC$42"),MATCH("grand_total",#REF!,0),0)</f>
        <v>#REF!</v>
      </c>
      <c r="Q22" s="159" t="e">
        <f ca="1">VLOOKUP($C22,INDIRECT("'"&amp;Q$3&amp;"'!$C$7:$AC$42"),MATCH("grand_total",#REF!,0),0)</f>
        <v>#REF!</v>
      </c>
      <c r="R22" s="159" t="e">
        <f ca="1">VLOOKUP($C22,INDIRECT("'"&amp;R$3&amp;"'!$C$7:$AC$42"),MATCH("grand_total",#REF!,0),0)</f>
        <v>#REF!</v>
      </c>
      <c r="S22" s="159" t="e">
        <f ca="1">VLOOKUP($C22,INDIRECT("'"&amp;S$3&amp;"'!$C$7:$AC$42"),MATCH("grand_total",#REF!,0),0)</f>
        <v>#REF!</v>
      </c>
      <c r="T22" s="159" t="e">
        <f ca="1">VLOOKUP($C22,INDIRECT("'"&amp;T$3&amp;"'!$C$7:$AC$42"),MATCH("grand_total",#REF!,0),0)</f>
        <v>#REF!</v>
      </c>
      <c r="U22" s="159" t="e">
        <f ca="1">VLOOKUP($C22,INDIRECT("'"&amp;U$3&amp;"'!$C$7:$AC$42"),MATCH("grand_total",#REF!,0),0)</f>
        <v>#REF!</v>
      </c>
      <c r="V22" s="159" t="e">
        <f ca="1">VLOOKUP($C22,INDIRECT("'"&amp;V$3&amp;"'!$C$7:$AC$42"),MATCH("grand_total",#REF!,0),0)</f>
        <v>#REF!</v>
      </c>
      <c r="W22" s="159" t="e">
        <f ca="1">VLOOKUP($C22,INDIRECT("'"&amp;W$3&amp;"'!$C$7:$AC$42"),MATCH("grand_total",#REF!,0),0)</f>
        <v>#REF!</v>
      </c>
      <c r="X22" s="159" t="e">
        <f ca="1">VLOOKUP($C22,INDIRECT("'"&amp;X$3&amp;"'!$C$7:$AC$42"),MATCH("grand_total",#REF!,0),0)</f>
        <v>#REF!</v>
      </c>
      <c r="Y22" s="159" t="e">
        <f ca="1">VLOOKUP($C22,INDIRECT("'"&amp;Y$3&amp;"'!$C$7:$AC$42"),MATCH("grand_total",#REF!,0),0)</f>
        <v>#REF!</v>
      </c>
      <c r="Z22" s="159" t="e">
        <f ca="1">VLOOKUP($C22,INDIRECT("'"&amp;Z$3&amp;"'!$C$7:$AC$42"),MATCH("grand_total",#REF!,0),0)</f>
        <v>#REF!</v>
      </c>
      <c r="AA22" s="159" t="e">
        <f ca="1">VLOOKUP($C22,INDIRECT("'"&amp;AA$3&amp;"'!$C$7:$AC$42"),MATCH("grand_total",#REF!,0),0)</f>
        <v>#REF!</v>
      </c>
      <c r="AB22" s="159" t="e">
        <f ca="1">VLOOKUP($C22,INDIRECT("'"&amp;AB$3&amp;"'!$C$7:$AC$42"),MATCH("grand_total",#REF!,0),0)</f>
        <v>#REF!</v>
      </c>
      <c r="AC22" s="159" t="e">
        <f ca="1">VLOOKUP($C22,INDIRECT("'"&amp;AC$3&amp;"'!$C$7:$AC$42"),MATCH("grand_total",#REF!,0),0)</f>
        <v>#REF!</v>
      </c>
      <c r="AD22" s="160" t="e">
        <f ca="1">VLOOKUP($C22,INDIRECT("'"&amp;AD$3&amp;"'!$C$7:$AC$42"),MATCH("grand_total",#REF!,0),0)</f>
        <v>#REF!</v>
      </c>
      <c r="AE22" s="154"/>
    </row>
    <row r="23" spans="1:31" ht="23.1" customHeight="1" x14ac:dyDescent="0.2">
      <c r="A23" s="214"/>
      <c r="B23" s="144" t="s">
        <v>48</v>
      </c>
      <c r="C23" s="145"/>
      <c r="D23" s="158" t="e">
        <f ca="1">VLOOKUP($B23,INDIRECT("'"&amp;D$3&amp;"'!$B$7:$AC$42"),MATCH("grand_total",#REF!,0),0)</f>
        <v>#REF!</v>
      </c>
      <c r="E23" s="159" t="e">
        <f ca="1">VLOOKUP($B23,INDIRECT("'"&amp;E$3&amp;"'!$B$7:$AC$42"),MATCH("grand_total",#REF!,0),0)</f>
        <v>#REF!</v>
      </c>
      <c r="F23" s="159" t="e">
        <f ca="1">VLOOKUP($B23,INDIRECT("'"&amp;F$3&amp;"'!$B$7:$AC$42"),MATCH("grand_total",#REF!,0),0)</f>
        <v>#REF!</v>
      </c>
      <c r="G23" s="159" t="e">
        <f ca="1">VLOOKUP($B23,INDIRECT("'"&amp;G$3&amp;"'!$B$7:$AC$42"),MATCH("grand_total",#REF!,0),0)</f>
        <v>#REF!</v>
      </c>
      <c r="H23" s="159" t="e">
        <f ca="1">VLOOKUP($B23,INDIRECT("'"&amp;H$3&amp;"'!$B$7:$AC$42"),MATCH("grand_total",#REF!,0),0)</f>
        <v>#REF!</v>
      </c>
      <c r="I23" s="159" t="e">
        <f ca="1">VLOOKUP($B23,INDIRECT("'"&amp;I$3&amp;"'!$B$7:$AC$42"),MATCH("grand_total",#REF!,0),0)</f>
        <v>#REF!</v>
      </c>
      <c r="J23" s="159" t="e">
        <f ca="1">VLOOKUP($B23,INDIRECT("'"&amp;J$3&amp;"'!$B$7:$AC$42"),MATCH("grand_total",#REF!,0),0)</f>
        <v>#REF!</v>
      </c>
      <c r="K23" s="159" t="e">
        <f ca="1">VLOOKUP($B23,INDIRECT("'"&amp;K$3&amp;"'!$B$7:$AC$42"),MATCH("grand_total",#REF!,0),0)</f>
        <v>#REF!</v>
      </c>
      <c r="L23" s="159" t="e">
        <f ca="1">VLOOKUP($B23,INDIRECT("'"&amp;L$3&amp;"'!$B$7:$AC$42"),MATCH("grand_total",#REF!,0),0)</f>
        <v>#REF!</v>
      </c>
      <c r="M23" s="159" t="e">
        <f ca="1">VLOOKUP($B23,INDIRECT("'"&amp;M$3&amp;"'!$B$7:$AC$42"),MATCH("grand_total",#REF!,0),0)</f>
        <v>#REF!</v>
      </c>
      <c r="N23" s="159" t="e">
        <f ca="1">VLOOKUP($B23,INDIRECT("'"&amp;N$3&amp;"'!$B$7:$AC$42"),MATCH("grand_total",#REF!,0),0)</f>
        <v>#REF!</v>
      </c>
      <c r="O23" s="159" t="e">
        <f ca="1">VLOOKUP($B23,INDIRECT("'"&amp;O$3&amp;"'!$B$7:$AC$42"),MATCH("grand_total",#REF!,0),0)</f>
        <v>#REF!</v>
      </c>
      <c r="P23" s="159" t="e">
        <f ca="1">VLOOKUP($B23,INDIRECT("'"&amp;P$3&amp;"'!$B$7:$AC$42"),MATCH("grand_total",#REF!,0),0)</f>
        <v>#REF!</v>
      </c>
      <c r="Q23" s="159" t="e">
        <f ca="1">VLOOKUP($B23,INDIRECT("'"&amp;Q$3&amp;"'!$B$7:$AC$42"),MATCH("grand_total",#REF!,0),0)</f>
        <v>#REF!</v>
      </c>
      <c r="R23" s="159" t="e">
        <f ca="1">VLOOKUP($B23,INDIRECT("'"&amp;R$3&amp;"'!$B$7:$AC$42"),MATCH("grand_total",#REF!,0),0)</f>
        <v>#REF!</v>
      </c>
      <c r="S23" s="159" t="e">
        <f ca="1">VLOOKUP($B23,INDIRECT("'"&amp;S$3&amp;"'!$B$7:$AC$42"),MATCH("grand_total",#REF!,0),0)</f>
        <v>#REF!</v>
      </c>
      <c r="T23" s="159" t="e">
        <f ca="1">VLOOKUP($B23,INDIRECT("'"&amp;T$3&amp;"'!$B$7:$AC$42"),MATCH("grand_total",#REF!,0),0)</f>
        <v>#REF!</v>
      </c>
      <c r="U23" s="159" t="e">
        <f ca="1">VLOOKUP($B23,INDIRECT("'"&amp;U$3&amp;"'!$B$7:$AC$42"),MATCH("grand_total",#REF!,0),0)</f>
        <v>#REF!</v>
      </c>
      <c r="V23" s="159" t="e">
        <f ca="1">VLOOKUP($B23,INDIRECT("'"&amp;V$3&amp;"'!$B$7:$AC$42"),MATCH("grand_total",#REF!,0),0)</f>
        <v>#REF!</v>
      </c>
      <c r="W23" s="159" t="e">
        <f ca="1">VLOOKUP($B23,INDIRECT("'"&amp;W$3&amp;"'!$B$7:$AC$42"),MATCH("grand_total",#REF!,0),0)</f>
        <v>#REF!</v>
      </c>
      <c r="X23" s="159" t="e">
        <f ca="1">VLOOKUP($B23,INDIRECT("'"&amp;X$3&amp;"'!$B$7:$AC$42"),MATCH("grand_total",#REF!,0),0)</f>
        <v>#REF!</v>
      </c>
      <c r="Y23" s="159" t="e">
        <f ca="1">VLOOKUP($B23,INDIRECT("'"&amp;Y$3&amp;"'!$B$7:$AC$42"),MATCH("grand_total",#REF!,0),0)</f>
        <v>#REF!</v>
      </c>
      <c r="Z23" s="159" t="e">
        <f ca="1">VLOOKUP($B23,INDIRECT("'"&amp;Z$3&amp;"'!$B$7:$AC$42"),MATCH("grand_total",#REF!,0),0)</f>
        <v>#REF!</v>
      </c>
      <c r="AA23" s="159" t="e">
        <f ca="1">VLOOKUP($B23,INDIRECT("'"&amp;AA$3&amp;"'!$B$7:$AC$42"),MATCH("grand_total",#REF!,0),0)</f>
        <v>#REF!</v>
      </c>
      <c r="AB23" s="159" t="e">
        <f ca="1">VLOOKUP($B23,INDIRECT("'"&amp;AB$3&amp;"'!$B$7:$AC$42"),MATCH("grand_total",#REF!,0),0)</f>
        <v>#REF!</v>
      </c>
      <c r="AC23" s="159" t="e">
        <f ca="1">VLOOKUP($B23,INDIRECT("'"&amp;AC$3&amp;"'!$B$7:$AC$42"),MATCH("grand_total",#REF!,0),0)</f>
        <v>#REF!</v>
      </c>
      <c r="AD23" s="160" t="e">
        <f ca="1">VLOOKUP($B23,INDIRECT("'"&amp;AD$3&amp;"'!$B$7:$AC$42"),MATCH("grand_total",#REF!,0),0)</f>
        <v>#REF!</v>
      </c>
      <c r="AE23" s="154"/>
    </row>
    <row r="24" spans="1:31" ht="23.1" customHeight="1" x14ac:dyDescent="0.2">
      <c r="A24" s="214"/>
      <c r="B24" s="216"/>
      <c r="C24" s="135" t="s">
        <v>49</v>
      </c>
      <c r="D24" s="158" t="e">
        <f ca="1">VLOOKUP($C24,INDIRECT("'"&amp;D$3&amp;"'!$C$7:$AC$42"),MATCH("grand_total",#REF!,0),0)</f>
        <v>#REF!</v>
      </c>
      <c r="E24" s="159" t="e">
        <f ca="1">VLOOKUP($C24,INDIRECT("'"&amp;E$3&amp;"'!$C$7:$AC$42"),MATCH("grand_total",#REF!,0),0)</f>
        <v>#REF!</v>
      </c>
      <c r="F24" s="159" t="e">
        <f ca="1">VLOOKUP($C24,INDIRECT("'"&amp;F$3&amp;"'!$C$7:$AC$42"),MATCH("grand_total",#REF!,0),0)</f>
        <v>#REF!</v>
      </c>
      <c r="G24" s="159" t="e">
        <f ca="1">VLOOKUP($C24,INDIRECT("'"&amp;G$3&amp;"'!$C$7:$AC$42"),MATCH("grand_total",#REF!,0),0)</f>
        <v>#REF!</v>
      </c>
      <c r="H24" s="159" t="e">
        <f ca="1">VLOOKUP($C24,INDIRECT("'"&amp;H$3&amp;"'!$C$7:$AC$42"),MATCH("grand_total",#REF!,0),0)</f>
        <v>#REF!</v>
      </c>
      <c r="I24" s="159" t="e">
        <f ca="1">VLOOKUP($C24,INDIRECT("'"&amp;I$3&amp;"'!$C$7:$AC$42"),MATCH("grand_total",#REF!,0),0)</f>
        <v>#REF!</v>
      </c>
      <c r="J24" s="159" t="e">
        <f ca="1">VLOOKUP($C24,INDIRECT("'"&amp;J$3&amp;"'!$C$7:$AC$42"),MATCH("grand_total",#REF!,0),0)</f>
        <v>#REF!</v>
      </c>
      <c r="K24" s="159" t="e">
        <f ca="1">VLOOKUP($C24,INDIRECT("'"&amp;K$3&amp;"'!$C$7:$AC$42"),MATCH("grand_total",#REF!,0),0)</f>
        <v>#REF!</v>
      </c>
      <c r="L24" s="159" t="e">
        <f ca="1">VLOOKUP($C24,INDIRECT("'"&amp;L$3&amp;"'!$C$7:$AC$42"),MATCH("grand_total",#REF!,0),0)</f>
        <v>#REF!</v>
      </c>
      <c r="M24" s="159" t="e">
        <f ca="1">VLOOKUP($C24,INDIRECT("'"&amp;M$3&amp;"'!$C$7:$AC$42"),MATCH("grand_total",#REF!,0),0)</f>
        <v>#REF!</v>
      </c>
      <c r="N24" s="159" t="e">
        <f ca="1">VLOOKUP($C24,INDIRECT("'"&amp;N$3&amp;"'!$C$7:$AC$42"),MATCH("grand_total",#REF!,0),0)</f>
        <v>#REF!</v>
      </c>
      <c r="O24" s="159" t="e">
        <f ca="1">VLOOKUP($C24,INDIRECT("'"&amp;O$3&amp;"'!$C$7:$AC$42"),MATCH("grand_total",#REF!,0),0)</f>
        <v>#REF!</v>
      </c>
      <c r="P24" s="159" t="e">
        <f ca="1">VLOOKUP($C24,INDIRECT("'"&amp;P$3&amp;"'!$C$7:$AC$42"),MATCH("grand_total",#REF!,0),0)</f>
        <v>#REF!</v>
      </c>
      <c r="Q24" s="159" t="e">
        <f ca="1">VLOOKUP($C24,INDIRECT("'"&amp;Q$3&amp;"'!$C$7:$AC$42"),MATCH("grand_total",#REF!,0),0)</f>
        <v>#REF!</v>
      </c>
      <c r="R24" s="159" t="e">
        <f ca="1">VLOOKUP($C24,INDIRECT("'"&amp;R$3&amp;"'!$C$7:$AC$42"),MATCH("grand_total",#REF!,0),0)</f>
        <v>#REF!</v>
      </c>
      <c r="S24" s="159" t="e">
        <f ca="1">VLOOKUP($C24,INDIRECT("'"&amp;S$3&amp;"'!$C$7:$AC$42"),MATCH("grand_total",#REF!,0),0)</f>
        <v>#REF!</v>
      </c>
      <c r="T24" s="159" t="e">
        <f ca="1">VLOOKUP($C24,INDIRECT("'"&amp;T$3&amp;"'!$C$7:$AC$42"),MATCH("grand_total",#REF!,0),0)</f>
        <v>#REF!</v>
      </c>
      <c r="U24" s="159" t="e">
        <f ca="1">VLOOKUP($C24,INDIRECT("'"&amp;U$3&amp;"'!$C$7:$AC$42"),MATCH("grand_total",#REF!,0),0)</f>
        <v>#REF!</v>
      </c>
      <c r="V24" s="159" t="e">
        <f ca="1">VLOOKUP($C24,INDIRECT("'"&amp;V$3&amp;"'!$C$7:$AC$42"),MATCH("grand_total",#REF!,0),0)</f>
        <v>#REF!</v>
      </c>
      <c r="W24" s="159" t="e">
        <f ca="1">VLOOKUP($C24,INDIRECT("'"&amp;W$3&amp;"'!$C$7:$AC$42"),MATCH("grand_total",#REF!,0),0)</f>
        <v>#REF!</v>
      </c>
      <c r="X24" s="159" t="e">
        <f ca="1">VLOOKUP($C24,INDIRECT("'"&amp;X$3&amp;"'!$C$7:$AC$42"),MATCH("grand_total",#REF!,0),0)</f>
        <v>#REF!</v>
      </c>
      <c r="Y24" s="159" t="e">
        <f ca="1">VLOOKUP($C24,INDIRECT("'"&amp;Y$3&amp;"'!$C$7:$AC$42"),MATCH("grand_total",#REF!,0),0)</f>
        <v>#REF!</v>
      </c>
      <c r="Z24" s="159" t="e">
        <f ca="1">VLOOKUP($C24,INDIRECT("'"&amp;Z$3&amp;"'!$C$7:$AC$42"),MATCH("grand_total",#REF!,0),0)</f>
        <v>#REF!</v>
      </c>
      <c r="AA24" s="159" t="e">
        <f ca="1">VLOOKUP($C24,INDIRECT("'"&amp;AA$3&amp;"'!$C$7:$AC$42"),MATCH("grand_total",#REF!,0),0)</f>
        <v>#REF!</v>
      </c>
      <c r="AB24" s="159" t="e">
        <f ca="1">VLOOKUP($C24,INDIRECT("'"&amp;AB$3&amp;"'!$C$7:$AC$42"),MATCH("grand_total",#REF!,0),0)</f>
        <v>#REF!</v>
      </c>
      <c r="AC24" s="159" t="e">
        <f ca="1">VLOOKUP($C24,INDIRECT("'"&amp;AC$3&amp;"'!$C$7:$AC$42"),MATCH("grand_total",#REF!,0),0)</f>
        <v>#REF!</v>
      </c>
      <c r="AD24" s="160" t="e">
        <f ca="1">VLOOKUP($C24,INDIRECT("'"&amp;AD$3&amp;"'!$C$7:$AC$42"),MATCH("grand_total",#REF!,0),0)</f>
        <v>#REF!</v>
      </c>
      <c r="AE24" s="154"/>
    </row>
    <row r="25" spans="1:31" ht="23.1" customHeight="1" x14ac:dyDescent="0.2">
      <c r="A25" s="214"/>
      <c r="B25" s="216"/>
      <c r="C25" s="134" t="s">
        <v>50</v>
      </c>
      <c r="D25" s="158" t="e">
        <f ca="1">VLOOKUP($C25,INDIRECT("'"&amp;D$3&amp;"'!$C$7:$AC$42"),MATCH("grand_total",#REF!,0),0)</f>
        <v>#REF!</v>
      </c>
      <c r="E25" s="159" t="e">
        <f ca="1">VLOOKUP($C25,INDIRECT("'"&amp;E$3&amp;"'!$C$7:$AC$42"),MATCH("grand_total",#REF!,0),0)</f>
        <v>#REF!</v>
      </c>
      <c r="F25" s="159" t="e">
        <f ca="1">VLOOKUP($C25,INDIRECT("'"&amp;F$3&amp;"'!$C$7:$AC$42"),MATCH("grand_total",#REF!,0),0)</f>
        <v>#REF!</v>
      </c>
      <c r="G25" s="159" t="e">
        <f ca="1">VLOOKUP($C25,INDIRECT("'"&amp;G$3&amp;"'!$C$7:$AC$42"),MATCH("grand_total",#REF!,0),0)</f>
        <v>#REF!</v>
      </c>
      <c r="H25" s="159" t="e">
        <f ca="1">VLOOKUP($C25,INDIRECT("'"&amp;H$3&amp;"'!$C$7:$AC$42"),MATCH("grand_total",#REF!,0),0)</f>
        <v>#REF!</v>
      </c>
      <c r="I25" s="159" t="e">
        <f ca="1">VLOOKUP($C25,INDIRECT("'"&amp;I$3&amp;"'!$C$7:$AC$42"),MATCH("grand_total",#REF!,0),0)</f>
        <v>#REF!</v>
      </c>
      <c r="J25" s="159" t="e">
        <f ca="1">VLOOKUP($C25,INDIRECT("'"&amp;J$3&amp;"'!$C$7:$AC$42"),MATCH("grand_total",#REF!,0),0)</f>
        <v>#REF!</v>
      </c>
      <c r="K25" s="159" t="e">
        <f ca="1">VLOOKUP($C25,INDIRECT("'"&amp;K$3&amp;"'!$C$7:$AC$42"),MATCH("grand_total",#REF!,0),0)</f>
        <v>#REF!</v>
      </c>
      <c r="L25" s="159" t="e">
        <f ca="1">VLOOKUP($C25,INDIRECT("'"&amp;L$3&amp;"'!$C$7:$AC$42"),MATCH("grand_total",#REF!,0),0)</f>
        <v>#REF!</v>
      </c>
      <c r="M25" s="159" t="e">
        <f ca="1">VLOOKUP($C25,INDIRECT("'"&amp;M$3&amp;"'!$C$7:$AC$42"),MATCH("grand_total",#REF!,0),0)</f>
        <v>#REF!</v>
      </c>
      <c r="N25" s="159" t="e">
        <f ca="1">VLOOKUP($C25,INDIRECT("'"&amp;N$3&amp;"'!$C$7:$AC$42"),MATCH("grand_total",#REF!,0),0)</f>
        <v>#REF!</v>
      </c>
      <c r="O25" s="159" t="e">
        <f ca="1">VLOOKUP($C25,INDIRECT("'"&amp;O$3&amp;"'!$C$7:$AC$42"),MATCH("grand_total",#REF!,0),0)</f>
        <v>#REF!</v>
      </c>
      <c r="P25" s="159" t="e">
        <f ca="1">VLOOKUP($C25,INDIRECT("'"&amp;P$3&amp;"'!$C$7:$AC$42"),MATCH("grand_total",#REF!,0),0)</f>
        <v>#REF!</v>
      </c>
      <c r="Q25" s="159" t="e">
        <f ca="1">VLOOKUP($C25,INDIRECT("'"&amp;Q$3&amp;"'!$C$7:$AC$42"),MATCH("grand_total",#REF!,0),0)</f>
        <v>#REF!</v>
      </c>
      <c r="R25" s="159" t="e">
        <f ca="1">VLOOKUP($C25,INDIRECT("'"&amp;R$3&amp;"'!$C$7:$AC$42"),MATCH("grand_total",#REF!,0),0)</f>
        <v>#REF!</v>
      </c>
      <c r="S25" s="159" t="e">
        <f ca="1">VLOOKUP($C25,INDIRECT("'"&amp;S$3&amp;"'!$C$7:$AC$42"),MATCH("grand_total",#REF!,0),0)</f>
        <v>#REF!</v>
      </c>
      <c r="T25" s="159" t="e">
        <f ca="1">VLOOKUP($C25,INDIRECT("'"&amp;T$3&amp;"'!$C$7:$AC$42"),MATCH("grand_total",#REF!,0),0)</f>
        <v>#REF!</v>
      </c>
      <c r="U25" s="159" t="e">
        <f ca="1">VLOOKUP($C25,INDIRECT("'"&amp;U$3&amp;"'!$C$7:$AC$42"),MATCH("grand_total",#REF!,0),0)</f>
        <v>#REF!</v>
      </c>
      <c r="V25" s="159" t="e">
        <f ca="1">VLOOKUP($C25,INDIRECT("'"&amp;V$3&amp;"'!$C$7:$AC$42"),MATCH("grand_total",#REF!,0),0)</f>
        <v>#REF!</v>
      </c>
      <c r="W25" s="159" t="e">
        <f ca="1">VLOOKUP($C25,INDIRECT("'"&amp;W$3&amp;"'!$C$7:$AC$42"),MATCH("grand_total",#REF!,0),0)</f>
        <v>#REF!</v>
      </c>
      <c r="X25" s="159" t="e">
        <f ca="1">VLOOKUP($C25,INDIRECT("'"&amp;X$3&amp;"'!$C$7:$AC$42"),MATCH("grand_total",#REF!,0),0)</f>
        <v>#REF!</v>
      </c>
      <c r="Y25" s="159" t="e">
        <f ca="1">VLOOKUP($C25,INDIRECT("'"&amp;Y$3&amp;"'!$C$7:$AC$42"),MATCH("grand_total",#REF!,0),0)</f>
        <v>#REF!</v>
      </c>
      <c r="Z25" s="159" t="e">
        <f ca="1">VLOOKUP($C25,INDIRECT("'"&amp;Z$3&amp;"'!$C$7:$AC$42"),MATCH("grand_total",#REF!,0),0)</f>
        <v>#REF!</v>
      </c>
      <c r="AA25" s="159" t="e">
        <f ca="1">VLOOKUP($C25,INDIRECT("'"&amp;AA$3&amp;"'!$C$7:$AC$42"),MATCH("grand_total",#REF!,0),0)</f>
        <v>#REF!</v>
      </c>
      <c r="AB25" s="159" t="e">
        <f ca="1">VLOOKUP($C25,INDIRECT("'"&amp;AB$3&amp;"'!$C$7:$AC$42"),MATCH("grand_total",#REF!,0),0)</f>
        <v>#REF!</v>
      </c>
      <c r="AC25" s="159" t="e">
        <f ca="1">VLOOKUP($C25,INDIRECT("'"&amp;AC$3&amp;"'!$C$7:$AC$42"),MATCH("grand_total",#REF!,0),0)</f>
        <v>#REF!</v>
      </c>
      <c r="AD25" s="160" t="e">
        <f ca="1">VLOOKUP($C25,INDIRECT("'"&amp;AD$3&amp;"'!$C$7:$AC$42"),MATCH("grand_total",#REF!,0),0)</f>
        <v>#REF!</v>
      </c>
      <c r="AE25" s="154"/>
    </row>
    <row r="26" spans="1:31" ht="23.1" customHeight="1" x14ac:dyDescent="0.2">
      <c r="A26" s="214"/>
      <c r="B26" s="216"/>
      <c r="C26" s="146" t="s">
        <v>51</v>
      </c>
      <c r="D26" s="158" t="e">
        <f ca="1">VLOOKUP($C26,INDIRECT("'"&amp;D$3&amp;"'!$C$7:$AC$42"),MATCH("grand_total",#REF!,0),0)</f>
        <v>#REF!</v>
      </c>
      <c r="E26" s="159" t="e">
        <f ca="1">VLOOKUP($C26,INDIRECT("'"&amp;E$3&amp;"'!$C$7:$AC$42"),MATCH("grand_total",#REF!,0),0)</f>
        <v>#REF!</v>
      </c>
      <c r="F26" s="159" t="e">
        <f ca="1">VLOOKUP($C26,INDIRECT("'"&amp;F$3&amp;"'!$C$7:$AC$42"),MATCH("grand_total",#REF!,0),0)</f>
        <v>#REF!</v>
      </c>
      <c r="G26" s="159" t="e">
        <f ca="1">VLOOKUP($C26,INDIRECT("'"&amp;G$3&amp;"'!$C$7:$AC$42"),MATCH("grand_total",#REF!,0),0)</f>
        <v>#REF!</v>
      </c>
      <c r="H26" s="159" t="e">
        <f ca="1">VLOOKUP($C26,INDIRECT("'"&amp;H$3&amp;"'!$C$7:$AC$42"),MATCH("grand_total",#REF!,0),0)</f>
        <v>#REF!</v>
      </c>
      <c r="I26" s="159" t="e">
        <f ca="1">VLOOKUP($C26,INDIRECT("'"&amp;I$3&amp;"'!$C$7:$AC$42"),MATCH("grand_total",#REF!,0),0)</f>
        <v>#REF!</v>
      </c>
      <c r="J26" s="159" t="e">
        <f ca="1">VLOOKUP($C26,INDIRECT("'"&amp;J$3&amp;"'!$C$7:$AC$42"),MATCH("grand_total",#REF!,0),0)</f>
        <v>#REF!</v>
      </c>
      <c r="K26" s="159" t="e">
        <f ca="1">VLOOKUP($C26,INDIRECT("'"&amp;K$3&amp;"'!$C$7:$AC$42"),MATCH("grand_total",#REF!,0),0)</f>
        <v>#REF!</v>
      </c>
      <c r="L26" s="159" t="e">
        <f ca="1">VLOOKUP($C26,INDIRECT("'"&amp;L$3&amp;"'!$C$7:$AC$42"),MATCH("grand_total",#REF!,0),0)</f>
        <v>#REF!</v>
      </c>
      <c r="M26" s="159" t="e">
        <f ca="1">VLOOKUP($C26,INDIRECT("'"&amp;M$3&amp;"'!$C$7:$AC$42"),MATCH("grand_total",#REF!,0),0)</f>
        <v>#REF!</v>
      </c>
      <c r="N26" s="159" t="e">
        <f ca="1">VLOOKUP($C26,INDIRECT("'"&amp;N$3&amp;"'!$C$7:$AC$42"),MATCH("grand_total",#REF!,0),0)</f>
        <v>#REF!</v>
      </c>
      <c r="O26" s="159" t="e">
        <f ca="1">VLOOKUP($C26,INDIRECT("'"&amp;O$3&amp;"'!$C$7:$AC$42"),MATCH("grand_total",#REF!,0),0)</f>
        <v>#REF!</v>
      </c>
      <c r="P26" s="159" t="e">
        <f ca="1">VLOOKUP($C26,INDIRECT("'"&amp;P$3&amp;"'!$C$7:$AC$42"),MATCH("grand_total",#REF!,0),0)</f>
        <v>#REF!</v>
      </c>
      <c r="Q26" s="159" t="e">
        <f ca="1">VLOOKUP($C26,INDIRECT("'"&amp;Q$3&amp;"'!$C$7:$AC$42"),MATCH("grand_total",#REF!,0),0)</f>
        <v>#REF!</v>
      </c>
      <c r="R26" s="159" t="e">
        <f ca="1">VLOOKUP($C26,INDIRECT("'"&amp;R$3&amp;"'!$C$7:$AC$42"),MATCH("grand_total",#REF!,0),0)</f>
        <v>#REF!</v>
      </c>
      <c r="S26" s="159" t="e">
        <f ca="1">VLOOKUP($C26,INDIRECT("'"&amp;S$3&amp;"'!$C$7:$AC$42"),MATCH("grand_total",#REF!,0),0)</f>
        <v>#REF!</v>
      </c>
      <c r="T26" s="159" t="e">
        <f ca="1">VLOOKUP($C26,INDIRECT("'"&amp;T$3&amp;"'!$C$7:$AC$42"),MATCH("grand_total",#REF!,0),0)</f>
        <v>#REF!</v>
      </c>
      <c r="U26" s="159" t="e">
        <f ca="1">VLOOKUP($C26,INDIRECT("'"&amp;U$3&amp;"'!$C$7:$AC$42"),MATCH("grand_total",#REF!,0),0)</f>
        <v>#REF!</v>
      </c>
      <c r="V26" s="159" t="e">
        <f ca="1">VLOOKUP($C26,INDIRECT("'"&amp;V$3&amp;"'!$C$7:$AC$42"),MATCH("grand_total",#REF!,0),0)</f>
        <v>#REF!</v>
      </c>
      <c r="W26" s="159" t="e">
        <f ca="1">VLOOKUP($C26,INDIRECT("'"&amp;W$3&amp;"'!$C$7:$AC$42"),MATCH("grand_total",#REF!,0),0)</f>
        <v>#REF!</v>
      </c>
      <c r="X26" s="159" t="e">
        <f ca="1">VLOOKUP($C26,INDIRECT("'"&amp;X$3&amp;"'!$C$7:$AC$42"),MATCH("grand_total",#REF!,0),0)</f>
        <v>#REF!</v>
      </c>
      <c r="Y26" s="159" t="e">
        <f ca="1">VLOOKUP($C26,INDIRECT("'"&amp;Y$3&amp;"'!$C$7:$AC$42"),MATCH("grand_total",#REF!,0),0)</f>
        <v>#REF!</v>
      </c>
      <c r="Z26" s="159" t="e">
        <f ca="1">VLOOKUP($C26,INDIRECT("'"&amp;Z$3&amp;"'!$C$7:$AC$42"),MATCH("grand_total",#REF!,0),0)</f>
        <v>#REF!</v>
      </c>
      <c r="AA26" s="159" t="e">
        <f ca="1">VLOOKUP($C26,INDIRECT("'"&amp;AA$3&amp;"'!$C$7:$AC$42"),MATCH("grand_total",#REF!,0),0)</f>
        <v>#REF!</v>
      </c>
      <c r="AB26" s="159" t="e">
        <f ca="1">VLOOKUP($C26,INDIRECT("'"&amp;AB$3&amp;"'!$C$7:$AC$42"),MATCH("grand_total",#REF!,0),0)</f>
        <v>#REF!</v>
      </c>
      <c r="AC26" s="159" t="e">
        <f ca="1">VLOOKUP($C26,INDIRECT("'"&amp;AC$3&amp;"'!$C$7:$AC$42"),MATCH("grand_total",#REF!,0),0)</f>
        <v>#REF!</v>
      </c>
      <c r="AD26" s="160" t="e">
        <f ca="1">VLOOKUP($C26,INDIRECT("'"&amp;AD$3&amp;"'!$C$7:$AC$42"),MATCH("grand_total",#REF!,0),0)</f>
        <v>#REF!</v>
      </c>
      <c r="AE26" s="154"/>
    </row>
    <row r="27" spans="1:31" ht="23.1" customHeight="1" x14ac:dyDescent="0.2">
      <c r="A27" s="214"/>
      <c r="B27" s="216"/>
      <c r="C27" s="134" t="s">
        <v>52</v>
      </c>
      <c r="D27" s="158" t="e">
        <f ca="1">VLOOKUP($C27,INDIRECT("'"&amp;D$3&amp;"'!$C$7:$AC$42"),MATCH("grand_total",#REF!,0),0)</f>
        <v>#REF!</v>
      </c>
      <c r="E27" s="159" t="e">
        <f ca="1">VLOOKUP($C27,INDIRECT("'"&amp;E$3&amp;"'!$C$7:$AC$42"),MATCH("grand_total",#REF!,0),0)</f>
        <v>#REF!</v>
      </c>
      <c r="F27" s="159" t="e">
        <f ca="1">VLOOKUP($C27,INDIRECT("'"&amp;F$3&amp;"'!$C$7:$AC$42"),MATCH("grand_total",#REF!,0),0)</f>
        <v>#REF!</v>
      </c>
      <c r="G27" s="159" t="e">
        <f ca="1">VLOOKUP($C27,INDIRECT("'"&amp;G$3&amp;"'!$C$7:$AC$42"),MATCH("grand_total",#REF!,0),0)</f>
        <v>#REF!</v>
      </c>
      <c r="H27" s="159" t="e">
        <f ca="1">VLOOKUP($C27,INDIRECT("'"&amp;H$3&amp;"'!$C$7:$AC$42"),MATCH("grand_total",#REF!,0),0)</f>
        <v>#REF!</v>
      </c>
      <c r="I27" s="159" t="e">
        <f ca="1">VLOOKUP($C27,INDIRECT("'"&amp;I$3&amp;"'!$C$7:$AC$42"),MATCH("grand_total",#REF!,0),0)</f>
        <v>#REF!</v>
      </c>
      <c r="J27" s="159" t="e">
        <f ca="1">VLOOKUP($C27,INDIRECT("'"&amp;J$3&amp;"'!$C$7:$AC$42"),MATCH("grand_total",#REF!,0),0)</f>
        <v>#REF!</v>
      </c>
      <c r="K27" s="159" t="e">
        <f ca="1">VLOOKUP($C27,INDIRECT("'"&amp;K$3&amp;"'!$C$7:$AC$42"),MATCH("grand_total",#REF!,0),0)</f>
        <v>#REF!</v>
      </c>
      <c r="L27" s="159" t="e">
        <f ca="1">VLOOKUP($C27,INDIRECT("'"&amp;L$3&amp;"'!$C$7:$AC$42"),MATCH("grand_total",#REF!,0),0)</f>
        <v>#REF!</v>
      </c>
      <c r="M27" s="159" t="e">
        <f ca="1">VLOOKUP($C27,INDIRECT("'"&amp;M$3&amp;"'!$C$7:$AC$42"),MATCH("grand_total",#REF!,0),0)</f>
        <v>#REF!</v>
      </c>
      <c r="N27" s="159" t="e">
        <f ca="1">VLOOKUP($C27,INDIRECT("'"&amp;N$3&amp;"'!$C$7:$AC$42"),MATCH("grand_total",#REF!,0),0)</f>
        <v>#REF!</v>
      </c>
      <c r="O27" s="159" t="e">
        <f ca="1">VLOOKUP($C27,INDIRECT("'"&amp;O$3&amp;"'!$C$7:$AC$42"),MATCH("grand_total",#REF!,0),0)</f>
        <v>#REF!</v>
      </c>
      <c r="P27" s="159" t="e">
        <f ca="1">VLOOKUP($C27,INDIRECT("'"&amp;P$3&amp;"'!$C$7:$AC$42"),MATCH("grand_total",#REF!,0),0)</f>
        <v>#REF!</v>
      </c>
      <c r="Q27" s="159" t="e">
        <f ca="1">VLOOKUP($C27,INDIRECT("'"&amp;Q$3&amp;"'!$C$7:$AC$42"),MATCH("grand_total",#REF!,0),0)</f>
        <v>#REF!</v>
      </c>
      <c r="R27" s="159" t="e">
        <f ca="1">VLOOKUP($C27,INDIRECT("'"&amp;R$3&amp;"'!$C$7:$AC$42"),MATCH("grand_total",#REF!,0),0)</f>
        <v>#REF!</v>
      </c>
      <c r="S27" s="159" t="e">
        <f ca="1">VLOOKUP($C27,INDIRECT("'"&amp;S$3&amp;"'!$C$7:$AC$42"),MATCH("grand_total",#REF!,0),0)</f>
        <v>#REF!</v>
      </c>
      <c r="T27" s="159" t="e">
        <f ca="1">VLOOKUP($C27,INDIRECT("'"&amp;T$3&amp;"'!$C$7:$AC$42"),MATCH("grand_total",#REF!,0),0)</f>
        <v>#REF!</v>
      </c>
      <c r="U27" s="159" t="e">
        <f ca="1">VLOOKUP($C27,INDIRECT("'"&amp;U$3&amp;"'!$C$7:$AC$42"),MATCH("grand_total",#REF!,0),0)</f>
        <v>#REF!</v>
      </c>
      <c r="V27" s="159" t="e">
        <f ca="1">VLOOKUP($C27,INDIRECT("'"&amp;V$3&amp;"'!$C$7:$AC$42"),MATCH("grand_total",#REF!,0),0)</f>
        <v>#REF!</v>
      </c>
      <c r="W27" s="159" t="e">
        <f ca="1">VLOOKUP($C27,INDIRECT("'"&amp;W$3&amp;"'!$C$7:$AC$42"),MATCH("grand_total",#REF!,0),0)</f>
        <v>#REF!</v>
      </c>
      <c r="X27" s="159" t="e">
        <f ca="1">VLOOKUP($C27,INDIRECT("'"&amp;X$3&amp;"'!$C$7:$AC$42"),MATCH("grand_total",#REF!,0),0)</f>
        <v>#REF!</v>
      </c>
      <c r="Y27" s="159" t="e">
        <f ca="1">VLOOKUP($C27,INDIRECT("'"&amp;Y$3&amp;"'!$C$7:$AC$42"),MATCH("grand_total",#REF!,0),0)</f>
        <v>#REF!</v>
      </c>
      <c r="Z27" s="159" t="e">
        <f ca="1">VLOOKUP($C27,INDIRECT("'"&amp;Z$3&amp;"'!$C$7:$AC$42"),MATCH("grand_total",#REF!,0),0)</f>
        <v>#REF!</v>
      </c>
      <c r="AA27" s="159" t="e">
        <f ca="1">VLOOKUP($C27,INDIRECT("'"&amp;AA$3&amp;"'!$C$7:$AC$42"),MATCH("grand_total",#REF!,0),0)</f>
        <v>#REF!</v>
      </c>
      <c r="AB27" s="159" t="e">
        <f ca="1">VLOOKUP($C27,INDIRECT("'"&amp;AB$3&amp;"'!$C$7:$AC$42"),MATCH("grand_total",#REF!,0),0)</f>
        <v>#REF!</v>
      </c>
      <c r="AC27" s="159" t="e">
        <f ca="1">VLOOKUP($C27,INDIRECT("'"&amp;AC$3&amp;"'!$C$7:$AC$42"),MATCH("grand_total",#REF!,0),0)</f>
        <v>#REF!</v>
      </c>
      <c r="AD27" s="160" t="e">
        <f ca="1">VLOOKUP($C27,INDIRECT("'"&amp;AD$3&amp;"'!$C$7:$AC$42"),MATCH("grand_total",#REF!,0),0)</f>
        <v>#REF!</v>
      </c>
      <c r="AE27" s="154"/>
    </row>
    <row r="28" spans="1:31" ht="23.1" customHeight="1" x14ac:dyDescent="0.2">
      <c r="A28" s="214"/>
      <c r="B28" s="216"/>
      <c r="C28" s="146" t="s">
        <v>53</v>
      </c>
      <c r="D28" s="158" t="e">
        <f ca="1">VLOOKUP($C28,INDIRECT("'"&amp;D$3&amp;"'!$C$7:$AC$42"),MATCH("grand_total",#REF!,0),0)</f>
        <v>#REF!</v>
      </c>
      <c r="E28" s="159" t="e">
        <f ca="1">VLOOKUP($C28,INDIRECT("'"&amp;E$3&amp;"'!$C$7:$AC$42"),MATCH("grand_total",#REF!,0),0)</f>
        <v>#REF!</v>
      </c>
      <c r="F28" s="159" t="e">
        <f ca="1">VLOOKUP($C28,INDIRECT("'"&amp;F$3&amp;"'!$C$7:$AC$42"),MATCH("grand_total",#REF!,0),0)</f>
        <v>#REF!</v>
      </c>
      <c r="G28" s="159" t="e">
        <f ca="1">VLOOKUP($C28,INDIRECT("'"&amp;G$3&amp;"'!$C$7:$AC$42"),MATCH("grand_total",#REF!,0),0)</f>
        <v>#REF!</v>
      </c>
      <c r="H28" s="159" t="e">
        <f ca="1">VLOOKUP($C28,INDIRECT("'"&amp;H$3&amp;"'!$C$7:$AC$42"),MATCH("grand_total",#REF!,0),0)</f>
        <v>#REF!</v>
      </c>
      <c r="I28" s="159" t="e">
        <f ca="1">VLOOKUP($C28,INDIRECT("'"&amp;I$3&amp;"'!$C$7:$AC$42"),MATCH("grand_total",#REF!,0),0)</f>
        <v>#REF!</v>
      </c>
      <c r="J28" s="159" t="e">
        <f ca="1">VLOOKUP($C28,INDIRECT("'"&amp;J$3&amp;"'!$C$7:$AC$42"),MATCH("grand_total",#REF!,0),0)</f>
        <v>#REF!</v>
      </c>
      <c r="K28" s="159" t="e">
        <f ca="1">VLOOKUP($C28,INDIRECT("'"&amp;K$3&amp;"'!$C$7:$AC$42"),MATCH("grand_total",#REF!,0),0)</f>
        <v>#REF!</v>
      </c>
      <c r="L28" s="159" t="e">
        <f ca="1">VLOOKUP($C28,INDIRECT("'"&amp;L$3&amp;"'!$C$7:$AC$42"),MATCH("grand_total",#REF!,0),0)</f>
        <v>#REF!</v>
      </c>
      <c r="M28" s="159" t="e">
        <f ca="1">VLOOKUP($C28,INDIRECT("'"&amp;M$3&amp;"'!$C$7:$AC$42"),MATCH("grand_total",#REF!,0),0)</f>
        <v>#REF!</v>
      </c>
      <c r="N28" s="159" t="e">
        <f ca="1">VLOOKUP($C28,INDIRECT("'"&amp;N$3&amp;"'!$C$7:$AC$42"),MATCH("grand_total",#REF!,0),0)</f>
        <v>#REF!</v>
      </c>
      <c r="O28" s="159" t="e">
        <f ca="1">VLOOKUP($C28,INDIRECT("'"&amp;O$3&amp;"'!$C$7:$AC$42"),MATCH("grand_total",#REF!,0),0)</f>
        <v>#REF!</v>
      </c>
      <c r="P28" s="159" t="e">
        <f ca="1">VLOOKUP($C28,INDIRECT("'"&amp;P$3&amp;"'!$C$7:$AC$42"),MATCH("grand_total",#REF!,0),0)</f>
        <v>#REF!</v>
      </c>
      <c r="Q28" s="159" t="e">
        <f ca="1">VLOOKUP($C28,INDIRECT("'"&amp;Q$3&amp;"'!$C$7:$AC$42"),MATCH("grand_total",#REF!,0),0)</f>
        <v>#REF!</v>
      </c>
      <c r="R28" s="159" t="e">
        <f ca="1">VLOOKUP($C28,INDIRECT("'"&amp;R$3&amp;"'!$C$7:$AC$42"),MATCH("grand_total",#REF!,0),0)</f>
        <v>#REF!</v>
      </c>
      <c r="S28" s="159" t="e">
        <f ca="1">VLOOKUP($C28,INDIRECT("'"&amp;S$3&amp;"'!$C$7:$AC$42"),MATCH("grand_total",#REF!,0),0)</f>
        <v>#REF!</v>
      </c>
      <c r="T28" s="159" t="e">
        <f ca="1">VLOOKUP($C28,INDIRECT("'"&amp;T$3&amp;"'!$C$7:$AC$42"),MATCH("grand_total",#REF!,0),0)</f>
        <v>#REF!</v>
      </c>
      <c r="U28" s="159" t="e">
        <f ca="1">VLOOKUP($C28,INDIRECT("'"&amp;U$3&amp;"'!$C$7:$AC$42"),MATCH("grand_total",#REF!,0),0)</f>
        <v>#REF!</v>
      </c>
      <c r="V28" s="159" t="e">
        <f ca="1">VLOOKUP($C28,INDIRECT("'"&amp;V$3&amp;"'!$C$7:$AC$42"),MATCH("grand_total",#REF!,0),0)</f>
        <v>#REF!</v>
      </c>
      <c r="W28" s="159" t="e">
        <f ca="1">VLOOKUP($C28,INDIRECT("'"&amp;W$3&amp;"'!$C$7:$AC$42"),MATCH("grand_total",#REF!,0),0)</f>
        <v>#REF!</v>
      </c>
      <c r="X28" s="159" t="e">
        <f ca="1">VLOOKUP($C28,INDIRECT("'"&amp;X$3&amp;"'!$C$7:$AC$42"),MATCH("grand_total",#REF!,0),0)</f>
        <v>#REF!</v>
      </c>
      <c r="Y28" s="159" t="e">
        <f ca="1">VLOOKUP($C28,INDIRECT("'"&amp;Y$3&amp;"'!$C$7:$AC$42"),MATCH("grand_total",#REF!,0),0)</f>
        <v>#REF!</v>
      </c>
      <c r="Z28" s="159" t="e">
        <f ca="1">VLOOKUP($C28,INDIRECT("'"&amp;Z$3&amp;"'!$C$7:$AC$42"),MATCH("grand_total",#REF!,0),0)</f>
        <v>#REF!</v>
      </c>
      <c r="AA28" s="159" t="e">
        <f ca="1">VLOOKUP($C28,INDIRECT("'"&amp;AA$3&amp;"'!$C$7:$AC$42"),MATCH("grand_total",#REF!,0),0)</f>
        <v>#REF!</v>
      </c>
      <c r="AB28" s="159" t="e">
        <f ca="1">VLOOKUP($C28,INDIRECT("'"&amp;AB$3&amp;"'!$C$7:$AC$42"),MATCH("grand_total",#REF!,0),0)</f>
        <v>#REF!</v>
      </c>
      <c r="AC28" s="159" t="e">
        <f ca="1">VLOOKUP($C28,INDIRECT("'"&amp;AC$3&amp;"'!$C$7:$AC$42"),MATCH("grand_total",#REF!,0),0)</f>
        <v>#REF!</v>
      </c>
      <c r="AD28" s="160" t="e">
        <f ca="1">VLOOKUP($C28,INDIRECT("'"&amp;AD$3&amp;"'!$C$7:$AC$42"),MATCH("grand_total",#REF!,0),0)</f>
        <v>#REF!</v>
      </c>
      <c r="AE28" s="154"/>
    </row>
    <row r="29" spans="1:31" ht="23.1" customHeight="1" x14ac:dyDescent="0.2">
      <c r="A29" s="214"/>
      <c r="B29" s="216"/>
      <c r="C29" s="134" t="s">
        <v>54</v>
      </c>
      <c r="D29" s="158" t="e">
        <f ca="1">VLOOKUP($C29,INDIRECT("'"&amp;D$3&amp;"'!$C$7:$AC$42"),MATCH("grand_total",#REF!,0),0)</f>
        <v>#REF!</v>
      </c>
      <c r="E29" s="159" t="e">
        <f ca="1">VLOOKUP($C29,INDIRECT("'"&amp;E$3&amp;"'!$C$7:$AC$42"),MATCH("grand_total",#REF!,0),0)</f>
        <v>#REF!</v>
      </c>
      <c r="F29" s="159" t="e">
        <f ca="1">VLOOKUP($C29,INDIRECT("'"&amp;F$3&amp;"'!$C$7:$AC$42"),MATCH("grand_total",#REF!,0),0)</f>
        <v>#REF!</v>
      </c>
      <c r="G29" s="159" t="e">
        <f ca="1">VLOOKUP($C29,INDIRECT("'"&amp;G$3&amp;"'!$C$7:$AC$42"),MATCH("grand_total",#REF!,0),0)</f>
        <v>#REF!</v>
      </c>
      <c r="H29" s="159" t="e">
        <f ca="1">VLOOKUP($C29,INDIRECT("'"&amp;H$3&amp;"'!$C$7:$AC$42"),MATCH("grand_total",#REF!,0),0)</f>
        <v>#REF!</v>
      </c>
      <c r="I29" s="159" t="e">
        <f ca="1">VLOOKUP($C29,INDIRECT("'"&amp;I$3&amp;"'!$C$7:$AC$42"),MATCH("grand_total",#REF!,0),0)</f>
        <v>#REF!</v>
      </c>
      <c r="J29" s="159" t="e">
        <f ca="1">VLOOKUP($C29,INDIRECT("'"&amp;J$3&amp;"'!$C$7:$AC$42"),MATCH("grand_total",#REF!,0),0)</f>
        <v>#REF!</v>
      </c>
      <c r="K29" s="159" t="e">
        <f ca="1">VLOOKUP($C29,INDIRECT("'"&amp;K$3&amp;"'!$C$7:$AC$42"),MATCH("grand_total",#REF!,0),0)</f>
        <v>#REF!</v>
      </c>
      <c r="L29" s="159" t="e">
        <f ca="1">VLOOKUP($C29,INDIRECT("'"&amp;L$3&amp;"'!$C$7:$AC$42"),MATCH("grand_total",#REF!,0),0)</f>
        <v>#REF!</v>
      </c>
      <c r="M29" s="159" t="e">
        <f ca="1">VLOOKUP($C29,INDIRECT("'"&amp;M$3&amp;"'!$C$7:$AC$42"),MATCH("grand_total",#REF!,0),0)</f>
        <v>#REF!</v>
      </c>
      <c r="N29" s="159" t="e">
        <f ca="1">VLOOKUP($C29,INDIRECT("'"&amp;N$3&amp;"'!$C$7:$AC$42"),MATCH("grand_total",#REF!,0),0)</f>
        <v>#REF!</v>
      </c>
      <c r="O29" s="159" t="e">
        <f ca="1">VLOOKUP($C29,INDIRECT("'"&amp;O$3&amp;"'!$C$7:$AC$42"),MATCH("grand_total",#REF!,0),0)</f>
        <v>#REF!</v>
      </c>
      <c r="P29" s="159" t="e">
        <f ca="1">VLOOKUP($C29,INDIRECT("'"&amp;P$3&amp;"'!$C$7:$AC$42"),MATCH("grand_total",#REF!,0),0)</f>
        <v>#REF!</v>
      </c>
      <c r="Q29" s="159" t="e">
        <f ca="1">VLOOKUP($C29,INDIRECT("'"&amp;Q$3&amp;"'!$C$7:$AC$42"),MATCH("grand_total",#REF!,0),0)</f>
        <v>#REF!</v>
      </c>
      <c r="R29" s="159" t="e">
        <f ca="1">VLOOKUP($C29,INDIRECT("'"&amp;R$3&amp;"'!$C$7:$AC$42"),MATCH("grand_total",#REF!,0),0)</f>
        <v>#REF!</v>
      </c>
      <c r="S29" s="159" t="e">
        <f ca="1">VLOOKUP($C29,INDIRECT("'"&amp;S$3&amp;"'!$C$7:$AC$42"),MATCH("grand_total",#REF!,0),0)</f>
        <v>#REF!</v>
      </c>
      <c r="T29" s="159" t="e">
        <f ca="1">VLOOKUP($C29,INDIRECT("'"&amp;T$3&amp;"'!$C$7:$AC$42"),MATCH("grand_total",#REF!,0),0)</f>
        <v>#REF!</v>
      </c>
      <c r="U29" s="159" t="e">
        <f ca="1">VLOOKUP($C29,INDIRECT("'"&amp;U$3&amp;"'!$C$7:$AC$42"),MATCH("grand_total",#REF!,0),0)</f>
        <v>#REF!</v>
      </c>
      <c r="V29" s="159" t="e">
        <f ca="1">VLOOKUP($C29,INDIRECT("'"&amp;V$3&amp;"'!$C$7:$AC$42"),MATCH("grand_total",#REF!,0),0)</f>
        <v>#REF!</v>
      </c>
      <c r="W29" s="159" t="e">
        <f ca="1">VLOOKUP($C29,INDIRECT("'"&amp;W$3&amp;"'!$C$7:$AC$42"),MATCH("grand_total",#REF!,0),0)</f>
        <v>#REF!</v>
      </c>
      <c r="X29" s="159" t="e">
        <f ca="1">VLOOKUP($C29,INDIRECT("'"&amp;X$3&amp;"'!$C$7:$AC$42"),MATCH("grand_total",#REF!,0),0)</f>
        <v>#REF!</v>
      </c>
      <c r="Y29" s="159" t="e">
        <f ca="1">VLOOKUP($C29,INDIRECT("'"&amp;Y$3&amp;"'!$C$7:$AC$42"),MATCH("grand_total",#REF!,0),0)</f>
        <v>#REF!</v>
      </c>
      <c r="Z29" s="159" t="e">
        <f ca="1">VLOOKUP($C29,INDIRECT("'"&amp;Z$3&amp;"'!$C$7:$AC$42"),MATCH("grand_total",#REF!,0),0)</f>
        <v>#REF!</v>
      </c>
      <c r="AA29" s="159" t="e">
        <f ca="1">VLOOKUP($C29,INDIRECT("'"&amp;AA$3&amp;"'!$C$7:$AC$42"),MATCH("grand_total",#REF!,0),0)</f>
        <v>#REF!</v>
      </c>
      <c r="AB29" s="159" t="e">
        <f ca="1">VLOOKUP($C29,INDIRECT("'"&amp;AB$3&amp;"'!$C$7:$AC$42"),MATCH("grand_total",#REF!,0),0)</f>
        <v>#REF!</v>
      </c>
      <c r="AC29" s="159" t="e">
        <f ca="1">VLOOKUP($C29,INDIRECT("'"&amp;AC$3&amp;"'!$C$7:$AC$42"),MATCH("grand_total",#REF!,0),0)</f>
        <v>#REF!</v>
      </c>
      <c r="AD29" s="160" t="e">
        <f ca="1">VLOOKUP($C29,INDIRECT("'"&amp;AD$3&amp;"'!$C$7:$AC$42"),MATCH("grand_total",#REF!,0),0)</f>
        <v>#REF!</v>
      </c>
      <c r="AE29" s="154"/>
    </row>
    <row r="30" spans="1:31" ht="23.1" customHeight="1" x14ac:dyDescent="0.2">
      <c r="A30" s="214"/>
      <c r="B30" s="216"/>
      <c r="C30" s="135" t="s">
        <v>55</v>
      </c>
      <c r="D30" s="158" t="e">
        <f ca="1">VLOOKUP($C30,INDIRECT("'"&amp;D$3&amp;"'!$C$7:$AC$42"),MATCH("grand_total",#REF!,0),0)</f>
        <v>#REF!</v>
      </c>
      <c r="E30" s="159" t="e">
        <f ca="1">VLOOKUP($C30,INDIRECT("'"&amp;E$3&amp;"'!$C$7:$AC$42"),MATCH("grand_total",#REF!,0),0)</f>
        <v>#REF!</v>
      </c>
      <c r="F30" s="159" t="e">
        <f ca="1">VLOOKUP($C30,INDIRECT("'"&amp;F$3&amp;"'!$C$7:$AC$42"),MATCH("grand_total",#REF!,0),0)</f>
        <v>#REF!</v>
      </c>
      <c r="G30" s="159" t="e">
        <f ca="1">VLOOKUP($C30,INDIRECT("'"&amp;G$3&amp;"'!$C$7:$AC$42"),MATCH("grand_total",#REF!,0),0)</f>
        <v>#REF!</v>
      </c>
      <c r="H30" s="159" t="e">
        <f ca="1">VLOOKUP($C30,INDIRECT("'"&amp;H$3&amp;"'!$C$7:$AC$42"),MATCH("grand_total",#REF!,0),0)</f>
        <v>#REF!</v>
      </c>
      <c r="I30" s="159" t="e">
        <f ca="1">VLOOKUP($C30,INDIRECT("'"&amp;I$3&amp;"'!$C$7:$AC$42"),MATCH("grand_total",#REF!,0),0)</f>
        <v>#REF!</v>
      </c>
      <c r="J30" s="159" t="e">
        <f ca="1">VLOOKUP($C30,INDIRECT("'"&amp;J$3&amp;"'!$C$7:$AC$42"),MATCH("grand_total",#REF!,0),0)</f>
        <v>#REF!</v>
      </c>
      <c r="K30" s="159" t="e">
        <f ca="1">VLOOKUP($C30,INDIRECT("'"&amp;K$3&amp;"'!$C$7:$AC$42"),MATCH("grand_total",#REF!,0),0)</f>
        <v>#REF!</v>
      </c>
      <c r="L30" s="159" t="e">
        <f ca="1">VLOOKUP($C30,INDIRECT("'"&amp;L$3&amp;"'!$C$7:$AC$42"),MATCH("grand_total",#REF!,0),0)</f>
        <v>#REF!</v>
      </c>
      <c r="M30" s="159" t="e">
        <f ca="1">VLOOKUP($C30,INDIRECT("'"&amp;M$3&amp;"'!$C$7:$AC$42"),MATCH("grand_total",#REF!,0),0)</f>
        <v>#REF!</v>
      </c>
      <c r="N30" s="159" t="e">
        <f ca="1">VLOOKUP($C30,INDIRECT("'"&amp;N$3&amp;"'!$C$7:$AC$42"),MATCH("grand_total",#REF!,0),0)</f>
        <v>#REF!</v>
      </c>
      <c r="O30" s="159" t="e">
        <f ca="1">VLOOKUP($C30,INDIRECT("'"&amp;O$3&amp;"'!$C$7:$AC$42"),MATCH("grand_total",#REF!,0),0)</f>
        <v>#REF!</v>
      </c>
      <c r="P30" s="159" t="e">
        <f ca="1">VLOOKUP($C30,INDIRECT("'"&amp;P$3&amp;"'!$C$7:$AC$42"),MATCH("grand_total",#REF!,0),0)</f>
        <v>#REF!</v>
      </c>
      <c r="Q30" s="159" t="e">
        <f ca="1">VLOOKUP($C30,INDIRECT("'"&amp;Q$3&amp;"'!$C$7:$AC$42"),MATCH("grand_total",#REF!,0),0)</f>
        <v>#REF!</v>
      </c>
      <c r="R30" s="159" t="e">
        <f ca="1">VLOOKUP($C30,INDIRECT("'"&amp;R$3&amp;"'!$C$7:$AC$42"),MATCH("grand_total",#REF!,0),0)</f>
        <v>#REF!</v>
      </c>
      <c r="S30" s="159" t="e">
        <f ca="1">VLOOKUP($C30,INDIRECT("'"&amp;S$3&amp;"'!$C$7:$AC$42"),MATCH("grand_total",#REF!,0),0)</f>
        <v>#REF!</v>
      </c>
      <c r="T30" s="159" t="e">
        <f ca="1">VLOOKUP($C30,INDIRECT("'"&amp;T$3&amp;"'!$C$7:$AC$42"),MATCH("grand_total",#REF!,0),0)</f>
        <v>#REF!</v>
      </c>
      <c r="U30" s="159" t="e">
        <f ca="1">VLOOKUP($C30,INDIRECT("'"&amp;U$3&amp;"'!$C$7:$AC$42"),MATCH("grand_total",#REF!,0),0)</f>
        <v>#REF!</v>
      </c>
      <c r="V30" s="159" t="e">
        <f ca="1">VLOOKUP($C30,INDIRECT("'"&amp;V$3&amp;"'!$C$7:$AC$42"),MATCH("grand_total",#REF!,0),0)</f>
        <v>#REF!</v>
      </c>
      <c r="W30" s="159" t="e">
        <f ca="1">VLOOKUP($C30,INDIRECT("'"&amp;W$3&amp;"'!$C$7:$AC$42"),MATCH("grand_total",#REF!,0),0)</f>
        <v>#REF!</v>
      </c>
      <c r="X30" s="159" t="e">
        <f ca="1">VLOOKUP($C30,INDIRECT("'"&amp;X$3&amp;"'!$C$7:$AC$42"),MATCH("grand_total",#REF!,0),0)</f>
        <v>#REF!</v>
      </c>
      <c r="Y30" s="159" t="e">
        <f ca="1">VLOOKUP($C30,INDIRECT("'"&amp;Y$3&amp;"'!$C$7:$AC$42"),MATCH("grand_total",#REF!,0),0)</f>
        <v>#REF!</v>
      </c>
      <c r="Z30" s="159" t="e">
        <f ca="1">VLOOKUP($C30,INDIRECT("'"&amp;Z$3&amp;"'!$C$7:$AC$42"),MATCH("grand_total",#REF!,0),0)</f>
        <v>#REF!</v>
      </c>
      <c r="AA30" s="159" t="e">
        <f ca="1">VLOOKUP($C30,INDIRECT("'"&amp;AA$3&amp;"'!$C$7:$AC$42"),MATCH("grand_total",#REF!,0),0)</f>
        <v>#REF!</v>
      </c>
      <c r="AB30" s="159" t="e">
        <f ca="1">VLOOKUP($C30,INDIRECT("'"&amp;AB$3&amp;"'!$C$7:$AC$42"),MATCH("grand_total",#REF!,0),0)</f>
        <v>#REF!</v>
      </c>
      <c r="AC30" s="159" t="e">
        <f ca="1">VLOOKUP($C30,INDIRECT("'"&amp;AC$3&amp;"'!$C$7:$AC$42"),MATCH("grand_total",#REF!,0),0)</f>
        <v>#REF!</v>
      </c>
      <c r="AD30" s="160" t="e">
        <f ca="1">VLOOKUP($C30,INDIRECT("'"&amp;AD$3&amp;"'!$C$7:$AC$42"),MATCH("grand_total",#REF!,0),0)</f>
        <v>#REF!</v>
      </c>
      <c r="AE30" s="154"/>
    </row>
    <row r="31" spans="1:31" ht="23.1" customHeight="1" x14ac:dyDescent="0.2">
      <c r="A31" s="214"/>
      <c r="B31" s="216"/>
      <c r="C31" s="134" t="s">
        <v>56</v>
      </c>
      <c r="D31" s="158" t="e">
        <f ca="1">VLOOKUP($C31,INDIRECT("'"&amp;D$3&amp;"'!$C$7:$AC$42"),MATCH("grand_total",#REF!,0),0)</f>
        <v>#REF!</v>
      </c>
      <c r="E31" s="159" t="e">
        <f ca="1">VLOOKUP($C31,INDIRECT("'"&amp;E$3&amp;"'!$C$7:$AC$42"),MATCH("grand_total",#REF!,0),0)</f>
        <v>#REF!</v>
      </c>
      <c r="F31" s="159" t="e">
        <f ca="1">VLOOKUP($C31,INDIRECT("'"&amp;F$3&amp;"'!$C$7:$AC$42"),MATCH("grand_total",#REF!,0),0)</f>
        <v>#REF!</v>
      </c>
      <c r="G31" s="159" t="e">
        <f ca="1">VLOOKUP($C31,INDIRECT("'"&amp;G$3&amp;"'!$C$7:$AC$42"),MATCH("grand_total",#REF!,0),0)</f>
        <v>#REF!</v>
      </c>
      <c r="H31" s="159" t="e">
        <f ca="1">VLOOKUP($C31,INDIRECT("'"&amp;H$3&amp;"'!$C$7:$AC$42"),MATCH("grand_total",#REF!,0),0)</f>
        <v>#REF!</v>
      </c>
      <c r="I31" s="159" t="e">
        <f ca="1">VLOOKUP($C31,INDIRECT("'"&amp;I$3&amp;"'!$C$7:$AC$42"),MATCH("grand_total",#REF!,0),0)</f>
        <v>#REF!</v>
      </c>
      <c r="J31" s="159" t="e">
        <f ca="1">VLOOKUP($C31,INDIRECT("'"&amp;J$3&amp;"'!$C$7:$AC$42"),MATCH("grand_total",#REF!,0),0)</f>
        <v>#REF!</v>
      </c>
      <c r="K31" s="159" t="e">
        <f ca="1">VLOOKUP($C31,INDIRECT("'"&amp;K$3&amp;"'!$C$7:$AC$42"),MATCH("grand_total",#REF!,0),0)</f>
        <v>#REF!</v>
      </c>
      <c r="L31" s="159" t="e">
        <f ca="1">VLOOKUP($C31,INDIRECT("'"&amp;L$3&amp;"'!$C$7:$AC$42"),MATCH("grand_total",#REF!,0),0)</f>
        <v>#REF!</v>
      </c>
      <c r="M31" s="159" t="e">
        <f ca="1">VLOOKUP($C31,INDIRECT("'"&amp;M$3&amp;"'!$C$7:$AC$42"),MATCH("grand_total",#REF!,0),0)</f>
        <v>#REF!</v>
      </c>
      <c r="N31" s="159" t="e">
        <f ca="1">VLOOKUP($C31,INDIRECT("'"&amp;N$3&amp;"'!$C$7:$AC$42"),MATCH("grand_total",#REF!,0),0)</f>
        <v>#REF!</v>
      </c>
      <c r="O31" s="159" t="e">
        <f ca="1">VLOOKUP($C31,INDIRECT("'"&amp;O$3&amp;"'!$C$7:$AC$42"),MATCH("grand_total",#REF!,0),0)</f>
        <v>#REF!</v>
      </c>
      <c r="P31" s="159" t="e">
        <f ca="1">VLOOKUP($C31,INDIRECT("'"&amp;P$3&amp;"'!$C$7:$AC$42"),MATCH("grand_total",#REF!,0),0)</f>
        <v>#REF!</v>
      </c>
      <c r="Q31" s="159" t="e">
        <f ca="1">VLOOKUP($C31,INDIRECT("'"&amp;Q$3&amp;"'!$C$7:$AC$42"),MATCH("grand_total",#REF!,0),0)</f>
        <v>#REF!</v>
      </c>
      <c r="R31" s="159" t="e">
        <f ca="1">VLOOKUP($C31,INDIRECT("'"&amp;R$3&amp;"'!$C$7:$AC$42"),MATCH("grand_total",#REF!,0),0)</f>
        <v>#REF!</v>
      </c>
      <c r="S31" s="159" t="e">
        <f ca="1">VLOOKUP($C31,INDIRECT("'"&amp;S$3&amp;"'!$C$7:$AC$42"),MATCH("grand_total",#REF!,0),0)</f>
        <v>#REF!</v>
      </c>
      <c r="T31" s="159" t="e">
        <f ca="1">VLOOKUP($C31,INDIRECT("'"&amp;T$3&amp;"'!$C$7:$AC$42"),MATCH("grand_total",#REF!,0),0)</f>
        <v>#REF!</v>
      </c>
      <c r="U31" s="159" t="e">
        <f ca="1">VLOOKUP($C31,INDIRECT("'"&amp;U$3&amp;"'!$C$7:$AC$42"),MATCH("grand_total",#REF!,0),0)</f>
        <v>#REF!</v>
      </c>
      <c r="V31" s="159" t="e">
        <f ca="1">VLOOKUP($C31,INDIRECT("'"&amp;V$3&amp;"'!$C$7:$AC$42"),MATCH("grand_total",#REF!,0),0)</f>
        <v>#REF!</v>
      </c>
      <c r="W31" s="159" t="e">
        <f ca="1">VLOOKUP($C31,INDIRECT("'"&amp;W$3&amp;"'!$C$7:$AC$42"),MATCH("grand_total",#REF!,0),0)</f>
        <v>#REF!</v>
      </c>
      <c r="X31" s="159" t="e">
        <f ca="1">VLOOKUP($C31,INDIRECT("'"&amp;X$3&amp;"'!$C$7:$AC$42"),MATCH("grand_total",#REF!,0),0)</f>
        <v>#REF!</v>
      </c>
      <c r="Y31" s="159" t="e">
        <f ca="1">VLOOKUP($C31,INDIRECT("'"&amp;Y$3&amp;"'!$C$7:$AC$42"),MATCH("grand_total",#REF!,0),0)</f>
        <v>#REF!</v>
      </c>
      <c r="Z31" s="159" t="e">
        <f ca="1">VLOOKUP($C31,INDIRECT("'"&amp;Z$3&amp;"'!$C$7:$AC$42"),MATCH("grand_total",#REF!,0),0)</f>
        <v>#REF!</v>
      </c>
      <c r="AA31" s="159" t="e">
        <f ca="1">VLOOKUP($C31,INDIRECT("'"&amp;AA$3&amp;"'!$C$7:$AC$42"),MATCH("grand_total",#REF!,0),0)</f>
        <v>#REF!</v>
      </c>
      <c r="AB31" s="159" t="e">
        <f ca="1">VLOOKUP($C31,INDIRECT("'"&amp;AB$3&amp;"'!$C$7:$AC$42"),MATCH("grand_total",#REF!,0),0)</f>
        <v>#REF!</v>
      </c>
      <c r="AC31" s="159" t="e">
        <f ca="1">VLOOKUP($C31,INDIRECT("'"&amp;AC$3&amp;"'!$C$7:$AC$42"),MATCH("grand_total",#REF!,0),0)</f>
        <v>#REF!</v>
      </c>
      <c r="AD31" s="160" t="e">
        <f ca="1">VLOOKUP($C31,INDIRECT("'"&amp;AD$3&amp;"'!$C$7:$AC$42"),MATCH("grand_total",#REF!,0),0)</f>
        <v>#REF!</v>
      </c>
      <c r="AE31" s="154"/>
    </row>
    <row r="32" spans="1:31" ht="23.1" customHeight="1" x14ac:dyDescent="0.2">
      <c r="A32" s="214"/>
      <c r="B32" s="216"/>
      <c r="C32" s="134" t="s">
        <v>57</v>
      </c>
      <c r="D32" s="158" t="e">
        <f ca="1">VLOOKUP($C32,INDIRECT("'"&amp;D$3&amp;"'!$C$7:$AC$42"),MATCH("grand_total",#REF!,0),0)</f>
        <v>#REF!</v>
      </c>
      <c r="E32" s="159" t="e">
        <f ca="1">VLOOKUP($C32,INDIRECT("'"&amp;E$3&amp;"'!$C$7:$AC$42"),MATCH("grand_total",#REF!,0),0)</f>
        <v>#REF!</v>
      </c>
      <c r="F32" s="159" t="e">
        <f ca="1">VLOOKUP($C32,INDIRECT("'"&amp;F$3&amp;"'!$C$7:$AC$42"),MATCH("grand_total",#REF!,0),0)</f>
        <v>#REF!</v>
      </c>
      <c r="G32" s="159" t="e">
        <f ca="1">VLOOKUP($C32,INDIRECT("'"&amp;G$3&amp;"'!$C$7:$AC$42"),MATCH("grand_total",#REF!,0),0)</f>
        <v>#REF!</v>
      </c>
      <c r="H32" s="159" t="e">
        <f ca="1">VLOOKUP($C32,INDIRECT("'"&amp;H$3&amp;"'!$C$7:$AC$42"),MATCH("grand_total",#REF!,0),0)</f>
        <v>#REF!</v>
      </c>
      <c r="I32" s="159" t="e">
        <f ca="1">VLOOKUP($C32,INDIRECT("'"&amp;I$3&amp;"'!$C$7:$AC$42"),MATCH("grand_total",#REF!,0),0)</f>
        <v>#REF!</v>
      </c>
      <c r="J32" s="159" t="e">
        <f ca="1">VLOOKUP($C32,INDIRECT("'"&amp;J$3&amp;"'!$C$7:$AC$42"),MATCH("grand_total",#REF!,0),0)</f>
        <v>#REF!</v>
      </c>
      <c r="K32" s="159" t="e">
        <f ca="1">VLOOKUP($C32,INDIRECT("'"&amp;K$3&amp;"'!$C$7:$AC$42"),MATCH("grand_total",#REF!,0),0)</f>
        <v>#REF!</v>
      </c>
      <c r="L32" s="159" t="e">
        <f ca="1">VLOOKUP($C32,INDIRECT("'"&amp;L$3&amp;"'!$C$7:$AC$42"),MATCH("grand_total",#REF!,0),0)</f>
        <v>#REF!</v>
      </c>
      <c r="M32" s="159" t="e">
        <f ca="1">VLOOKUP($C32,INDIRECT("'"&amp;M$3&amp;"'!$C$7:$AC$42"),MATCH("grand_total",#REF!,0),0)</f>
        <v>#REF!</v>
      </c>
      <c r="N32" s="159" t="e">
        <f ca="1">VLOOKUP($C32,INDIRECT("'"&amp;N$3&amp;"'!$C$7:$AC$42"),MATCH("grand_total",#REF!,0),0)</f>
        <v>#REF!</v>
      </c>
      <c r="O32" s="159" t="e">
        <f ca="1">VLOOKUP($C32,INDIRECT("'"&amp;O$3&amp;"'!$C$7:$AC$42"),MATCH("grand_total",#REF!,0),0)</f>
        <v>#REF!</v>
      </c>
      <c r="P32" s="159" t="e">
        <f ca="1">VLOOKUP($C32,INDIRECT("'"&amp;P$3&amp;"'!$C$7:$AC$42"),MATCH("grand_total",#REF!,0),0)</f>
        <v>#REF!</v>
      </c>
      <c r="Q32" s="159" t="e">
        <f ca="1">VLOOKUP($C32,INDIRECT("'"&amp;Q$3&amp;"'!$C$7:$AC$42"),MATCH("grand_total",#REF!,0),0)</f>
        <v>#REF!</v>
      </c>
      <c r="R32" s="159" t="e">
        <f ca="1">VLOOKUP($C32,INDIRECT("'"&amp;R$3&amp;"'!$C$7:$AC$42"),MATCH("grand_total",#REF!,0),0)</f>
        <v>#REF!</v>
      </c>
      <c r="S32" s="159" t="e">
        <f ca="1">VLOOKUP($C32,INDIRECT("'"&amp;S$3&amp;"'!$C$7:$AC$42"),MATCH("grand_total",#REF!,0),0)</f>
        <v>#REF!</v>
      </c>
      <c r="T32" s="159" t="e">
        <f ca="1">VLOOKUP($C32,INDIRECT("'"&amp;T$3&amp;"'!$C$7:$AC$42"),MATCH("grand_total",#REF!,0),0)</f>
        <v>#REF!</v>
      </c>
      <c r="U32" s="159" t="e">
        <f ca="1">VLOOKUP($C32,INDIRECT("'"&amp;U$3&amp;"'!$C$7:$AC$42"),MATCH("grand_total",#REF!,0),0)</f>
        <v>#REF!</v>
      </c>
      <c r="V32" s="159" t="e">
        <f ca="1">VLOOKUP($C32,INDIRECT("'"&amp;V$3&amp;"'!$C$7:$AC$42"),MATCH("grand_total",#REF!,0),0)</f>
        <v>#REF!</v>
      </c>
      <c r="W32" s="159" t="e">
        <f ca="1">VLOOKUP($C32,INDIRECT("'"&amp;W$3&amp;"'!$C$7:$AC$42"),MATCH("grand_total",#REF!,0),0)</f>
        <v>#REF!</v>
      </c>
      <c r="X32" s="159" t="e">
        <f ca="1">VLOOKUP($C32,INDIRECT("'"&amp;X$3&amp;"'!$C$7:$AC$42"),MATCH("grand_total",#REF!,0),0)</f>
        <v>#REF!</v>
      </c>
      <c r="Y32" s="159" t="e">
        <f ca="1">VLOOKUP($C32,INDIRECT("'"&amp;Y$3&amp;"'!$C$7:$AC$42"),MATCH("grand_total",#REF!,0),0)</f>
        <v>#REF!</v>
      </c>
      <c r="Z32" s="159" t="e">
        <f ca="1">VLOOKUP($C32,INDIRECT("'"&amp;Z$3&amp;"'!$C$7:$AC$42"),MATCH("grand_total",#REF!,0),0)</f>
        <v>#REF!</v>
      </c>
      <c r="AA32" s="159" t="e">
        <f ca="1">VLOOKUP($C32,INDIRECT("'"&amp;AA$3&amp;"'!$C$7:$AC$42"),MATCH("grand_total",#REF!,0),0)</f>
        <v>#REF!</v>
      </c>
      <c r="AB32" s="159" t="e">
        <f ca="1">VLOOKUP($C32,INDIRECT("'"&amp;AB$3&amp;"'!$C$7:$AC$42"),MATCH("grand_total",#REF!,0),0)</f>
        <v>#REF!</v>
      </c>
      <c r="AC32" s="159" t="e">
        <f ca="1">VLOOKUP($C32,INDIRECT("'"&amp;AC$3&amp;"'!$C$7:$AC$42"),MATCH("grand_total",#REF!,0),0)</f>
        <v>#REF!</v>
      </c>
      <c r="AD32" s="160" t="e">
        <f ca="1">VLOOKUP($C32,INDIRECT("'"&amp;AD$3&amp;"'!$C$7:$AC$42"),MATCH("grand_total",#REF!,0),0)</f>
        <v>#REF!</v>
      </c>
      <c r="AE32" s="154"/>
    </row>
    <row r="33" spans="1:31" ht="23.1" customHeight="1" x14ac:dyDescent="0.2">
      <c r="A33" s="214"/>
      <c r="B33" s="216"/>
      <c r="C33" s="134" t="s">
        <v>58</v>
      </c>
      <c r="D33" s="158" t="e">
        <f ca="1">VLOOKUP($C33,INDIRECT("'"&amp;D$3&amp;"'!$C$7:$AC$42"),MATCH("grand_total",#REF!,0),0)</f>
        <v>#REF!</v>
      </c>
      <c r="E33" s="159" t="e">
        <f ca="1">VLOOKUP($C33,INDIRECT("'"&amp;E$3&amp;"'!$C$7:$AC$42"),MATCH("grand_total",#REF!,0),0)</f>
        <v>#REF!</v>
      </c>
      <c r="F33" s="159" t="e">
        <f ca="1">VLOOKUP($C33,INDIRECT("'"&amp;F$3&amp;"'!$C$7:$AC$42"),MATCH("grand_total",#REF!,0),0)</f>
        <v>#REF!</v>
      </c>
      <c r="G33" s="159" t="e">
        <f ca="1">VLOOKUP($C33,INDIRECT("'"&amp;G$3&amp;"'!$C$7:$AC$42"),MATCH("grand_total",#REF!,0),0)</f>
        <v>#REF!</v>
      </c>
      <c r="H33" s="159" t="e">
        <f ca="1">VLOOKUP($C33,INDIRECT("'"&amp;H$3&amp;"'!$C$7:$AC$42"),MATCH("grand_total",#REF!,0),0)</f>
        <v>#REF!</v>
      </c>
      <c r="I33" s="159" t="e">
        <f ca="1">VLOOKUP($C33,INDIRECT("'"&amp;I$3&amp;"'!$C$7:$AC$42"),MATCH("grand_total",#REF!,0),0)</f>
        <v>#REF!</v>
      </c>
      <c r="J33" s="159" t="e">
        <f ca="1">VLOOKUP($C33,INDIRECT("'"&amp;J$3&amp;"'!$C$7:$AC$42"),MATCH("grand_total",#REF!,0),0)</f>
        <v>#REF!</v>
      </c>
      <c r="K33" s="159" t="e">
        <f ca="1">VLOOKUP($C33,INDIRECT("'"&amp;K$3&amp;"'!$C$7:$AC$42"),MATCH("grand_total",#REF!,0),0)</f>
        <v>#REF!</v>
      </c>
      <c r="L33" s="159" t="e">
        <f ca="1">VLOOKUP($C33,INDIRECT("'"&amp;L$3&amp;"'!$C$7:$AC$42"),MATCH("grand_total",#REF!,0),0)</f>
        <v>#REF!</v>
      </c>
      <c r="M33" s="159" t="e">
        <f ca="1">VLOOKUP($C33,INDIRECT("'"&amp;M$3&amp;"'!$C$7:$AC$42"),MATCH("grand_total",#REF!,0),0)</f>
        <v>#REF!</v>
      </c>
      <c r="N33" s="159" t="e">
        <f ca="1">VLOOKUP($C33,INDIRECT("'"&amp;N$3&amp;"'!$C$7:$AC$42"),MATCH("grand_total",#REF!,0),0)</f>
        <v>#REF!</v>
      </c>
      <c r="O33" s="159" t="e">
        <f ca="1">VLOOKUP($C33,INDIRECT("'"&amp;O$3&amp;"'!$C$7:$AC$42"),MATCH("grand_total",#REF!,0),0)</f>
        <v>#REF!</v>
      </c>
      <c r="P33" s="159" t="e">
        <f ca="1">VLOOKUP($C33,INDIRECT("'"&amp;P$3&amp;"'!$C$7:$AC$42"),MATCH("grand_total",#REF!,0),0)</f>
        <v>#REF!</v>
      </c>
      <c r="Q33" s="159" t="e">
        <f ca="1">VLOOKUP($C33,INDIRECT("'"&amp;Q$3&amp;"'!$C$7:$AC$42"),MATCH("grand_total",#REF!,0),0)</f>
        <v>#REF!</v>
      </c>
      <c r="R33" s="159" t="e">
        <f ca="1">VLOOKUP($C33,INDIRECT("'"&amp;R$3&amp;"'!$C$7:$AC$42"),MATCH("grand_total",#REF!,0),0)</f>
        <v>#REF!</v>
      </c>
      <c r="S33" s="159" t="e">
        <f ca="1">VLOOKUP($C33,INDIRECT("'"&amp;S$3&amp;"'!$C$7:$AC$42"),MATCH("grand_total",#REF!,0),0)</f>
        <v>#REF!</v>
      </c>
      <c r="T33" s="159" t="e">
        <f ca="1">VLOOKUP($C33,INDIRECT("'"&amp;T$3&amp;"'!$C$7:$AC$42"),MATCH("grand_total",#REF!,0),0)</f>
        <v>#REF!</v>
      </c>
      <c r="U33" s="159" t="e">
        <f ca="1">VLOOKUP($C33,INDIRECT("'"&amp;U$3&amp;"'!$C$7:$AC$42"),MATCH("grand_total",#REF!,0),0)</f>
        <v>#REF!</v>
      </c>
      <c r="V33" s="159" t="e">
        <f ca="1">VLOOKUP($C33,INDIRECT("'"&amp;V$3&amp;"'!$C$7:$AC$42"),MATCH("grand_total",#REF!,0),0)</f>
        <v>#REF!</v>
      </c>
      <c r="W33" s="159" t="e">
        <f ca="1">VLOOKUP($C33,INDIRECT("'"&amp;W$3&amp;"'!$C$7:$AC$42"),MATCH("grand_total",#REF!,0),0)</f>
        <v>#REF!</v>
      </c>
      <c r="X33" s="159" t="e">
        <f ca="1">VLOOKUP($C33,INDIRECT("'"&amp;X$3&amp;"'!$C$7:$AC$42"),MATCH("grand_total",#REF!,0),0)</f>
        <v>#REF!</v>
      </c>
      <c r="Y33" s="159" t="e">
        <f ca="1">VLOOKUP($C33,INDIRECT("'"&amp;Y$3&amp;"'!$C$7:$AC$42"),MATCH("grand_total",#REF!,0),0)</f>
        <v>#REF!</v>
      </c>
      <c r="Z33" s="159" t="e">
        <f ca="1">VLOOKUP($C33,INDIRECT("'"&amp;Z$3&amp;"'!$C$7:$AC$42"),MATCH("grand_total",#REF!,0),0)</f>
        <v>#REF!</v>
      </c>
      <c r="AA33" s="159" t="e">
        <f ca="1">VLOOKUP($C33,INDIRECT("'"&amp;AA$3&amp;"'!$C$7:$AC$42"),MATCH("grand_total",#REF!,0),0)</f>
        <v>#REF!</v>
      </c>
      <c r="AB33" s="159" t="e">
        <f ca="1">VLOOKUP($C33,INDIRECT("'"&amp;AB$3&amp;"'!$C$7:$AC$42"),MATCH("grand_total",#REF!,0),0)</f>
        <v>#REF!</v>
      </c>
      <c r="AC33" s="159" t="e">
        <f ca="1">VLOOKUP($C33,INDIRECT("'"&amp;AC$3&amp;"'!$C$7:$AC$42"),MATCH("grand_total",#REF!,0),0)</f>
        <v>#REF!</v>
      </c>
      <c r="AD33" s="160" t="e">
        <f ca="1">VLOOKUP($C33,INDIRECT("'"&amp;AD$3&amp;"'!$C$7:$AC$42"),MATCH("grand_total",#REF!,0),0)</f>
        <v>#REF!</v>
      </c>
      <c r="AE33" s="154"/>
    </row>
    <row r="34" spans="1:31" ht="23.1" customHeight="1" x14ac:dyDescent="0.2">
      <c r="A34" s="214"/>
      <c r="B34" s="144" t="s">
        <v>59</v>
      </c>
      <c r="C34" s="145"/>
      <c r="D34" s="158" t="e">
        <f ca="1">VLOOKUP($B34,INDIRECT("'"&amp;D$3&amp;"'!$B$7:$AC$42"),MATCH("grand_total",#REF!,0),0)</f>
        <v>#REF!</v>
      </c>
      <c r="E34" s="159" t="e">
        <f ca="1">VLOOKUP($B34,INDIRECT("'"&amp;E$3&amp;"'!$B$7:$AC$42"),MATCH("grand_total",#REF!,0),0)</f>
        <v>#REF!</v>
      </c>
      <c r="F34" s="159" t="e">
        <f ca="1">VLOOKUP($B34,INDIRECT("'"&amp;F$3&amp;"'!$B$7:$AC$42"),MATCH("grand_total",#REF!,0),0)</f>
        <v>#REF!</v>
      </c>
      <c r="G34" s="159" t="e">
        <f ca="1">VLOOKUP($B34,INDIRECT("'"&amp;G$3&amp;"'!$B$7:$AC$42"),MATCH("grand_total",#REF!,0),0)</f>
        <v>#REF!</v>
      </c>
      <c r="H34" s="159" t="e">
        <f ca="1">VLOOKUP($B34,INDIRECT("'"&amp;H$3&amp;"'!$B$7:$AC$42"),MATCH("grand_total",#REF!,0),0)</f>
        <v>#REF!</v>
      </c>
      <c r="I34" s="159" t="e">
        <f ca="1">VLOOKUP($B34,INDIRECT("'"&amp;I$3&amp;"'!$B$7:$AC$42"),MATCH("grand_total",#REF!,0),0)</f>
        <v>#REF!</v>
      </c>
      <c r="J34" s="159" t="e">
        <f ca="1">VLOOKUP($B34,INDIRECT("'"&amp;J$3&amp;"'!$B$7:$AC$42"),MATCH("grand_total",#REF!,0),0)</f>
        <v>#REF!</v>
      </c>
      <c r="K34" s="159" t="e">
        <f ca="1">VLOOKUP($B34,INDIRECT("'"&amp;K$3&amp;"'!$B$7:$AC$42"),MATCH("grand_total",#REF!,0),0)</f>
        <v>#REF!</v>
      </c>
      <c r="L34" s="159" t="e">
        <f ca="1">VLOOKUP($B34,INDIRECT("'"&amp;L$3&amp;"'!$B$7:$AC$42"),MATCH("grand_total",#REF!,0),0)</f>
        <v>#REF!</v>
      </c>
      <c r="M34" s="159" t="e">
        <f ca="1">VLOOKUP($B34,INDIRECT("'"&amp;M$3&amp;"'!$B$7:$AC$42"),MATCH("grand_total",#REF!,0),0)</f>
        <v>#REF!</v>
      </c>
      <c r="N34" s="159" t="e">
        <f ca="1">VLOOKUP($B34,INDIRECT("'"&amp;N$3&amp;"'!$B$7:$AC$42"),MATCH("grand_total",#REF!,0),0)</f>
        <v>#REF!</v>
      </c>
      <c r="O34" s="159" t="e">
        <f ca="1">VLOOKUP($B34,INDIRECT("'"&amp;O$3&amp;"'!$B$7:$AC$42"),MATCH("grand_total",#REF!,0),0)</f>
        <v>#REF!</v>
      </c>
      <c r="P34" s="159" t="e">
        <f ca="1">VLOOKUP($B34,INDIRECT("'"&amp;P$3&amp;"'!$B$7:$AC$42"),MATCH("grand_total",#REF!,0),0)</f>
        <v>#REF!</v>
      </c>
      <c r="Q34" s="159" t="e">
        <f ca="1">VLOOKUP($B34,INDIRECT("'"&amp;Q$3&amp;"'!$B$7:$AC$42"),MATCH("grand_total",#REF!,0),0)</f>
        <v>#REF!</v>
      </c>
      <c r="R34" s="159" t="e">
        <f ca="1">VLOOKUP($B34,INDIRECT("'"&amp;R$3&amp;"'!$B$7:$AC$42"),MATCH("grand_total",#REF!,0),0)</f>
        <v>#REF!</v>
      </c>
      <c r="S34" s="159" t="e">
        <f ca="1">VLOOKUP($B34,INDIRECT("'"&amp;S$3&amp;"'!$B$7:$AC$42"),MATCH("grand_total",#REF!,0),0)</f>
        <v>#REF!</v>
      </c>
      <c r="T34" s="159" t="e">
        <f ca="1">VLOOKUP($B34,INDIRECT("'"&amp;T$3&amp;"'!$B$7:$AC$42"),MATCH("grand_total",#REF!,0),0)</f>
        <v>#REF!</v>
      </c>
      <c r="U34" s="159" t="e">
        <f ca="1">VLOOKUP($B34,INDIRECT("'"&amp;U$3&amp;"'!$B$7:$AC$42"),MATCH("grand_total",#REF!,0),0)</f>
        <v>#REF!</v>
      </c>
      <c r="V34" s="159" t="e">
        <f ca="1">VLOOKUP($B34,INDIRECT("'"&amp;V$3&amp;"'!$B$7:$AC$42"),MATCH("grand_total",#REF!,0),0)</f>
        <v>#REF!</v>
      </c>
      <c r="W34" s="159" t="e">
        <f ca="1">VLOOKUP($B34,INDIRECT("'"&amp;W$3&amp;"'!$B$7:$AC$42"),MATCH("grand_total",#REF!,0),0)</f>
        <v>#REF!</v>
      </c>
      <c r="X34" s="159" t="e">
        <f ca="1">VLOOKUP($B34,INDIRECT("'"&amp;X$3&amp;"'!$B$7:$AC$42"),MATCH("grand_total",#REF!,0),0)</f>
        <v>#REF!</v>
      </c>
      <c r="Y34" s="159" t="e">
        <f ca="1">VLOOKUP($B34,INDIRECT("'"&amp;Y$3&amp;"'!$B$7:$AC$42"),MATCH("grand_total",#REF!,0),0)</f>
        <v>#REF!</v>
      </c>
      <c r="Z34" s="159" t="e">
        <f ca="1">VLOOKUP($B34,INDIRECT("'"&amp;Z$3&amp;"'!$B$7:$AC$42"),MATCH("grand_total",#REF!,0),0)</f>
        <v>#REF!</v>
      </c>
      <c r="AA34" s="159" t="e">
        <f ca="1">VLOOKUP($B34,INDIRECT("'"&amp;AA$3&amp;"'!$B$7:$AC$42"),MATCH("grand_total",#REF!,0),0)</f>
        <v>#REF!</v>
      </c>
      <c r="AB34" s="159" t="e">
        <f ca="1">VLOOKUP($B34,INDIRECT("'"&amp;AB$3&amp;"'!$B$7:$AC$42"),MATCH("grand_total",#REF!,0),0)</f>
        <v>#REF!</v>
      </c>
      <c r="AC34" s="159" t="e">
        <f ca="1">VLOOKUP($B34,INDIRECT("'"&amp;AC$3&amp;"'!$B$7:$AC$42"),MATCH("grand_total",#REF!,0),0)</f>
        <v>#REF!</v>
      </c>
      <c r="AD34" s="160" t="e">
        <f ca="1">VLOOKUP($B34,INDIRECT("'"&amp;AD$3&amp;"'!$B$7:$AC$42"),MATCH("grand_total",#REF!,0),0)</f>
        <v>#REF!</v>
      </c>
      <c r="AE34" s="154"/>
    </row>
    <row r="35" spans="1:31" ht="23.1" customHeight="1" x14ac:dyDescent="0.2">
      <c r="A35" s="214"/>
      <c r="B35" s="144" t="s">
        <v>60</v>
      </c>
      <c r="C35" s="135"/>
      <c r="D35" s="158" t="e">
        <f ca="1">VLOOKUP($B35,INDIRECT("'"&amp;D$3&amp;"'!$B$7:$AC$42"),MATCH("grand_total",#REF!,0),0)</f>
        <v>#REF!</v>
      </c>
      <c r="E35" s="159" t="e">
        <f ca="1">VLOOKUP($B35,INDIRECT("'"&amp;E$3&amp;"'!$B$7:$AC$42"),MATCH("grand_total",#REF!,0),0)</f>
        <v>#REF!</v>
      </c>
      <c r="F35" s="159" t="e">
        <f ca="1">VLOOKUP($B35,INDIRECT("'"&amp;F$3&amp;"'!$B$7:$AC$42"),MATCH("grand_total",#REF!,0),0)</f>
        <v>#REF!</v>
      </c>
      <c r="G35" s="159" t="e">
        <f ca="1">VLOOKUP($B35,INDIRECT("'"&amp;G$3&amp;"'!$B$7:$AC$42"),MATCH("grand_total",#REF!,0),0)</f>
        <v>#REF!</v>
      </c>
      <c r="H35" s="159" t="e">
        <f ca="1">VLOOKUP($B35,INDIRECT("'"&amp;H$3&amp;"'!$B$7:$AC$42"),MATCH("grand_total",#REF!,0),0)</f>
        <v>#REF!</v>
      </c>
      <c r="I35" s="159" t="e">
        <f ca="1">VLOOKUP($B35,INDIRECT("'"&amp;I$3&amp;"'!$B$7:$AC$42"),MATCH("grand_total",#REF!,0),0)</f>
        <v>#REF!</v>
      </c>
      <c r="J35" s="159" t="e">
        <f ca="1">VLOOKUP($B35,INDIRECT("'"&amp;J$3&amp;"'!$B$7:$AC$42"),MATCH("grand_total",#REF!,0),0)</f>
        <v>#REF!</v>
      </c>
      <c r="K35" s="159" t="e">
        <f ca="1">VLOOKUP($B35,INDIRECT("'"&amp;K$3&amp;"'!$B$7:$AC$42"),MATCH("grand_total",#REF!,0),0)</f>
        <v>#REF!</v>
      </c>
      <c r="L35" s="159" t="e">
        <f ca="1">VLOOKUP($B35,INDIRECT("'"&amp;L$3&amp;"'!$B$7:$AC$42"),MATCH("grand_total",#REF!,0),0)</f>
        <v>#REF!</v>
      </c>
      <c r="M35" s="159" t="e">
        <f ca="1">VLOOKUP($B35,INDIRECT("'"&amp;M$3&amp;"'!$B$7:$AC$42"),MATCH("grand_total",#REF!,0),0)</f>
        <v>#REF!</v>
      </c>
      <c r="N35" s="159" t="e">
        <f ca="1">VLOOKUP($B35,INDIRECT("'"&amp;N$3&amp;"'!$B$7:$AC$42"),MATCH("grand_total",#REF!,0),0)</f>
        <v>#REF!</v>
      </c>
      <c r="O35" s="159" t="e">
        <f ca="1">VLOOKUP($B35,INDIRECT("'"&amp;O$3&amp;"'!$B$7:$AC$42"),MATCH("grand_total",#REF!,0),0)</f>
        <v>#REF!</v>
      </c>
      <c r="P35" s="159" t="e">
        <f ca="1">VLOOKUP($B35,INDIRECT("'"&amp;P$3&amp;"'!$B$7:$AC$42"),MATCH("grand_total",#REF!,0),0)</f>
        <v>#REF!</v>
      </c>
      <c r="Q35" s="159" t="e">
        <f ca="1">VLOOKUP($B35,INDIRECT("'"&amp;Q$3&amp;"'!$B$7:$AC$42"),MATCH("grand_total",#REF!,0),0)</f>
        <v>#REF!</v>
      </c>
      <c r="R35" s="159" t="e">
        <f ca="1">VLOOKUP($B35,INDIRECT("'"&amp;R$3&amp;"'!$B$7:$AC$42"),MATCH("grand_total",#REF!,0),0)</f>
        <v>#REF!</v>
      </c>
      <c r="S35" s="159" t="e">
        <f ca="1">VLOOKUP($B35,INDIRECT("'"&amp;S$3&amp;"'!$B$7:$AC$42"),MATCH("grand_total",#REF!,0),0)</f>
        <v>#REF!</v>
      </c>
      <c r="T35" s="159" t="e">
        <f ca="1">VLOOKUP($B35,INDIRECT("'"&amp;T$3&amp;"'!$B$7:$AC$42"),MATCH("grand_total",#REF!,0),0)</f>
        <v>#REF!</v>
      </c>
      <c r="U35" s="159" t="e">
        <f ca="1">VLOOKUP($B35,INDIRECT("'"&amp;U$3&amp;"'!$B$7:$AC$42"),MATCH("grand_total",#REF!,0),0)</f>
        <v>#REF!</v>
      </c>
      <c r="V35" s="159" t="e">
        <f ca="1">VLOOKUP($B35,INDIRECT("'"&amp;V$3&amp;"'!$B$7:$AC$42"),MATCH("grand_total",#REF!,0),0)</f>
        <v>#REF!</v>
      </c>
      <c r="W35" s="159" t="e">
        <f ca="1">VLOOKUP($B35,INDIRECT("'"&amp;W$3&amp;"'!$B$7:$AC$42"),MATCH("grand_total",#REF!,0),0)</f>
        <v>#REF!</v>
      </c>
      <c r="X35" s="159" t="e">
        <f ca="1">VLOOKUP($B35,INDIRECT("'"&amp;X$3&amp;"'!$B$7:$AC$42"),MATCH("grand_total",#REF!,0),0)</f>
        <v>#REF!</v>
      </c>
      <c r="Y35" s="159" t="e">
        <f ca="1">VLOOKUP($B35,INDIRECT("'"&amp;Y$3&amp;"'!$B$7:$AC$42"),MATCH("grand_total",#REF!,0),0)</f>
        <v>#REF!</v>
      </c>
      <c r="Z35" s="159" t="e">
        <f ca="1">VLOOKUP($B35,INDIRECT("'"&amp;Z$3&amp;"'!$B$7:$AC$42"),MATCH("grand_total",#REF!,0),0)</f>
        <v>#REF!</v>
      </c>
      <c r="AA35" s="159" t="e">
        <f ca="1">VLOOKUP($B35,INDIRECT("'"&amp;AA$3&amp;"'!$B$7:$AC$42"),MATCH("grand_total",#REF!,0),0)</f>
        <v>#REF!</v>
      </c>
      <c r="AB35" s="159" t="e">
        <f ca="1">VLOOKUP($B35,INDIRECT("'"&amp;AB$3&amp;"'!$B$7:$AC$42"),MATCH("grand_total",#REF!,0),0)</f>
        <v>#REF!</v>
      </c>
      <c r="AC35" s="159" t="e">
        <f ca="1">VLOOKUP($B35,INDIRECT("'"&amp;AC$3&amp;"'!$B$7:$AC$42"),MATCH("grand_total",#REF!,0),0)</f>
        <v>#REF!</v>
      </c>
      <c r="AD35" s="160" t="e">
        <f ca="1">VLOOKUP($B35,INDIRECT("'"&amp;AD$3&amp;"'!$B$7:$AC$42"),MATCH("grand_total",#REF!,0),0)</f>
        <v>#REF!</v>
      </c>
      <c r="AE35" s="154"/>
    </row>
    <row r="36" spans="1:31" ht="23.1" customHeight="1" thickBot="1" x14ac:dyDescent="0.25">
      <c r="A36" s="214"/>
      <c r="B36" s="147" t="s">
        <v>61</v>
      </c>
      <c r="C36" s="145"/>
      <c r="D36" s="161" t="e">
        <f ca="1">VLOOKUP($B36,INDIRECT("'"&amp;D$3&amp;"'!$B$7:$AC$42"),MATCH("grand_total",#REF!,0),0)</f>
        <v>#REF!</v>
      </c>
      <c r="E36" s="162" t="e">
        <f ca="1">VLOOKUP($B36,INDIRECT("'"&amp;E$3&amp;"'!$B$7:$AC$42"),MATCH("grand_total",#REF!,0),0)</f>
        <v>#REF!</v>
      </c>
      <c r="F36" s="162" t="e">
        <f ca="1">VLOOKUP($B36,INDIRECT("'"&amp;F$3&amp;"'!$B$7:$AC$42"),MATCH("grand_total",#REF!,0),0)</f>
        <v>#REF!</v>
      </c>
      <c r="G36" s="162" t="e">
        <f ca="1">VLOOKUP($B36,INDIRECT("'"&amp;G$3&amp;"'!$B$7:$AC$42"),MATCH("grand_total",#REF!,0),0)</f>
        <v>#REF!</v>
      </c>
      <c r="H36" s="162" t="e">
        <f ca="1">VLOOKUP($B36,INDIRECT("'"&amp;H$3&amp;"'!$B$7:$AC$42"),MATCH("grand_total",#REF!,0),0)</f>
        <v>#REF!</v>
      </c>
      <c r="I36" s="162" t="e">
        <f ca="1">VLOOKUP($B36,INDIRECT("'"&amp;I$3&amp;"'!$B$7:$AC$42"),MATCH("grand_total",#REF!,0),0)</f>
        <v>#REF!</v>
      </c>
      <c r="J36" s="162" t="e">
        <f ca="1">VLOOKUP($B36,INDIRECT("'"&amp;J$3&amp;"'!$B$7:$AC$42"),MATCH("grand_total",#REF!,0),0)</f>
        <v>#REF!</v>
      </c>
      <c r="K36" s="162" t="e">
        <f ca="1">VLOOKUP($B36,INDIRECT("'"&amp;K$3&amp;"'!$B$7:$AC$42"),MATCH("grand_total",#REF!,0),0)</f>
        <v>#REF!</v>
      </c>
      <c r="L36" s="162" t="e">
        <f ca="1">VLOOKUP($B36,INDIRECT("'"&amp;L$3&amp;"'!$B$7:$AC$42"),MATCH("grand_total",#REF!,0),0)</f>
        <v>#REF!</v>
      </c>
      <c r="M36" s="162" t="e">
        <f ca="1">VLOOKUP($B36,INDIRECT("'"&amp;M$3&amp;"'!$B$7:$AC$42"),MATCH("grand_total",#REF!,0),0)</f>
        <v>#REF!</v>
      </c>
      <c r="N36" s="162" t="e">
        <f ca="1">VLOOKUP($B36,INDIRECT("'"&amp;N$3&amp;"'!$B$7:$AC$42"),MATCH("grand_total",#REF!,0),0)</f>
        <v>#REF!</v>
      </c>
      <c r="O36" s="162" t="e">
        <f ca="1">VLOOKUP($B36,INDIRECT("'"&amp;O$3&amp;"'!$B$7:$AC$42"),MATCH("grand_total",#REF!,0),0)</f>
        <v>#REF!</v>
      </c>
      <c r="P36" s="162" t="e">
        <f ca="1">VLOOKUP($B36,INDIRECT("'"&amp;P$3&amp;"'!$B$7:$AC$42"),MATCH("grand_total",#REF!,0),0)</f>
        <v>#REF!</v>
      </c>
      <c r="Q36" s="162" t="e">
        <f ca="1">VLOOKUP($B36,INDIRECT("'"&amp;Q$3&amp;"'!$B$7:$AC$42"),MATCH("grand_total",#REF!,0),0)</f>
        <v>#REF!</v>
      </c>
      <c r="R36" s="162" t="e">
        <f ca="1">VLOOKUP($B36,INDIRECT("'"&amp;R$3&amp;"'!$B$7:$AC$42"),MATCH("grand_total",#REF!,0),0)</f>
        <v>#REF!</v>
      </c>
      <c r="S36" s="162" t="e">
        <f ca="1">VLOOKUP($B36,INDIRECT("'"&amp;S$3&amp;"'!$B$7:$AC$42"),MATCH("grand_total",#REF!,0),0)</f>
        <v>#REF!</v>
      </c>
      <c r="T36" s="162" t="e">
        <f ca="1">VLOOKUP($B36,INDIRECT("'"&amp;T$3&amp;"'!$B$7:$AC$42"),MATCH("grand_total",#REF!,0),0)</f>
        <v>#REF!</v>
      </c>
      <c r="U36" s="162" t="e">
        <f ca="1">VLOOKUP($B36,INDIRECT("'"&amp;U$3&amp;"'!$B$7:$AC$42"),MATCH("grand_total",#REF!,0),0)</f>
        <v>#REF!</v>
      </c>
      <c r="V36" s="162" t="e">
        <f ca="1">VLOOKUP($B36,INDIRECT("'"&amp;V$3&amp;"'!$B$7:$AC$42"),MATCH("grand_total",#REF!,0),0)</f>
        <v>#REF!</v>
      </c>
      <c r="W36" s="162" t="e">
        <f ca="1">VLOOKUP($B36,INDIRECT("'"&amp;W$3&amp;"'!$B$7:$AC$42"),MATCH("grand_total",#REF!,0),0)</f>
        <v>#REF!</v>
      </c>
      <c r="X36" s="162" t="e">
        <f ca="1">VLOOKUP($B36,INDIRECT("'"&amp;X$3&amp;"'!$B$7:$AC$42"),MATCH("grand_total",#REF!,0),0)</f>
        <v>#REF!</v>
      </c>
      <c r="Y36" s="162" t="e">
        <f ca="1">VLOOKUP($B36,INDIRECT("'"&amp;Y$3&amp;"'!$B$7:$AC$42"),MATCH("grand_total",#REF!,0),0)</f>
        <v>#REF!</v>
      </c>
      <c r="Z36" s="162" t="e">
        <f ca="1">VLOOKUP($B36,INDIRECT("'"&amp;Z$3&amp;"'!$B$7:$AC$42"),MATCH("grand_total",#REF!,0),0)</f>
        <v>#REF!</v>
      </c>
      <c r="AA36" s="162" t="e">
        <f ca="1">VLOOKUP($B36,INDIRECT("'"&amp;AA$3&amp;"'!$B$7:$AC$42"),MATCH("grand_total",#REF!,0),0)</f>
        <v>#REF!</v>
      </c>
      <c r="AB36" s="162" t="e">
        <f ca="1">VLOOKUP($B36,INDIRECT("'"&amp;AB$3&amp;"'!$B$7:$AC$42"),MATCH("grand_total",#REF!,0),0)</f>
        <v>#REF!</v>
      </c>
      <c r="AC36" s="162" t="e">
        <f ca="1">VLOOKUP($B36,INDIRECT("'"&amp;AC$3&amp;"'!$B$7:$AC$42"),MATCH("grand_total",#REF!,0),0)</f>
        <v>#REF!</v>
      </c>
      <c r="AD36" s="163" t="e">
        <f ca="1">VLOOKUP($B36,INDIRECT("'"&amp;AD$3&amp;"'!$B$7:$AC$42"),MATCH("grand_total",#REF!,0),0)</f>
        <v>#REF!</v>
      </c>
      <c r="AE36" s="154"/>
    </row>
    <row r="37" spans="1:31" ht="35.1" customHeight="1" thickBot="1" x14ac:dyDescent="0.25">
      <c r="A37" s="148" t="s">
        <v>62</v>
      </c>
      <c r="B37" s="149"/>
      <c r="C37" s="150"/>
      <c r="D37" s="164" t="e">
        <f ca="1">VLOOKUP($A37,INDIRECT("'"&amp;D$3&amp;"'!$A$7:$AC$42"),MATCH("grand_total",#REF!,0),0)</f>
        <v>#REF!</v>
      </c>
      <c r="E37" s="165" t="e">
        <f ca="1">VLOOKUP($A37,INDIRECT("'"&amp;E$3&amp;"'!$A$7:$AC$42"),MATCH("grand_total",#REF!,0),0)</f>
        <v>#REF!</v>
      </c>
      <c r="F37" s="165" t="e">
        <f ca="1">VLOOKUP($A37,INDIRECT("'"&amp;F$3&amp;"'!$A$7:$AC$42"),MATCH("grand_total",#REF!,0),0)</f>
        <v>#REF!</v>
      </c>
      <c r="G37" s="165" t="e">
        <f ca="1">VLOOKUP($A37,INDIRECT("'"&amp;G$3&amp;"'!$A$7:$AC$42"),MATCH("grand_total",#REF!,0),0)</f>
        <v>#REF!</v>
      </c>
      <c r="H37" s="165" t="e">
        <f ca="1">VLOOKUP($A37,INDIRECT("'"&amp;H$3&amp;"'!$A$7:$AC$42"),MATCH("grand_total",#REF!,0),0)</f>
        <v>#REF!</v>
      </c>
      <c r="I37" s="165" t="e">
        <f ca="1">VLOOKUP($A37,INDIRECT("'"&amp;I$3&amp;"'!$A$7:$AC$42"),MATCH("grand_total",#REF!,0),0)</f>
        <v>#REF!</v>
      </c>
      <c r="J37" s="165" t="e">
        <f ca="1">VLOOKUP($A37,INDIRECT("'"&amp;J$3&amp;"'!$A$7:$AC$42"),MATCH("grand_total",#REF!,0),0)</f>
        <v>#REF!</v>
      </c>
      <c r="K37" s="165" t="e">
        <f ca="1">VLOOKUP($A37,INDIRECT("'"&amp;K$3&amp;"'!$A$7:$AC$42"),MATCH("grand_total",#REF!,0),0)</f>
        <v>#REF!</v>
      </c>
      <c r="L37" s="165" t="e">
        <f ca="1">VLOOKUP($A37,INDIRECT("'"&amp;L$3&amp;"'!$A$7:$AC$42"),MATCH("grand_total",#REF!,0),0)</f>
        <v>#REF!</v>
      </c>
      <c r="M37" s="165" t="e">
        <f ca="1">VLOOKUP($A37,INDIRECT("'"&amp;M$3&amp;"'!$A$7:$AC$42"),MATCH("grand_total",#REF!,0),0)</f>
        <v>#REF!</v>
      </c>
      <c r="N37" s="165" t="e">
        <f ca="1">VLOOKUP($A37,INDIRECT("'"&amp;N$3&amp;"'!$A$7:$AC$42"),MATCH("grand_total",#REF!,0),0)</f>
        <v>#REF!</v>
      </c>
      <c r="O37" s="165" t="e">
        <f ca="1">VLOOKUP($A37,INDIRECT("'"&amp;O$3&amp;"'!$A$7:$AC$42"),MATCH("grand_total",#REF!,0),0)</f>
        <v>#REF!</v>
      </c>
      <c r="P37" s="165" t="e">
        <f ca="1">VLOOKUP($A37,INDIRECT("'"&amp;P$3&amp;"'!$A$7:$AC$42"),MATCH("grand_total",#REF!,0),0)</f>
        <v>#REF!</v>
      </c>
      <c r="Q37" s="165" t="e">
        <f ca="1">VLOOKUP($A37,INDIRECT("'"&amp;Q$3&amp;"'!$A$7:$AC$42"),MATCH("grand_total",#REF!,0),0)</f>
        <v>#REF!</v>
      </c>
      <c r="R37" s="165" t="e">
        <f ca="1">VLOOKUP($A37,INDIRECT("'"&amp;R$3&amp;"'!$A$7:$AC$42"),MATCH("grand_total",#REF!,0),0)</f>
        <v>#REF!</v>
      </c>
      <c r="S37" s="165" t="e">
        <f ca="1">VLOOKUP($A37,INDIRECT("'"&amp;S$3&amp;"'!$A$7:$AC$42"),MATCH("grand_total",#REF!,0),0)</f>
        <v>#REF!</v>
      </c>
      <c r="T37" s="165" t="e">
        <f ca="1">VLOOKUP($A37,INDIRECT("'"&amp;T$3&amp;"'!$A$7:$AC$42"),MATCH("grand_total",#REF!,0),0)</f>
        <v>#REF!</v>
      </c>
      <c r="U37" s="165" t="e">
        <f ca="1">VLOOKUP($A37,INDIRECT("'"&amp;U$3&amp;"'!$A$7:$AC$42"),MATCH("grand_total",#REF!,0),0)</f>
        <v>#REF!</v>
      </c>
      <c r="V37" s="165" t="e">
        <f ca="1">VLOOKUP($A37,INDIRECT("'"&amp;V$3&amp;"'!$A$7:$AC$42"),MATCH("grand_total",#REF!,0),0)</f>
        <v>#REF!</v>
      </c>
      <c r="W37" s="165" t="e">
        <f ca="1">VLOOKUP($A37,INDIRECT("'"&amp;W$3&amp;"'!$A$7:$AC$42"),MATCH("grand_total",#REF!,0),0)</f>
        <v>#REF!</v>
      </c>
      <c r="X37" s="165" t="e">
        <f ca="1">VLOOKUP($A37,INDIRECT("'"&amp;X$3&amp;"'!$A$7:$AC$42"),MATCH("grand_total",#REF!,0),0)</f>
        <v>#REF!</v>
      </c>
      <c r="Y37" s="165" t="e">
        <f ca="1">VLOOKUP($A37,INDIRECT("'"&amp;Y$3&amp;"'!$A$7:$AC$42"),MATCH("grand_total",#REF!,0),0)</f>
        <v>#REF!</v>
      </c>
      <c r="Z37" s="165" t="e">
        <f ca="1">VLOOKUP($A37,INDIRECT("'"&amp;Z$3&amp;"'!$A$7:$AC$42"),MATCH("grand_total",#REF!,0),0)</f>
        <v>#REF!</v>
      </c>
      <c r="AA37" s="165" t="e">
        <f ca="1">VLOOKUP($A37,INDIRECT("'"&amp;AA$3&amp;"'!$A$7:$AC$42"),MATCH("grand_total",#REF!,0),0)</f>
        <v>#REF!</v>
      </c>
      <c r="AB37" s="165" t="e">
        <f ca="1">VLOOKUP($A37,INDIRECT("'"&amp;AB$3&amp;"'!$A$7:$AC$42"),MATCH("grand_total",#REF!,0),0)</f>
        <v>#REF!</v>
      </c>
      <c r="AC37" s="165" t="e">
        <f ca="1">VLOOKUP($A37,INDIRECT("'"&amp;AC$3&amp;"'!$A$7:$AC$42"),MATCH("grand_total",#REF!,0),0)</f>
        <v>#REF!</v>
      </c>
      <c r="AD37" s="166" t="e">
        <f ca="1">VLOOKUP($A37,INDIRECT("'"&amp;AD$3&amp;"'!$A$7:$AC$42"),MATCH("grand_total",#REF!,0),0)</f>
        <v>#REF!</v>
      </c>
      <c r="AE37" s="154"/>
    </row>
    <row r="38" spans="1:31" ht="24.75" customHeight="1" thickBot="1" x14ac:dyDescent="0.25">
      <c r="A38" s="151"/>
      <c r="B38" s="144"/>
      <c r="C38" s="144"/>
      <c r="D38" s="153"/>
      <c r="E38" s="153"/>
      <c r="F38" s="153"/>
      <c r="G38" s="153"/>
      <c r="H38" s="153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  <c r="AC38" s="153"/>
      <c r="AD38" s="160"/>
      <c r="AE38" s="154"/>
    </row>
    <row r="39" spans="1:31" ht="19.5" customHeight="1" x14ac:dyDescent="0.2">
      <c r="A39" s="206" t="s">
        <v>63</v>
      </c>
      <c r="B39" s="207"/>
      <c r="C39" s="208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09"/>
      <c r="AD39" s="210"/>
      <c r="AE39" s="154"/>
    </row>
    <row r="40" spans="1:31" ht="22.5" customHeight="1" x14ac:dyDescent="0.2">
      <c r="A40" s="199"/>
      <c r="B40" s="205" t="s">
        <v>14</v>
      </c>
      <c r="C40" s="202"/>
      <c r="D40" s="159" t="e">
        <f ca="1">VLOOKUP($A$39,INDIRECT("'"&amp;D$3&amp;"'!$A$7:$AC$42"),MATCH($B$40,#REF!,0),0)</f>
        <v>#REF!</v>
      </c>
      <c r="E40" s="159" t="e">
        <f ca="1">VLOOKUP($A$39,INDIRECT("'"&amp;E$3&amp;"'!$A$7:$AC$42"),MATCH($B$40,#REF!,0),0)</f>
        <v>#REF!</v>
      </c>
      <c r="F40" s="159" t="e">
        <f ca="1">VLOOKUP($A$39,INDIRECT("'"&amp;F$3&amp;"'!$A$7:$AC$42"),MATCH($B$40,#REF!,0),0)</f>
        <v>#REF!</v>
      </c>
      <c r="G40" s="159" t="e">
        <f ca="1">VLOOKUP($A$39,INDIRECT("'"&amp;G$3&amp;"'!$A$7:$AC$42"),MATCH($B$40,#REF!,0),0)</f>
        <v>#REF!</v>
      </c>
      <c r="H40" s="159" t="e">
        <f ca="1">VLOOKUP($A$39,INDIRECT("'"&amp;H$3&amp;"'!$A$7:$AC$42"),MATCH($B$40,#REF!,0),0)</f>
        <v>#REF!</v>
      </c>
      <c r="I40" s="159" t="e">
        <f ca="1">VLOOKUP($A$39,INDIRECT("'"&amp;I$3&amp;"'!$A$7:$AC$42"),MATCH($B$40,#REF!,0),0)</f>
        <v>#REF!</v>
      </c>
      <c r="J40" s="159" t="e">
        <f ca="1">VLOOKUP($A$39,INDIRECT("'"&amp;J$3&amp;"'!$A$7:$AC$42"),MATCH($B$40,#REF!,0),0)</f>
        <v>#REF!</v>
      </c>
      <c r="K40" s="159" t="e">
        <f ca="1">VLOOKUP($A$39,INDIRECT("'"&amp;K$3&amp;"'!$A$7:$AC$42"),MATCH($B$40,#REF!,0),0)</f>
        <v>#REF!</v>
      </c>
      <c r="L40" s="159" t="e">
        <f ca="1">VLOOKUP($A$39,INDIRECT("'"&amp;L$3&amp;"'!$A$7:$AC$42"),MATCH($B$40,#REF!,0),0)</f>
        <v>#REF!</v>
      </c>
      <c r="M40" s="159" t="e">
        <f ca="1">VLOOKUP($A$39,INDIRECT("'"&amp;M$3&amp;"'!$A$7:$AC$42"),MATCH($B$40,#REF!,0),0)</f>
        <v>#REF!</v>
      </c>
      <c r="N40" s="159" t="e">
        <f ca="1">VLOOKUP($A$39,INDIRECT("'"&amp;N$3&amp;"'!$A$7:$AC$42"),MATCH($B$40,#REF!,0),0)</f>
        <v>#REF!</v>
      </c>
      <c r="O40" s="159" t="e">
        <f ca="1">VLOOKUP($A$39,INDIRECT("'"&amp;O$3&amp;"'!$A$7:$AC$42"),MATCH($B$40,#REF!,0),0)</f>
        <v>#REF!</v>
      </c>
      <c r="P40" s="159" t="e">
        <f ca="1">VLOOKUP($A$39,INDIRECT("'"&amp;P$3&amp;"'!$A$7:$AC$42"),MATCH($B$40,#REF!,0),0)</f>
        <v>#REF!</v>
      </c>
      <c r="Q40" s="159" t="e">
        <f ca="1">VLOOKUP($A$39,INDIRECT("'"&amp;Q$3&amp;"'!$A$7:$AC$42"),MATCH($B$40,#REF!,0),0)</f>
        <v>#REF!</v>
      </c>
      <c r="R40" s="159" t="e">
        <f ca="1">VLOOKUP($A$39,INDIRECT("'"&amp;R$3&amp;"'!$A$7:$AC$42"),MATCH($B$40,#REF!,0),0)</f>
        <v>#REF!</v>
      </c>
      <c r="S40" s="159" t="e">
        <f ca="1">VLOOKUP($A$39,INDIRECT("'"&amp;S$3&amp;"'!$A$7:$AC$42"),MATCH($B$40,#REF!,0),0)</f>
        <v>#REF!</v>
      </c>
      <c r="T40" s="159" t="e">
        <f ca="1">VLOOKUP($A$39,INDIRECT("'"&amp;T$3&amp;"'!$A$7:$AC$42"),MATCH($B$40,#REF!,0),0)</f>
        <v>#REF!</v>
      </c>
      <c r="U40" s="159" t="e">
        <f ca="1">VLOOKUP($A$39,INDIRECT("'"&amp;U$3&amp;"'!$A$7:$AC$42"),MATCH($B$40,#REF!,0),0)</f>
        <v>#REF!</v>
      </c>
      <c r="V40" s="159" t="e">
        <f ca="1">VLOOKUP($A$39,INDIRECT("'"&amp;V$3&amp;"'!$A$7:$AC$42"),MATCH($B$40,#REF!,0),0)</f>
        <v>#REF!</v>
      </c>
      <c r="W40" s="159" t="e">
        <f ca="1">VLOOKUP($A$39,INDIRECT("'"&amp;W$3&amp;"'!$A$7:$AC$42"),MATCH($B$40,#REF!,0),0)</f>
        <v>#REF!</v>
      </c>
      <c r="X40" s="159" t="e">
        <f ca="1">VLOOKUP($A$39,INDIRECT("'"&amp;X$3&amp;"'!$A$7:$AC$42"),MATCH($B$40,#REF!,0),0)</f>
        <v>#REF!</v>
      </c>
      <c r="Y40" s="159" t="e">
        <f ca="1">VLOOKUP($A$39,INDIRECT("'"&amp;Y$3&amp;"'!$A$7:$AC$42"),MATCH($B$40,#REF!,0),0)</f>
        <v>#REF!</v>
      </c>
      <c r="Z40" s="159" t="e">
        <f ca="1">VLOOKUP($A$39,INDIRECT("'"&amp;Z$3&amp;"'!$A$7:$AC$42"),MATCH($B$40,#REF!,0),0)</f>
        <v>#REF!</v>
      </c>
      <c r="AA40" s="159" t="e">
        <f ca="1">VLOOKUP($A$39,INDIRECT("'"&amp;AA$3&amp;"'!$A$7:$AC$42"),MATCH($B$40,#REF!,0),0)</f>
        <v>#REF!</v>
      </c>
      <c r="AB40" s="159" t="e">
        <f ca="1">VLOOKUP($A$39,INDIRECT("'"&amp;AB$3&amp;"'!$A$7:$AC$42"),MATCH($B$40,#REF!,0),0)</f>
        <v>#REF!</v>
      </c>
      <c r="AC40" s="159" t="e">
        <f ca="1">VLOOKUP($A$39,INDIRECT("'"&amp;AC$3&amp;"'!$A$7:$AC$42"),MATCH($B$40,#REF!,0),0)</f>
        <v>#REF!</v>
      </c>
      <c r="AD40" s="160" t="e">
        <f ca="1">VLOOKUP($A$39,INDIRECT("'"&amp;AD$3&amp;"'!$A$7:$AC$42"),MATCH($B$40,#REF!,0),0)</f>
        <v>#REF!</v>
      </c>
    </row>
    <row r="41" spans="1:31" ht="22.5" customHeight="1" x14ac:dyDescent="0.2">
      <c r="A41" s="199"/>
      <c r="B41" s="198"/>
      <c r="C41" s="203" t="s">
        <v>3</v>
      </c>
      <c r="D41" s="159" t="e">
        <f ca="1">VLOOKUP($A$39,INDIRECT("'"&amp;D$3&amp;"'!$A$7:$AC$42"),MATCH($C41,#REF!,0),0)</f>
        <v>#REF!</v>
      </c>
      <c r="E41" s="159" t="e">
        <f ca="1">VLOOKUP($A$39,INDIRECT("'"&amp;E$3&amp;"'!$A$7:$AC$42"),MATCH($C41,#REF!,0),0)</f>
        <v>#REF!</v>
      </c>
      <c r="F41" s="159" t="e">
        <f ca="1">VLOOKUP($A$39,INDIRECT("'"&amp;F$3&amp;"'!$A$7:$AC$42"),MATCH($C41,#REF!,0),0)</f>
        <v>#REF!</v>
      </c>
      <c r="G41" s="159" t="e">
        <f ca="1">VLOOKUP($A$39,INDIRECT("'"&amp;G$3&amp;"'!$A$7:$AC$42"),MATCH($C41,#REF!,0),0)</f>
        <v>#REF!</v>
      </c>
      <c r="H41" s="159" t="e">
        <f ca="1">VLOOKUP($A$39,INDIRECT("'"&amp;H$3&amp;"'!$A$7:$AC$42"),MATCH($C41,#REF!,0),0)</f>
        <v>#REF!</v>
      </c>
      <c r="I41" s="159" t="e">
        <f ca="1">VLOOKUP($A$39,INDIRECT("'"&amp;I$3&amp;"'!$A$7:$AC$42"),MATCH($C41,#REF!,0),0)</f>
        <v>#REF!</v>
      </c>
      <c r="J41" s="159" t="e">
        <f ca="1">VLOOKUP($A$39,INDIRECT("'"&amp;J$3&amp;"'!$A$7:$AC$42"),MATCH($C41,#REF!,0),0)</f>
        <v>#REF!</v>
      </c>
      <c r="K41" s="159" t="e">
        <f ca="1">VLOOKUP($A$39,INDIRECT("'"&amp;K$3&amp;"'!$A$7:$AC$42"),MATCH($C41,#REF!,0),0)</f>
        <v>#REF!</v>
      </c>
      <c r="L41" s="159" t="e">
        <f ca="1">VLOOKUP($A$39,INDIRECT("'"&amp;L$3&amp;"'!$A$7:$AC$42"),MATCH($C41,#REF!,0),0)</f>
        <v>#REF!</v>
      </c>
      <c r="M41" s="159" t="e">
        <f ca="1">VLOOKUP($A$39,INDIRECT("'"&amp;M$3&amp;"'!$A$7:$AC$42"),MATCH($C41,#REF!,0),0)</f>
        <v>#REF!</v>
      </c>
      <c r="N41" s="159" t="e">
        <f ca="1">VLOOKUP($A$39,INDIRECT("'"&amp;N$3&amp;"'!$A$7:$AC$42"),MATCH($C41,#REF!,0),0)</f>
        <v>#REF!</v>
      </c>
      <c r="O41" s="159" t="e">
        <f ca="1">VLOOKUP($A$39,INDIRECT("'"&amp;O$3&amp;"'!$A$7:$AC$42"),MATCH($C41,#REF!,0),0)</f>
        <v>#REF!</v>
      </c>
      <c r="P41" s="159" t="e">
        <f ca="1">VLOOKUP($A$39,INDIRECT("'"&amp;P$3&amp;"'!$A$7:$AC$42"),MATCH($C41,#REF!,0),0)</f>
        <v>#REF!</v>
      </c>
      <c r="Q41" s="159" t="e">
        <f ca="1">VLOOKUP($A$39,INDIRECT("'"&amp;Q$3&amp;"'!$A$7:$AC$42"),MATCH($C41,#REF!,0),0)</f>
        <v>#REF!</v>
      </c>
      <c r="R41" s="159" t="e">
        <f ca="1">VLOOKUP($A$39,INDIRECT("'"&amp;R$3&amp;"'!$A$7:$AC$42"),MATCH($C41,#REF!,0),0)</f>
        <v>#REF!</v>
      </c>
      <c r="S41" s="159" t="e">
        <f ca="1">VLOOKUP($A$39,INDIRECT("'"&amp;S$3&amp;"'!$A$7:$AC$42"),MATCH($C41,#REF!,0),0)</f>
        <v>#REF!</v>
      </c>
      <c r="T41" s="159" t="e">
        <f ca="1">VLOOKUP($A$39,INDIRECT("'"&amp;T$3&amp;"'!$A$7:$AC$42"),MATCH($C41,#REF!,0),0)</f>
        <v>#REF!</v>
      </c>
      <c r="U41" s="159" t="e">
        <f ca="1">VLOOKUP($A$39,INDIRECT("'"&amp;U$3&amp;"'!$A$7:$AC$42"),MATCH($C41,#REF!,0),0)</f>
        <v>#REF!</v>
      </c>
      <c r="V41" s="159" t="e">
        <f ca="1">VLOOKUP($A$39,INDIRECT("'"&amp;V$3&amp;"'!$A$7:$AC$42"),MATCH($C41,#REF!,0),0)</f>
        <v>#REF!</v>
      </c>
      <c r="W41" s="159" t="e">
        <f ca="1">VLOOKUP($A$39,INDIRECT("'"&amp;W$3&amp;"'!$A$7:$AC$42"),MATCH($C41,#REF!,0),0)</f>
        <v>#REF!</v>
      </c>
      <c r="X41" s="159" t="e">
        <f ca="1">VLOOKUP($A$39,INDIRECT("'"&amp;X$3&amp;"'!$A$7:$AC$42"),MATCH($C41,#REF!,0),0)</f>
        <v>#REF!</v>
      </c>
      <c r="Y41" s="159" t="e">
        <f ca="1">VLOOKUP($A$39,INDIRECT("'"&amp;Y$3&amp;"'!$A$7:$AC$42"),MATCH($C41,#REF!,0),0)</f>
        <v>#REF!</v>
      </c>
      <c r="Z41" s="159" t="e">
        <f ca="1">VLOOKUP($A$39,INDIRECT("'"&amp;Z$3&amp;"'!$A$7:$AC$42"),MATCH($C41,#REF!,0),0)</f>
        <v>#REF!</v>
      </c>
      <c r="AA41" s="159" t="e">
        <f ca="1">VLOOKUP($A$39,INDIRECT("'"&amp;AA$3&amp;"'!$A$7:$AC$42"),MATCH($C41,#REF!,0),0)</f>
        <v>#REF!</v>
      </c>
      <c r="AB41" s="159" t="e">
        <f ca="1">VLOOKUP($A$39,INDIRECT("'"&amp;AB$3&amp;"'!$A$7:$AC$42"),MATCH($C41,#REF!,0),0)</f>
        <v>#REF!</v>
      </c>
      <c r="AC41" s="159" t="e">
        <f ca="1">VLOOKUP($A$39,INDIRECT("'"&amp;AC$3&amp;"'!$A$7:$AC$42"),MATCH($C41,#REF!,0),0)</f>
        <v>#REF!</v>
      </c>
      <c r="AD41" s="160" t="e">
        <f ca="1">VLOOKUP($A$39,INDIRECT("'"&amp;AD$3&amp;"'!$A$7:$AC$42"),MATCH($C41,#REF!,0),0)</f>
        <v>#REF!</v>
      </c>
    </row>
    <row r="42" spans="1:31" ht="22.5" customHeight="1" x14ac:dyDescent="0.2">
      <c r="A42" s="199"/>
      <c r="B42" s="198"/>
      <c r="C42" s="203" t="s">
        <v>4</v>
      </c>
      <c r="D42" s="159" t="e">
        <f ca="1">VLOOKUP($A$39,INDIRECT("'"&amp;D$3&amp;"'!$A$7:$AC$42"),MATCH($C42,#REF!,0),0)</f>
        <v>#REF!</v>
      </c>
      <c r="E42" s="159" t="e">
        <f ca="1">VLOOKUP($A$39,INDIRECT("'"&amp;E$3&amp;"'!$A$7:$AC$42"),MATCH($C42,#REF!,0),0)</f>
        <v>#REF!</v>
      </c>
      <c r="F42" s="159" t="e">
        <f ca="1">VLOOKUP($A$39,INDIRECT("'"&amp;F$3&amp;"'!$A$7:$AC$42"),MATCH($C42,#REF!,0),0)</f>
        <v>#REF!</v>
      </c>
      <c r="G42" s="159" t="e">
        <f ca="1">VLOOKUP($A$39,INDIRECT("'"&amp;G$3&amp;"'!$A$7:$AC$42"),MATCH($C42,#REF!,0),0)</f>
        <v>#REF!</v>
      </c>
      <c r="H42" s="159" t="e">
        <f ca="1">VLOOKUP($A$39,INDIRECT("'"&amp;H$3&amp;"'!$A$7:$AC$42"),MATCH($C42,#REF!,0),0)</f>
        <v>#REF!</v>
      </c>
      <c r="I42" s="159" t="e">
        <f ca="1">VLOOKUP($A$39,INDIRECT("'"&amp;I$3&amp;"'!$A$7:$AC$42"),MATCH($C42,#REF!,0),0)</f>
        <v>#REF!</v>
      </c>
      <c r="J42" s="159" t="e">
        <f ca="1">VLOOKUP($A$39,INDIRECT("'"&amp;J$3&amp;"'!$A$7:$AC$42"),MATCH($C42,#REF!,0),0)</f>
        <v>#REF!</v>
      </c>
      <c r="K42" s="159" t="e">
        <f ca="1">VLOOKUP($A$39,INDIRECT("'"&amp;K$3&amp;"'!$A$7:$AC$42"),MATCH($C42,#REF!,0),0)</f>
        <v>#REF!</v>
      </c>
      <c r="L42" s="159" t="e">
        <f ca="1">VLOOKUP($A$39,INDIRECT("'"&amp;L$3&amp;"'!$A$7:$AC$42"),MATCH($C42,#REF!,0),0)</f>
        <v>#REF!</v>
      </c>
      <c r="M42" s="159" t="e">
        <f ca="1">VLOOKUP($A$39,INDIRECT("'"&amp;M$3&amp;"'!$A$7:$AC$42"),MATCH($C42,#REF!,0),0)</f>
        <v>#REF!</v>
      </c>
      <c r="N42" s="159" t="e">
        <f ca="1">VLOOKUP($A$39,INDIRECT("'"&amp;N$3&amp;"'!$A$7:$AC$42"),MATCH($C42,#REF!,0),0)</f>
        <v>#REF!</v>
      </c>
      <c r="O42" s="159" t="e">
        <f ca="1">VLOOKUP($A$39,INDIRECT("'"&amp;O$3&amp;"'!$A$7:$AC$42"),MATCH($C42,#REF!,0),0)</f>
        <v>#REF!</v>
      </c>
      <c r="P42" s="159" t="e">
        <f ca="1">VLOOKUP($A$39,INDIRECT("'"&amp;P$3&amp;"'!$A$7:$AC$42"),MATCH($C42,#REF!,0),0)</f>
        <v>#REF!</v>
      </c>
      <c r="Q42" s="159" t="e">
        <f ca="1">VLOOKUP($A$39,INDIRECT("'"&amp;Q$3&amp;"'!$A$7:$AC$42"),MATCH($C42,#REF!,0),0)</f>
        <v>#REF!</v>
      </c>
      <c r="R42" s="159" t="e">
        <f ca="1">VLOOKUP($A$39,INDIRECT("'"&amp;R$3&amp;"'!$A$7:$AC$42"),MATCH($C42,#REF!,0),0)</f>
        <v>#REF!</v>
      </c>
      <c r="S42" s="159" t="e">
        <f ca="1">VLOOKUP($A$39,INDIRECT("'"&amp;S$3&amp;"'!$A$7:$AC$42"),MATCH($C42,#REF!,0),0)</f>
        <v>#REF!</v>
      </c>
      <c r="T42" s="159" t="e">
        <f ca="1">VLOOKUP($A$39,INDIRECT("'"&amp;T$3&amp;"'!$A$7:$AC$42"),MATCH($C42,#REF!,0),0)</f>
        <v>#REF!</v>
      </c>
      <c r="U42" s="159" t="e">
        <f ca="1">VLOOKUP($A$39,INDIRECT("'"&amp;U$3&amp;"'!$A$7:$AC$42"),MATCH($C42,#REF!,0),0)</f>
        <v>#REF!</v>
      </c>
      <c r="V42" s="159" t="e">
        <f ca="1">VLOOKUP($A$39,INDIRECT("'"&amp;V$3&amp;"'!$A$7:$AC$42"),MATCH($C42,#REF!,0),0)</f>
        <v>#REF!</v>
      </c>
      <c r="W42" s="159" t="e">
        <f ca="1">VLOOKUP($A$39,INDIRECT("'"&amp;W$3&amp;"'!$A$7:$AC$42"),MATCH($C42,#REF!,0),0)</f>
        <v>#REF!</v>
      </c>
      <c r="X42" s="159" t="e">
        <f ca="1">VLOOKUP($A$39,INDIRECT("'"&amp;X$3&amp;"'!$A$7:$AC$42"),MATCH($C42,#REF!,0),0)</f>
        <v>#REF!</v>
      </c>
      <c r="Y42" s="159" t="e">
        <f ca="1">VLOOKUP($A$39,INDIRECT("'"&amp;Y$3&amp;"'!$A$7:$AC$42"),MATCH($C42,#REF!,0),0)</f>
        <v>#REF!</v>
      </c>
      <c r="Z42" s="159" t="e">
        <f ca="1">VLOOKUP($A$39,INDIRECT("'"&amp;Z$3&amp;"'!$A$7:$AC$42"),MATCH($C42,#REF!,0),0)</f>
        <v>#REF!</v>
      </c>
      <c r="AA42" s="159" t="e">
        <f ca="1">VLOOKUP($A$39,INDIRECT("'"&amp;AA$3&amp;"'!$A$7:$AC$42"),MATCH($C42,#REF!,0),0)</f>
        <v>#REF!</v>
      </c>
      <c r="AB42" s="159" t="e">
        <f ca="1">VLOOKUP($A$39,INDIRECT("'"&amp;AB$3&amp;"'!$A$7:$AC$42"),MATCH($C42,#REF!,0),0)</f>
        <v>#REF!</v>
      </c>
      <c r="AC42" s="159" t="e">
        <f ca="1">VLOOKUP($A$39,INDIRECT("'"&amp;AC$3&amp;"'!$A$7:$AC$42"),MATCH($C42,#REF!,0),0)</f>
        <v>#REF!</v>
      </c>
      <c r="AD42" s="160" t="e">
        <f ca="1">VLOOKUP($A$39,INDIRECT("'"&amp;AD$3&amp;"'!$A$7:$AC$42"),MATCH($C42,#REF!,0),0)</f>
        <v>#REF!</v>
      </c>
    </row>
    <row r="43" spans="1:31" ht="22.5" customHeight="1" x14ac:dyDescent="0.2">
      <c r="A43" s="199"/>
      <c r="B43" s="198"/>
      <c r="C43" s="203" t="s">
        <v>5</v>
      </c>
      <c r="D43" s="159" t="e">
        <f ca="1">VLOOKUP($A$39,INDIRECT("'"&amp;D$3&amp;"'!$A$7:$AC$42"),MATCH($C43,#REF!,0),0)</f>
        <v>#REF!</v>
      </c>
      <c r="E43" s="159" t="e">
        <f ca="1">VLOOKUP($A$39,INDIRECT("'"&amp;E$3&amp;"'!$A$7:$AC$42"),MATCH($C43,#REF!,0),0)</f>
        <v>#REF!</v>
      </c>
      <c r="F43" s="159" t="e">
        <f ca="1">VLOOKUP($A$39,INDIRECT("'"&amp;F$3&amp;"'!$A$7:$AC$42"),MATCH($C43,#REF!,0),0)</f>
        <v>#REF!</v>
      </c>
      <c r="G43" s="159" t="e">
        <f ca="1">VLOOKUP($A$39,INDIRECT("'"&amp;G$3&amp;"'!$A$7:$AC$42"),MATCH($C43,#REF!,0),0)</f>
        <v>#REF!</v>
      </c>
      <c r="H43" s="159" t="e">
        <f ca="1">VLOOKUP($A$39,INDIRECT("'"&amp;H$3&amp;"'!$A$7:$AC$42"),MATCH($C43,#REF!,0),0)</f>
        <v>#REF!</v>
      </c>
      <c r="I43" s="159" t="e">
        <f ca="1">VLOOKUP($A$39,INDIRECT("'"&amp;I$3&amp;"'!$A$7:$AC$42"),MATCH($C43,#REF!,0),0)</f>
        <v>#REF!</v>
      </c>
      <c r="J43" s="159" t="e">
        <f ca="1">VLOOKUP($A$39,INDIRECT("'"&amp;J$3&amp;"'!$A$7:$AC$42"),MATCH($C43,#REF!,0),0)</f>
        <v>#REF!</v>
      </c>
      <c r="K43" s="159" t="e">
        <f ca="1">VLOOKUP($A$39,INDIRECT("'"&amp;K$3&amp;"'!$A$7:$AC$42"),MATCH($C43,#REF!,0),0)</f>
        <v>#REF!</v>
      </c>
      <c r="L43" s="159" t="e">
        <f ca="1">VLOOKUP($A$39,INDIRECT("'"&amp;L$3&amp;"'!$A$7:$AC$42"),MATCH($C43,#REF!,0),0)</f>
        <v>#REF!</v>
      </c>
      <c r="M43" s="159" t="e">
        <f ca="1">VLOOKUP($A$39,INDIRECT("'"&amp;M$3&amp;"'!$A$7:$AC$42"),MATCH($C43,#REF!,0),0)</f>
        <v>#REF!</v>
      </c>
      <c r="N43" s="159" t="e">
        <f ca="1">VLOOKUP($A$39,INDIRECT("'"&amp;N$3&amp;"'!$A$7:$AC$42"),MATCH($C43,#REF!,0),0)</f>
        <v>#REF!</v>
      </c>
      <c r="O43" s="159" t="e">
        <f ca="1">VLOOKUP($A$39,INDIRECT("'"&amp;O$3&amp;"'!$A$7:$AC$42"),MATCH($C43,#REF!,0),0)</f>
        <v>#REF!</v>
      </c>
      <c r="P43" s="159" t="e">
        <f ca="1">VLOOKUP($A$39,INDIRECT("'"&amp;P$3&amp;"'!$A$7:$AC$42"),MATCH($C43,#REF!,0),0)</f>
        <v>#REF!</v>
      </c>
      <c r="Q43" s="159" t="e">
        <f ca="1">VLOOKUP($A$39,INDIRECT("'"&amp;Q$3&amp;"'!$A$7:$AC$42"),MATCH($C43,#REF!,0),0)</f>
        <v>#REF!</v>
      </c>
      <c r="R43" s="159" t="e">
        <f ca="1">VLOOKUP($A$39,INDIRECT("'"&amp;R$3&amp;"'!$A$7:$AC$42"),MATCH($C43,#REF!,0),0)</f>
        <v>#REF!</v>
      </c>
      <c r="S43" s="159" t="e">
        <f ca="1">VLOOKUP($A$39,INDIRECT("'"&amp;S$3&amp;"'!$A$7:$AC$42"),MATCH($C43,#REF!,0),0)</f>
        <v>#REF!</v>
      </c>
      <c r="T43" s="159" t="e">
        <f ca="1">VLOOKUP($A$39,INDIRECT("'"&amp;T$3&amp;"'!$A$7:$AC$42"),MATCH($C43,#REF!,0),0)</f>
        <v>#REF!</v>
      </c>
      <c r="U43" s="159" t="e">
        <f ca="1">VLOOKUP($A$39,INDIRECT("'"&amp;U$3&amp;"'!$A$7:$AC$42"),MATCH($C43,#REF!,0),0)</f>
        <v>#REF!</v>
      </c>
      <c r="V43" s="159" t="e">
        <f ca="1">VLOOKUP($A$39,INDIRECT("'"&amp;V$3&amp;"'!$A$7:$AC$42"),MATCH($C43,#REF!,0),0)</f>
        <v>#REF!</v>
      </c>
      <c r="W43" s="159" t="e">
        <f ca="1">VLOOKUP($A$39,INDIRECT("'"&amp;W$3&amp;"'!$A$7:$AC$42"),MATCH($C43,#REF!,0),0)</f>
        <v>#REF!</v>
      </c>
      <c r="X43" s="159" t="e">
        <f ca="1">VLOOKUP($A$39,INDIRECT("'"&amp;X$3&amp;"'!$A$7:$AC$42"),MATCH($C43,#REF!,0),0)</f>
        <v>#REF!</v>
      </c>
      <c r="Y43" s="159" t="e">
        <f ca="1">VLOOKUP($A$39,INDIRECT("'"&amp;Y$3&amp;"'!$A$7:$AC$42"),MATCH($C43,#REF!,0),0)</f>
        <v>#REF!</v>
      </c>
      <c r="Z43" s="159" t="e">
        <f ca="1">VLOOKUP($A$39,INDIRECT("'"&amp;Z$3&amp;"'!$A$7:$AC$42"),MATCH($C43,#REF!,0),0)</f>
        <v>#REF!</v>
      </c>
      <c r="AA43" s="159" t="e">
        <f ca="1">VLOOKUP($A$39,INDIRECT("'"&amp;AA$3&amp;"'!$A$7:$AC$42"),MATCH($C43,#REF!,0),0)</f>
        <v>#REF!</v>
      </c>
      <c r="AB43" s="159" t="e">
        <f ca="1">VLOOKUP($A$39,INDIRECT("'"&amp;AB$3&amp;"'!$A$7:$AC$42"),MATCH($C43,#REF!,0),0)</f>
        <v>#REF!</v>
      </c>
      <c r="AC43" s="159" t="e">
        <f ca="1">VLOOKUP($A$39,INDIRECT("'"&amp;AC$3&amp;"'!$A$7:$AC$42"),MATCH($C43,#REF!,0),0)</f>
        <v>#REF!</v>
      </c>
      <c r="AD43" s="160" t="e">
        <f ca="1">VLOOKUP($A$39,INDIRECT("'"&amp;AD$3&amp;"'!$A$7:$AC$42"),MATCH($C43,#REF!,0),0)</f>
        <v>#REF!</v>
      </c>
    </row>
    <row r="44" spans="1:31" ht="22.5" customHeight="1" thickBot="1" x14ac:dyDescent="0.25">
      <c r="A44" s="200"/>
      <c r="B44" s="201"/>
      <c r="C44" s="204" t="s">
        <v>7</v>
      </c>
      <c r="D44" s="162" t="e">
        <f ca="1">VLOOKUP($A$39,INDIRECT("'"&amp;D$3&amp;"'!$A$7:$AC$42"),MATCH($C44,#REF!,0),0)</f>
        <v>#REF!</v>
      </c>
      <c r="E44" s="162" t="e">
        <f ca="1">VLOOKUP($A$39,INDIRECT("'"&amp;E$3&amp;"'!$A$7:$AC$42"),MATCH($C44,#REF!,0),0)</f>
        <v>#REF!</v>
      </c>
      <c r="F44" s="162" t="e">
        <f ca="1">VLOOKUP($A$39,INDIRECT("'"&amp;F$3&amp;"'!$A$7:$AC$42"),MATCH($C44,#REF!,0),0)</f>
        <v>#REF!</v>
      </c>
      <c r="G44" s="162" t="e">
        <f ca="1">VLOOKUP($A$39,INDIRECT("'"&amp;G$3&amp;"'!$A$7:$AC$42"),MATCH($C44,#REF!,0),0)</f>
        <v>#REF!</v>
      </c>
      <c r="H44" s="162" t="e">
        <f ca="1">VLOOKUP($A$39,INDIRECT("'"&amp;H$3&amp;"'!$A$7:$AC$42"),MATCH($C44,#REF!,0),0)</f>
        <v>#REF!</v>
      </c>
      <c r="I44" s="162" t="e">
        <f ca="1">VLOOKUP($A$39,INDIRECT("'"&amp;I$3&amp;"'!$A$7:$AC$42"),MATCH($C44,#REF!,0),0)</f>
        <v>#REF!</v>
      </c>
      <c r="J44" s="162" t="e">
        <f ca="1">VLOOKUP($A$39,INDIRECT("'"&amp;J$3&amp;"'!$A$7:$AC$42"),MATCH($C44,#REF!,0),0)</f>
        <v>#REF!</v>
      </c>
      <c r="K44" s="162" t="e">
        <f ca="1">VLOOKUP($A$39,INDIRECT("'"&amp;K$3&amp;"'!$A$7:$AC$42"),MATCH($C44,#REF!,0),0)</f>
        <v>#REF!</v>
      </c>
      <c r="L44" s="162" t="e">
        <f ca="1">VLOOKUP($A$39,INDIRECT("'"&amp;L$3&amp;"'!$A$7:$AC$42"),MATCH($C44,#REF!,0),0)</f>
        <v>#REF!</v>
      </c>
      <c r="M44" s="162" t="e">
        <f ca="1">VLOOKUP($A$39,INDIRECT("'"&amp;M$3&amp;"'!$A$7:$AC$42"),MATCH($C44,#REF!,0),0)</f>
        <v>#REF!</v>
      </c>
      <c r="N44" s="162" t="e">
        <f ca="1">VLOOKUP($A$39,INDIRECT("'"&amp;N$3&amp;"'!$A$7:$AC$42"),MATCH($C44,#REF!,0),0)</f>
        <v>#REF!</v>
      </c>
      <c r="O44" s="162" t="e">
        <f ca="1">VLOOKUP($A$39,INDIRECT("'"&amp;O$3&amp;"'!$A$7:$AC$42"),MATCH($C44,#REF!,0),0)</f>
        <v>#REF!</v>
      </c>
      <c r="P44" s="162" t="e">
        <f ca="1">VLOOKUP($A$39,INDIRECT("'"&amp;P$3&amp;"'!$A$7:$AC$42"),MATCH($C44,#REF!,0),0)</f>
        <v>#REF!</v>
      </c>
      <c r="Q44" s="162" t="e">
        <f ca="1">VLOOKUP($A$39,INDIRECT("'"&amp;Q$3&amp;"'!$A$7:$AC$42"),MATCH($C44,#REF!,0),0)</f>
        <v>#REF!</v>
      </c>
      <c r="R44" s="162" t="e">
        <f ca="1">VLOOKUP($A$39,INDIRECT("'"&amp;R$3&amp;"'!$A$7:$AC$42"),MATCH($C44,#REF!,0),0)</f>
        <v>#REF!</v>
      </c>
      <c r="S44" s="162" t="e">
        <f ca="1">VLOOKUP($A$39,INDIRECT("'"&amp;S$3&amp;"'!$A$7:$AC$42"),MATCH($C44,#REF!,0),0)</f>
        <v>#REF!</v>
      </c>
      <c r="T44" s="162" t="e">
        <f ca="1">VLOOKUP($A$39,INDIRECT("'"&amp;T$3&amp;"'!$A$7:$AC$42"),MATCH($C44,#REF!,0),0)</f>
        <v>#REF!</v>
      </c>
      <c r="U44" s="162" t="e">
        <f ca="1">VLOOKUP($A$39,INDIRECT("'"&amp;U$3&amp;"'!$A$7:$AC$42"),MATCH($C44,#REF!,0),0)</f>
        <v>#REF!</v>
      </c>
      <c r="V44" s="162" t="e">
        <f ca="1">VLOOKUP($A$39,INDIRECT("'"&amp;V$3&amp;"'!$A$7:$AC$42"),MATCH($C44,#REF!,0),0)</f>
        <v>#REF!</v>
      </c>
      <c r="W44" s="162" t="e">
        <f ca="1">VLOOKUP($A$39,INDIRECT("'"&amp;W$3&amp;"'!$A$7:$AC$42"),MATCH($C44,#REF!,0),0)</f>
        <v>#REF!</v>
      </c>
      <c r="X44" s="162" t="e">
        <f ca="1">VLOOKUP($A$39,INDIRECT("'"&amp;X$3&amp;"'!$A$7:$AC$42"),MATCH($C44,#REF!,0),0)</f>
        <v>#REF!</v>
      </c>
      <c r="Y44" s="162" t="e">
        <f ca="1">VLOOKUP($A$39,INDIRECT("'"&amp;Y$3&amp;"'!$A$7:$AC$42"),MATCH($C44,#REF!,0),0)</f>
        <v>#REF!</v>
      </c>
      <c r="Z44" s="162" t="e">
        <f ca="1">VLOOKUP($A$39,INDIRECT("'"&amp;Z$3&amp;"'!$A$7:$AC$42"),MATCH($C44,#REF!,0),0)</f>
        <v>#REF!</v>
      </c>
      <c r="AA44" s="162" t="e">
        <f ca="1">VLOOKUP($A$39,INDIRECT("'"&amp;AA$3&amp;"'!$A$7:$AC$42"),MATCH($C44,#REF!,0),0)</f>
        <v>#REF!</v>
      </c>
      <c r="AB44" s="162" t="e">
        <f ca="1">VLOOKUP($A$39,INDIRECT("'"&amp;AB$3&amp;"'!$A$7:$AC$42"),MATCH($C44,#REF!,0),0)</f>
        <v>#REF!</v>
      </c>
      <c r="AC44" s="162" t="e">
        <f ca="1">VLOOKUP($A$39,INDIRECT("'"&amp;AC$3&amp;"'!$A$7:$AC$42"),MATCH($C44,#REF!,0),0)</f>
        <v>#REF!</v>
      </c>
      <c r="AD44" s="163" t="e">
        <f ca="1">VLOOKUP($A$39,INDIRECT("'"&amp;AD$3&amp;"'!$A$7:$AC$42"),MATCH($C44,#REF!,0),0)</f>
        <v>#REF!</v>
      </c>
    </row>
    <row r="45" spans="1:31" x14ac:dyDescent="0.2">
      <c r="D45" s="197"/>
      <c r="E45" s="197"/>
      <c r="F45" s="197"/>
      <c r="G45" s="197"/>
      <c r="H45" s="197"/>
      <c r="I45" s="197"/>
      <c r="J45" s="197"/>
      <c r="K45" s="197"/>
      <c r="L45" s="197"/>
      <c r="M45" s="197"/>
      <c r="N45" s="197"/>
      <c r="O45" s="197"/>
      <c r="P45" s="197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</row>
    <row r="47" spans="1:31" x14ac:dyDescent="0.2">
      <c r="D47" s="197"/>
      <c r="E47" s="197"/>
      <c r="F47" s="197"/>
      <c r="G47" s="197"/>
      <c r="H47" s="197"/>
      <c r="I47" s="197"/>
      <c r="J47" s="197"/>
      <c r="K47" s="197"/>
      <c r="L47" s="197"/>
      <c r="M47" s="197"/>
      <c r="N47" s="197"/>
      <c r="O47" s="197"/>
      <c r="P47" s="197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</row>
    <row r="48" spans="1:31" x14ac:dyDescent="0.2">
      <c r="D48" s="212"/>
      <c r="E48" s="212"/>
      <c r="F48" s="212"/>
      <c r="G48" s="212"/>
      <c r="H48" s="212"/>
      <c r="I48" s="212"/>
      <c r="J48" s="212"/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2"/>
      <c r="AC48" s="212"/>
      <c r="AD48" s="212"/>
    </row>
  </sheetData>
  <mergeCells count="6">
    <mergeCell ref="A19:A36"/>
    <mergeCell ref="B20:B22"/>
    <mergeCell ref="B24:B33"/>
    <mergeCell ref="A1:C1"/>
    <mergeCell ref="A4:A15"/>
    <mergeCell ref="B11:B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O44"/>
  <sheetViews>
    <sheetView tabSelected="1" zoomScale="70" zoomScaleNormal="70" workbookViewId="0">
      <selection activeCell="N12" sqref="N12"/>
    </sheetView>
  </sheetViews>
  <sheetFormatPr defaultColWidth="8.85546875" defaultRowHeight="12.75" outlineLevelRow="1" outlineLevelCol="2" x14ac:dyDescent="0.2"/>
  <cols>
    <col min="1" max="2" width="4.85546875" style="6" customWidth="1"/>
    <col min="3" max="3" width="36.28515625" style="6" customWidth="1"/>
    <col min="4" max="4" width="7" style="6" hidden="1" customWidth="1"/>
    <col min="5" max="5" width="19.7109375" style="6" hidden="1" customWidth="1" outlineLevel="2"/>
    <col min="6" max="6" width="15.42578125" style="6" hidden="1" customWidth="1" outlineLevel="2"/>
    <col min="7" max="7" width="16.28515625" style="6" customWidth="1" outlineLevel="1" collapsed="1"/>
    <col min="8" max="8" width="16.42578125" style="6" customWidth="1" outlineLevel="2"/>
    <col min="9" max="9" width="15.7109375" style="6" customWidth="1"/>
    <col min="10" max="10" width="15.5703125" style="6" customWidth="1" outlineLevel="1"/>
    <col min="11" max="11" width="14.85546875" style="6" customWidth="1" outlineLevel="1"/>
    <col min="12" max="12" width="15.28515625" style="6" customWidth="1" outlineLevel="1"/>
    <col min="13" max="13" width="14.140625" style="6" customWidth="1" outlineLevel="1"/>
    <col min="14" max="14" width="13.85546875" style="6" customWidth="1" outlineLevel="1"/>
    <col min="15" max="15" width="13.28515625" style="6" customWidth="1" outlineLevel="1"/>
    <col min="16" max="16" width="14.140625" style="6" bestFit="1" customWidth="1" outlineLevel="1"/>
    <col min="17" max="17" width="15.85546875" style="6" bestFit="1" customWidth="1"/>
    <col min="18" max="18" width="16.85546875" style="6" customWidth="1"/>
    <col min="19" max="19" width="14.85546875" style="6" customWidth="1" outlineLevel="1"/>
    <col min="20" max="20" width="16.42578125" style="6" customWidth="1" outlineLevel="1"/>
    <col min="21" max="21" width="12.7109375" style="6" customWidth="1" outlineLevel="1"/>
    <col min="22" max="22" width="11.5703125" style="6" customWidth="1" outlineLevel="1"/>
    <col min="23" max="23" width="26" style="6" customWidth="1" outlineLevel="1"/>
    <col min="24" max="24" width="12" style="6" customWidth="1" outlineLevel="1"/>
    <col min="25" max="25" width="13.140625" style="6" customWidth="1" outlineLevel="1"/>
    <col min="26" max="26" width="17.85546875" style="6" customWidth="1"/>
    <col min="27" max="27" width="18" style="6" customWidth="1"/>
    <col min="28" max="28" width="17.5703125" style="6" customWidth="1"/>
    <col min="29" max="29" width="16.85546875" style="6" customWidth="1"/>
    <col min="30" max="31" width="8.85546875" style="6" customWidth="1"/>
    <col min="32" max="32" width="10.85546875" style="6" bestFit="1" customWidth="1"/>
    <col min="33" max="33" width="15.28515625" style="6" customWidth="1"/>
    <col min="34" max="34" width="13.5703125" style="6" customWidth="1"/>
    <col min="35" max="35" width="20.7109375" style="6" customWidth="1"/>
    <col min="36" max="36" width="22" style="6" customWidth="1"/>
    <col min="37" max="37" width="16.85546875" style="6" customWidth="1"/>
    <col min="38" max="38" width="15.5703125" style="6" customWidth="1"/>
    <col min="39" max="39" width="13.28515625" style="6" customWidth="1"/>
    <col min="40" max="40" width="17" style="6" customWidth="1"/>
    <col min="41" max="16384" width="8.85546875" style="6"/>
  </cols>
  <sheetData>
    <row r="1" spans="1:36" ht="36" customHeight="1" x14ac:dyDescent="0.2">
      <c r="A1" s="217" t="s">
        <v>0</v>
      </c>
      <c r="B1" s="217"/>
      <c r="C1" s="217"/>
      <c r="D1" s="217"/>
      <c r="E1" s="217"/>
      <c r="F1" s="217"/>
      <c r="G1" s="217"/>
      <c r="H1" s="217"/>
      <c r="I1" s="217"/>
      <c r="J1" s="1"/>
      <c r="K1" s="1"/>
      <c r="L1" s="1"/>
      <c r="M1" s="1"/>
      <c r="N1" s="1"/>
      <c r="O1" s="1"/>
      <c r="P1" s="1"/>
      <c r="Q1" s="2"/>
      <c r="R1" s="1"/>
      <c r="S1" s="3"/>
      <c r="T1" s="4"/>
      <c r="U1" s="4"/>
      <c r="V1" s="4"/>
      <c r="W1" s="4"/>
      <c r="X1" s="4"/>
      <c r="Y1" s="4"/>
      <c r="Z1" s="4"/>
      <c r="AA1" s="1"/>
      <c r="AB1" s="5"/>
      <c r="AC1" s="1"/>
      <c r="AD1" s="1"/>
    </row>
    <row r="2" spans="1:36" ht="26.25" x14ac:dyDescent="0.2">
      <c r="A2" s="7"/>
      <c r="B2" s="230" t="s">
        <v>1</v>
      </c>
      <c r="C2" s="230"/>
      <c r="D2" s="7"/>
      <c r="E2" s="8"/>
      <c r="F2" s="8"/>
      <c r="G2" s="9"/>
      <c r="H2" s="8"/>
      <c r="I2" s="10"/>
      <c r="J2" s="1"/>
      <c r="K2" s="1"/>
      <c r="L2" s="1"/>
      <c r="M2" s="1"/>
      <c r="N2" s="1"/>
      <c r="O2" s="1"/>
      <c r="P2" s="1"/>
      <c r="Q2" s="2"/>
      <c r="R2" s="1"/>
      <c r="S2" s="3"/>
      <c r="T2" s="4"/>
      <c r="U2" s="4"/>
      <c r="V2" s="4"/>
      <c r="W2" s="4"/>
      <c r="X2" s="4"/>
      <c r="Y2" s="4"/>
      <c r="Z2" s="4"/>
      <c r="AA2" s="1"/>
      <c r="AB2" s="5"/>
      <c r="AC2" s="1"/>
      <c r="AD2" s="1"/>
    </row>
    <row r="3" spans="1:36" ht="24" thickBot="1" x14ac:dyDescent="0.25">
      <c r="A3" s="11"/>
      <c r="B3" s="231">
        <v>2016</v>
      </c>
      <c r="C3" s="232"/>
      <c r="D3" s="12"/>
      <c r="E3" s="13"/>
      <c r="F3" s="14"/>
      <c r="G3" s="15"/>
      <c r="H3" s="15"/>
      <c r="I3" s="15"/>
      <c r="J3" s="16"/>
      <c r="K3" s="16"/>
      <c r="L3" s="16"/>
      <c r="M3" s="17"/>
      <c r="N3" s="18"/>
      <c r="O3" s="18"/>
      <c r="P3" s="18"/>
      <c r="Q3" s="18"/>
      <c r="R3" s="18"/>
      <c r="S3" s="18"/>
      <c r="T3" s="19"/>
      <c r="U3" s="19"/>
      <c r="V3" s="19"/>
      <c r="W3" s="19"/>
      <c r="X3" s="19"/>
      <c r="Y3" s="19"/>
      <c r="Z3" s="19"/>
      <c r="AA3" s="20"/>
      <c r="AB3" s="21"/>
      <c r="AC3" s="20"/>
      <c r="AD3" s="11"/>
    </row>
    <row r="4" spans="1:36" ht="28.5" customHeight="1" thickBot="1" x14ac:dyDescent="0.25">
      <c r="A4" s="22"/>
      <c r="B4" s="233" t="s">
        <v>2</v>
      </c>
      <c r="C4" s="234"/>
      <c r="D4" s="23"/>
      <c r="E4" s="237" t="s">
        <v>3</v>
      </c>
      <c r="F4" s="238"/>
      <c r="G4" s="238"/>
      <c r="H4" s="238"/>
      <c r="I4" s="239"/>
      <c r="J4" s="222" t="s">
        <v>4</v>
      </c>
      <c r="K4" s="223"/>
      <c r="L4" s="223"/>
      <c r="M4" s="223"/>
      <c r="N4" s="223"/>
      <c r="O4" s="223"/>
      <c r="P4" s="223"/>
      <c r="Q4" s="224"/>
      <c r="R4" s="178" t="s">
        <v>5</v>
      </c>
      <c r="S4" s="225" t="s">
        <v>6</v>
      </c>
      <c r="T4" s="226"/>
      <c r="U4" s="226"/>
      <c r="V4" s="226"/>
      <c r="W4" s="226"/>
      <c r="X4" s="226"/>
      <c r="Y4" s="226"/>
      <c r="Z4" s="227"/>
      <c r="AA4" s="24" t="s">
        <v>7</v>
      </c>
      <c r="AB4" s="25" t="s">
        <v>8</v>
      </c>
      <c r="AC4" s="228" t="s">
        <v>9</v>
      </c>
      <c r="AD4" s="26"/>
    </row>
    <row r="5" spans="1:36" ht="45.75" thickBot="1" x14ac:dyDescent="0.25">
      <c r="A5" s="27"/>
      <c r="B5" s="235"/>
      <c r="C5" s="236"/>
      <c r="D5" s="28"/>
      <c r="E5" s="29" t="s">
        <v>10</v>
      </c>
      <c r="F5" s="30" t="s">
        <v>11</v>
      </c>
      <c r="G5" s="30" t="s">
        <v>12</v>
      </c>
      <c r="H5" s="30" t="s">
        <v>13</v>
      </c>
      <c r="I5" s="185" t="s">
        <v>14</v>
      </c>
      <c r="J5" s="31" t="s">
        <v>15</v>
      </c>
      <c r="K5" s="31" t="s">
        <v>16</v>
      </c>
      <c r="L5" s="32" t="s">
        <v>17</v>
      </c>
      <c r="M5" s="31" t="s">
        <v>18</v>
      </c>
      <c r="N5" s="31" t="s">
        <v>19</v>
      </c>
      <c r="O5" s="31" t="s">
        <v>20</v>
      </c>
      <c r="P5" s="31" t="s">
        <v>21</v>
      </c>
      <c r="Q5" s="172" t="s">
        <v>14</v>
      </c>
      <c r="R5" s="179" t="s">
        <v>14</v>
      </c>
      <c r="S5" s="33" t="s">
        <v>22</v>
      </c>
      <c r="T5" s="33" t="s">
        <v>23</v>
      </c>
      <c r="U5" s="33" t="s">
        <v>24</v>
      </c>
      <c r="V5" s="33" t="s">
        <v>25</v>
      </c>
      <c r="W5" s="34" t="s">
        <v>26</v>
      </c>
      <c r="X5" s="33" t="s">
        <v>27</v>
      </c>
      <c r="Y5" s="33" t="s">
        <v>28</v>
      </c>
      <c r="Z5" s="35" t="s">
        <v>14</v>
      </c>
      <c r="AA5" s="36" t="s">
        <v>14</v>
      </c>
      <c r="AB5" s="37" t="s">
        <v>14</v>
      </c>
      <c r="AC5" s="229"/>
      <c r="AD5" s="38"/>
    </row>
    <row r="6" spans="1:36" ht="14.1" customHeight="1" thickBot="1" x14ac:dyDescent="0.3">
      <c r="A6" s="39"/>
      <c r="B6" s="39"/>
      <c r="C6" s="39"/>
      <c r="D6" s="28"/>
      <c r="E6" s="40"/>
      <c r="F6" s="40"/>
      <c r="G6" s="40"/>
      <c r="H6" s="40"/>
      <c r="I6" s="41"/>
      <c r="J6" s="39"/>
      <c r="K6" s="39"/>
      <c r="L6" s="39"/>
      <c r="M6" s="39"/>
      <c r="N6" s="39"/>
      <c r="O6" s="39"/>
      <c r="P6" s="39"/>
      <c r="Q6" s="42"/>
      <c r="R6" s="39"/>
      <c r="S6" s="39"/>
      <c r="T6" s="39"/>
      <c r="U6" s="39"/>
      <c r="V6" s="39"/>
      <c r="W6" s="39"/>
      <c r="X6" s="39"/>
      <c r="Y6" s="39"/>
      <c r="Z6" s="43"/>
      <c r="AA6" s="39"/>
      <c r="AB6" s="39"/>
      <c r="AC6" s="39"/>
      <c r="AD6" s="44"/>
    </row>
    <row r="7" spans="1:36" ht="23.1" customHeight="1" outlineLevel="1" x14ac:dyDescent="0.3">
      <c r="A7" s="220" t="s">
        <v>29</v>
      </c>
      <c r="B7" s="45"/>
      <c r="C7" s="46" t="s">
        <v>30</v>
      </c>
      <c r="D7" s="47"/>
      <c r="E7" s="48">
        <v>38.360750029999998</v>
      </c>
      <c r="F7" s="48">
        <v>29.767839179999996</v>
      </c>
      <c r="G7" s="49">
        <v>68.128589210000001</v>
      </c>
      <c r="H7" s="48">
        <v>4.7806630500000002</v>
      </c>
      <c r="I7" s="186">
        <f>G7+H7</f>
        <v>72.909252260000002</v>
      </c>
      <c r="J7" s="50">
        <v>74.159864555014835</v>
      </c>
      <c r="K7" s="50">
        <v>8.3266972099298773</v>
      </c>
      <c r="L7" s="50"/>
      <c r="M7" s="50"/>
      <c r="N7" s="50"/>
      <c r="O7" s="50"/>
      <c r="P7" s="50"/>
      <c r="Q7" s="173">
        <f>SUM(J7:P7)</f>
        <v>82.48656176494471</v>
      </c>
      <c r="R7" s="180">
        <v>196.79067331215498</v>
      </c>
      <c r="S7" s="50">
        <v>93.256024896748627</v>
      </c>
      <c r="T7" s="50">
        <v>201.84218834991171</v>
      </c>
      <c r="U7" s="50">
        <v>0.55012484127999994</v>
      </c>
      <c r="V7" s="50">
        <v>8.3185788452266074</v>
      </c>
      <c r="W7" s="50">
        <v>0.1297618163</v>
      </c>
      <c r="X7" s="50">
        <v>2.7129953444317509</v>
      </c>
      <c r="Y7" s="50">
        <v>58.272572880973819</v>
      </c>
      <c r="Z7" s="51">
        <f>SUM(S7:Y7)</f>
        <v>365.08224697487259</v>
      </c>
      <c r="AA7" s="52"/>
      <c r="AB7" s="53">
        <v>1.4132667000000001</v>
      </c>
      <c r="AC7" s="192">
        <f>SUM(I7,Q7,R7,Z7,AA7,AB7)</f>
        <v>718.68200101197237</v>
      </c>
      <c r="AD7" s="54"/>
      <c r="AH7" s="55"/>
      <c r="AI7" s="55"/>
      <c r="AJ7" s="55"/>
    </row>
    <row r="8" spans="1:36" ht="23.1" customHeight="1" outlineLevel="1" x14ac:dyDescent="0.3">
      <c r="A8" s="221"/>
      <c r="B8" s="45" t="str">
        <f>"+"</f>
        <v>+</v>
      </c>
      <c r="C8" s="56" t="s">
        <v>31</v>
      </c>
      <c r="D8" s="47"/>
      <c r="E8" s="48">
        <v>2.0966556994296943</v>
      </c>
      <c r="F8" s="48">
        <v>8.060999342380585</v>
      </c>
      <c r="G8" s="49">
        <v>10.15765504181028</v>
      </c>
      <c r="H8" s="48">
        <v>2.1380766591595187E-3</v>
      </c>
      <c r="I8" s="186">
        <f>G8+H8</f>
        <v>10.159793118469439</v>
      </c>
      <c r="J8" s="50">
        <v>245.18628742578125</v>
      </c>
      <c r="K8" s="50">
        <v>1.1983657314385063</v>
      </c>
      <c r="L8" s="50">
        <v>44.164109925781247</v>
      </c>
      <c r="M8" s="50">
        <v>47.509922187500003</v>
      </c>
      <c r="N8" s="50">
        <v>0</v>
      </c>
      <c r="O8" s="50">
        <v>9.844861220703125</v>
      </c>
      <c r="P8" s="50">
        <v>5.8958159999999999</v>
      </c>
      <c r="Q8" s="173">
        <f>SUM(J8:P8)</f>
        <v>353.79936249120419</v>
      </c>
      <c r="R8" s="180"/>
      <c r="S8" s="50"/>
      <c r="T8" s="57"/>
      <c r="U8" s="57"/>
      <c r="V8" s="57"/>
      <c r="W8" s="57"/>
      <c r="X8" s="57"/>
      <c r="Y8" s="57"/>
      <c r="Z8" s="51"/>
      <c r="AA8" s="52"/>
      <c r="AB8" s="58"/>
      <c r="AC8" s="196">
        <f>SUM(I8,Q8,R8,Z8,AA8,AB8)</f>
        <v>363.95915560967364</v>
      </c>
      <c r="AD8" s="54"/>
      <c r="AH8" s="55"/>
      <c r="AI8" s="55"/>
      <c r="AJ8" s="55"/>
    </row>
    <row r="9" spans="1:36" ht="23.1" customHeight="1" outlineLevel="1" x14ac:dyDescent="0.3">
      <c r="A9" s="221"/>
      <c r="B9" s="45" t="str">
        <f>"-"</f>
        <v>-</v>
      </c>
      <c r="C9" s="56" t="s">
        <v>32</v>
      </c>
      <c r="D9" s="47"/>
      <c r="E9" s="48">
        <v>37.827595596400414</v>
      </c>
      <c r="F9" s="48">
        <v>0</v>
      </c>
      <c r="G9" s="49">
        <v>37.827595596400414</v>
      </c>
      <c r="H9" s="48">
        <v>0</v>
      </c>
      <c r="I9" s="186">
        <f>G9+H9</f>
        <v>37.827595596400414</v>
      </c>
      <c r="J9" s="50">
        <v>66.267644284484874</v>
      </c>
      <c r="K9" s="50">
        <v>1.2157207957985852</v>
      </c>
      <c r="L9" s="50">
        <v>0</v>
      </c>
      <c r="M9" s="50">
        <v>0</v>
      </c>
      <c r="N9" s="50">
        <v>5.0966766796874996</v>
      </c>
      <c r="O9" s="50">
        <v>0</v>
      </c>
      <c r="P9" s="50">
        <v>0</v>
      </c>
      <c r="Q9" s="173">
        <f>SUM(J9:P9)</f>
        <v>72.580041759970968</v>
      </c>
      <c r="R9" s="180"/>
      <c r="S9" s="50"/>
      <c r="T9" s="57"/>
      <c r="U9" s="57"/>
      <c r="V9" s="57"/>
      <c r="W9" s="57"/>
      <c r="X9" s="57"/>
      <c r="Y9" s="57"/>
      <c r="Z9" s="51"/>
      <c r="AA9" s="52"/>
      <c r="AB9" s="58"/>
      <c r="AC9" s="196">
        <f>SUM(I9,Q9,R9,Z9,AA9,AB9)</f>
        <v>110.40763735637138</v>
      </c>
      <c r="AD9" s="54"/>
      <c r="AH9" s="55"/>
      <c r="AI9" s="55"/>
      <c r="AJ9" s="55"/>
    </row>
    <row r="10" spans="1:36" ht="23.1" customHeight="1" outlineLevel="1" x14ac:dyDescent="0.3">
      <c r="A10" s="221"/>
      <c r="B10" s="45" t="str">
        <f>"-"</f>
        <v>-</v>
      </c>
      <c r="C10" s="46" t="s">
        <v>33</v>
      </c>
      <c r="D10" s="47"/>
      <c r="E10" s="48">
        <v>0</v>
      </c>
      <c r="F10" s="48">
        <v>0</v>
      </c>
      <c r="G10" s="49">
        <v>-6.9420717513808432</v>
      </c>
      <c r="H10" s="48">
        <v>9.5684634319678927E-2</v>
      </c>
      <c r="I10" s="186">
        <f>G10+H10</f>
        <v>-6.8463871170611643</v>
      </c>
      <c r="J10" s="50">
        <v>-1.5608599172821043</v>
      </c>
      <c r="K10" s="50">
        <v>4.5554404080633271E-3</v>
      </c>
      <c r="L10" s="50">
        <v>2.0312056207885743</v>
      </c>
      <c r="M10" s="50">
        <v>2.2292394094238284</v>
      </c>
      <c r="N10" s="50">
        <v>4.5972831192626948</v>
      </c>
      <c r="O10" s="50">
        <v>-0.61229676863098137</v>
      </c>
      <c r="P10" s="50">
        <v>2.0475249694213868</v>
      </c>
      <c r="Q10" s="173">
        <f>SUM(J10:P10)</f>
        <v>8.7366518733914624</v>
      </c>
      <c r="R10" s="180">
        <v>0.966338119</v>
      </c>
      <c r="S10" s="50"/>
      <c r="T10" s="57"/>
      <c r="U10" s="57"/>
      <c r="V10" s="57"/>
      <c r="W10" s="57"/>
      <c r="X10" s="57"/>
      <c r="Y10" s="57"/>
      <c r="Z10" s="51"/>
      <c r="AA10" s="52"/>
      <c r="AB10" s="58"/>
      <c r="AC10" s="196">
        <f>SUM(I10,Q10,R10,Z10,AA10,AB10)</f>
        <v>2.8566028753302981</v>
      </c>
      <c r="AD10" s="54"/>
      <c r="AH10" s="55"/>
      <c r="AI10" s="55"/>
      <c r="AJ10" s="55"/>
    </row>
    <row r="11" spans="1:36" ht="23.1" customHeight="1" outlineLevel="1" x14ac:dyDescent="0.3">
      <c r="A11" s="221"/>
      <c r="B11" s="45" t="str">
        <f>"-"</f>
        <v>-</v>
      </c>
      <c r="C11" s="46" t="s">
        <v>34</v>
      </c>
      <c r="D11" s="47"/>
      <c r="E11" s="48"/>
      <c r="F11" s="48"/>
      <c r="G11" s="49"/>
      <c r="H11" s="48"/>
      <c r="I11" s="186"/>
      <c r="J11" s="50"/>
      <c r="K11" s="50"/>
      <c r="L11" s="50">
        <v>2.3594999313354494E-4</v>
      </c>
      <c r="M11" s="50">
        <v>1.8815469377441407</v>
      </c>
      <c r="N11" s="50">
        <v>11.259859068359376</v>
      </c>
      <c r="O11" s="50">
        <v>48.558841232973307</v>
      </c>
      <c r="P11" s="50">
        <v>0</v>
      </c>
      <c r="Q11" s="173">
        <f>SUM(J11:P11)</f>
        <v>61.700483189069956</v>
      </c>
      <c r="R11" s="180"/>
      <c r="S11" s="50"/>
      <c r="T11" s="57"/>
      <c r="U11" s="57"/>
      <c r="V11" s="57"/>
      <c r="W11" s="57"/>
      <c r="X11" s="57"/>
      <c r="Y11" s="57"/>
      <c r="Z11" s="51"/>
      <c r="AA11" s="52"/>
      <c r="AB11" s="58"/>
      <c r="AC11" s="196">
        <f>SUM(I11,Q11,R11,Z11,AA11,AB11)</f>
        <v>61.700483189069956</v>
      </c>
      <c r="AD11" s="54"/>
      <c r="AH11" s="55"/>
      <c r="AI11" s="55"/>
      <c r="AJ11" s="55"/>
    </row>
    <row r="12" spans="1:36" ht="42.75" customHeight="1" thickBot="1" x14ac:dyDescent="0.35">
      <c r="A12" s="221"/>
      <c r="B12" s="59" t="s">
        <v>35</v>
      </c>
      <c r="C12" s="152"/>
      <c r="D12" s="47"/>
      <c r="E12" s="61">
        <f>SUM(E$7:E$8)-SUM(E$9:E$11)</f>
        <v>2.6298101330292809</v>
      </c>
      <c r="F12" s="61">
        <f t="shared" ref="F12:Z12" si="0">SUM(F$7:F$8)-SUM(F$9:F$11)</f>
        <v>37.828838522380579</v>
      </c>
      <c r="G12" s="62">
        <f t="shared" si="0"/>
        <v>47.400720406790704</v>
      </c>
      <c r="H12" s="63">
        <f t="shared" si="0"/>
        <v>4.6871164923394808</v>
      </c>
      <c r="I12" s="187">
        <f>SUM(I$7:I$8)-SUM(I$9:I$11)</f>
        <v>52.087836899130188</v>
      </c>
      <c r="J12" s="64">
        <f>SUM(J$7:J$8)-SUM(J$9:J$11)</f>
        <v>254.63936761359332</v>
      </c>
      <c r="K12" s="64">
        <f t="shared" si="0"/>
        <v>8.3047867051617352</v>
      </c>
      <c r="L12" s="64">
        <f t="shared" si="0"/>
        <v>42.132668354999538</v>
      </c>
      <c r="M12" s="64">
        <f t="shared" si="0"/>
        <v>43.399135840332036</v>
      </c>
      <c r="N12" s="64">
        <f t="shared" si="0"/>
        <v>-20.953818867309572</v>
      </c>
      <c r="O12" s="64">
        <f t="shared" si="0"/>
        <v>-38.101683243639201</v>
      </c>
      <c r="P12" s="64">
        <f t="shared" si="0"/>
        <v>3.8482910305786131</v>
      </c>
      <c r="Q12" s="174">
        <f t="shared" si="0"/>
        <v>293.2687474337165</v>
      </c>
      <c r="R12" s="181">
        <f t="shared" si="0"/>
        <v>195.82433519315498</v>
      </c>
      <c r="S12" s="64">
        <f t="shared" si="0"/>
        <v>93.256024896748627</v>
      </c>
      <c r="T12" s="64">
        <f t="shared" si="0"/>
        <v>201.84218834991171</v>
      </c>
      <c r="U12" s="64">
        <f t="shared" si="0"/>
        <v>0.55012484127999994</v>
      </c>
      <c r="V12" s="64">
        <f t="shared" si="0"/>
        <v>8.3185788452266074</v>
      </c>
      <c r="W12" s="64">
        <f t="shared" si="0"/>
        <v>0.1297618163</v>
      </c>
      <c r="X12" s="64">
        <f t="shared" si="0"/>
        <v>2.7129953444317509</v>
      </c>
      <c r="Y12" s="64">
        <f t="shared" si="0"/>
        <v>58.272572880973819</v>
      </c>
      <c r="Z12" s="65">
        <f t="shared" si="0"/>
        <v>365.08224697487259</v>
      </c>
      <c r="AA12" s="66"/>
      <c r="AB12" s="67">
        <f>SUM(AB$7:AB$8)-SUM(AB$9:AB$11)</f>
        <v>1.4132667000000001</v>
      </c>
      <c r="AC12" s="193">
        <f>SUM(AC$7:AC$8)-SUM(AC$9:AC$11)</f>
        <v>907.6764332008745</v>
      </c>
      <c r="AD12" s="54"/>
      <c r="AG12" s="55"/>
      <c r="AH12" s="55"/>
      <c r="AI12" s="55"/>
      <c r="AJ12" s="55"/>
    </row>
    <row r="13" spans="1:36" ht="42.75" customHeight="1" x14ac:dyDescent="0.3">
      <c r="A13" s="221"/>
      <c r="B13" s="68" t="s">
        <v>36</v>
      </c>
      <c r="C13" s="69"/>
      <c r="D13" s="47"/>
      <c r="E13" s="70">
        <f t="shared" ref="E13:AC13" si="1">SUM(E$14:E$18)</f>
        <v>-1.3948438545949207</v>
      </c>
      <c r="F13" s="70">
        <f t="shared" si="1"/>
        <v>-24.889820224508743</v>
      </c>
      <c r="G13" s="71">
        <f t="shared" si="1"/>
        <v>-26.284664079103663</v>
      </c>
      <c r="H13" s="70">
        <f t="shared" si="1"/>
        <v>-0.29078556814222051</v>
      </c>
      <c r="I13" s="188">
        <f t="shared" si="1"/>
        <v>-26.575449647245883</v>
      </c>
      <c r="J13" s="72">
        <f t="shared" si="1"/>
        <v>-252.55238348721028</v>
      </c>
      <c r="K13" s="72">
        <f t="shared" si="1"/>
        <v>-2.0569587732997743E-4</v>
      </c>
      <c r="L13" s="72">
        <f t="shared" si="1"/>
        <v>69.831459642865738</v>
      </c>
      <c r="M13" s="72">
        <f t="shared" si="1"/>
        <v>83.736380966931904</v>
      </c>
      <c r="N13" s="72">
        <f t="shared" si="1"/>
        <v>26.82041404917145</v>
      </c>
      <c r="O13" s="72">
        <f t="shared" si="1"/>
        <v>53.640317844963072</v>
      </c>
      <c r="P13" s="72">
        <f t="shared" si="1"/>
        <v>6.5611056368119822</v>
      </c>
      <c r="Q13" s="173">
        <f t="shared" si="1"/>
        <v>-11.962911042343443</v>
      </c>
      <c r="R13" s="182">
        <f t="shared" si="1"/>
        <v>-56.363796885337365</v>
      </c>
      <c r="S13" s="72">
        <f t="shared" si="1"/>
        <v>-93.256024896748627</v>
      </c>
      <c r="T13" s="72">
        <f t="shared" si="1"/>
        <v>-194.19161113316801</v>
      </c>
      <c r="U13" s="72">
        <f t="shared" si="1"/>
        <v>-0.18612484128000001</v>
      </c>
      <c r="V13" s="72">
        <f t="shared" si="1"/>
        <v>-8.3185788452266074</v>
      </c>
      <c r="W13" s="72">
        <f t="shared" si="1"/>
        <v>-0.1297618163</v>
      </c>
      <c r="X13" s="72">
        <f t="shared" si="1"/>
        <v>-2.3827337044317507</v>
      </c>
      <c r="Y13" s="72">
        <f t="shared" si="1"/>
        <v>-4.6553985347039992</v>
      </c>
      <c r="Z13" s="51">
        <f t="shared" si="1"/>
        <v>-303.12023377185903</v>
      </c>
      <c r="AA13" s="73">
        <f t="shared" si="1"/>
        <v>141.44354379364151</v>
      </c>
      <c r="AB13" s="74">
        <f t="shared" si="1"/>
        <v>-1.4132667000000001</v>
      </c>
      <c r="AC13" s="194">
        <f t="shared" si="1"/>
        <v>-257.99211425314422</v>
      </c>
      <c r="AD13" s="54"/>
      <c r="AG13" s="55"/>
      <c r="AH13" s="55"/>
      <c r="AI13" s="55"/>
      <c r="AJ13" s="55"/>
    </row>
    <row r="14" spans="1:36" ht="23.1" customHeight="1" outlineLevel="1" x14ac:dyDescent="0.3">
      <c r="A14" s="221"/>
      <c r="B14" s="219"/>
      <c r="C14" s="46" t="s">
        <v>37</v>
      </c>
      <c r="D14" s="47"/>
      <c r="E14" s="75">
        <v>0</v>
      </c>
      <c r="F14" s="75">
        <v>-4.844613025000001</v>
      </c>
      <c r="G14" s="49">
        <f>F14+E14</f>
        <v>-4.844613025000001</v>
      </c>
      <c r="H14" s="48">
        <v>0</v>
      </c>
      <c r="I14" s="186">
        <f>SUM(G14:H14)</f>
        <v>-4.844613025000001</v>
      </c>
      <c r="J14" s="50"/>
      <c r="K14" s="50"/>
      <c r="L14" s="50"/>
      <c r="M14" s="50">
        <v>-2.0124877431310466E-2</v>
      </c>
      <c r="N14" s="50">
        <v>0</v>
      </c>
      <c r="O14" s="50"/>
      <c r="P14" s="50"/>
      <c r="Q14" s="173">
        <f>SUM(J14:P14)</f>
        <v>-2.0124877431310466E-2</v>
      </c>
      <c r="R14" s="180">
        <v>-37.761408227399997</v>
      </c>
      <c r="S14" s="50">
        <v>-93.256024896748627</v>
      </c>
      <c r="T14" s="50">
        <v>-192.48757902980802</v>
      </c>
      <c r="U14" s="50">
        <v>-0.18612484128000001</v>
      </c>
      <c r="V14" s="50">
        <v>-8.3185788452266074</v>
      </c>
      <c r="W14" s="50"/>
      <c r="X14" s="50">
        <v>-1.3735004596317504</v>
      </c>
      <c r="Y14" s="50"/>
      <c r="Z14" s="51">
        <f>SUM(S14:Y14)</f>
        <v>-295.62180807269505</v>
      </c>
      <c r="AA14" s="52">
        <v>148.97125034683734</v>
      </c>
      <c r="AB14" s="58"/>
      <c r="AC14" s="196">
        <f t="shared" ref="AC14:AC19" si="2">SUM(I14,Q14,R14,Z14,AA14,AB14)</f>
        <v>-189.27670385568899</v>
      </c>
      <c r="AD14" s="54"/>
      <c r="AG14" s="55"/>
      <c r="AH14" s="55"/>
      <c r="AI14" s="55"/>
      <c r="AJ14" s="55"/>
    </row>
    <row r="15" spans="1:36" ht="23.1" customHeight="1" outlineLevel="1" x14ac:dyDescent="0.3">
      <c r="A15" s="221"/>
      <c r="B15" s="219"/>
      <c r="C15" s="46" t="s">
        <v>38</v>
      </c>
      <c r="D15" s="47"/>
      <c r="E15" s="75">
        <v>0</v>
      </c>
      <c r="F15" s="75">
        <v>-7.2383961768000011</v>
      </c>
      <c r="G15" s="49">
        <f>F15+E15</f>
        <v>-7.2383961768000011</v>
      </c>
      <c r="H15" s="48">
        <v>-0.24991776000000002</v>
      </c>
      <c r="I15" s="186">
        <f>SUM(G15:H15)</f>
        <v>-7.4883139368000009</v>
      </c>
      <c r="J15" s="50"/>
      <c r="K15" s="50"/>
      <c r="L15" s="50"/>
      <c r="M15" s="50"/>
      <c r="N15" s="50"/>
      <c r="O15" s="50"/>
      <c r="P15" s="50"/>
      <c r="Q15" s="173"/>
      <c r="R15" s="180">
        <v>-12.884796211456669</v>
      </c>
      <c r="S15" s="50"/>
      <c r="T15" s="50">
        <v>-1.7040321033600001</v>
      </c>
      <c r="U15" s="50"/>
      <c r="V15" s="50"/>
      <c r="W15" s="50"/>
      <c r="X15" s="50">
        <v>-1.0092332448000003</v>
      </c>
      <c r="Y15" s="50">
        <v>-4.6553985347039992</v>
      </c>
      <c r="Z15" s="51">
        <f>SUM(S15:Y15)</f>
        <v>-7.3686638828639994</v>
      </c>
      <c r="AA15" s="52">
        <v>7.773762932773904</v>
      </c>
      <c r="AB15" s="53">
        <v>-1.4132667000000001</v>
      </c>
      <c r="AC15" s="196">
        <f t="shared" si="2"/>
        <v>-21.381277798346765</v>
      </c>
      <c r="AD15" s="54"/>
      <c r="AG15" s="55"/>
      <c r="AH15" s="55"/>
      <c r="AI15" s="55"/>
      <c r="AJ15" s="55"/>
    </row>
    <row r="16" spans="1:36" ht="23.1" customHeight="1" outlineLevel="1" x14ac:dyDescent="0.3">
      <c r="A16" s="221"/>
      <c r="B16" s="219"/>
      <c r="C16" s="46" t="s">
        <v>66</v>
      </c>
      <c r="D16" s="47"/>
      <c r="E16" s="75"/>
      <c r="F16" s="75"/>
      <c r="G16" s="49"/>
      <c r="H16" s="48"/>
      <c r="I16" s="186"/>
      <c r="J16" s="50">
        <v>-252.47207770900653</v>
      </c>
      <c r="K16" s="50"/>
      <c r="L16" s="50">
        <v>69.788874908300002</v>
      </c>
      <c r="M16" s="50">
        <v>83.867915345499995</v>
      </c>
      <c r="N16" s="50">
        <v>26.808521552734376</v>
      </c>
      <c r="O16" s="50">
        <v>53.590245249999995</v>
      </c>
      <c r="P16" s="50">
        <v>13.800574814311524</v>
      </c>
      <c r="Q16" s="173">
        <f>SUM(J16:P16)</f>
        <v>-4.61594583816062</v>
      </c>
      <c r="R16" s="180">
        <v>0</v>
      </c>
      <c r="S16" s="50"/>
      <c r="T16" s="50"/>
      <c r="U16" s="50"/>
      <c r="V16" s="50"/>
      <c r="W16" s="50">
        <v>-0.1297618163</v>
      </c>
      <c r="X16" s="50"/>
      <c r="Y16" s="50"/>
      <c r="Z16" s="51">
        <f>SUM(S16:Y16)</f>
        <v>-0.1297618163</v>
      </c>
      <c r="AA16" s="52"/>
      <c r="AB16" s="58"/>
      <c r="AC16" s="196">
        <f t="shared" si="2"/>
        <v>-4.7457076544606203</v>
      </c>
      <c r="AD16" s="54"/>
      <c r="AG16" s="55"/>
      <c r="AH16" s="55"/>
      <c r="AI16" s="55"/>
      <c r="AJ16" s="55"/>
    </row>
    <row r="17" spans="1:39" ht="23.1" customHeight="1" outlineLevel="1" x14ac:dyDescent="0.3">
      <c r="A17" s="221"/>
      <c r="B17" s="219"/>
      <c r="C17" s="46" t="s">
        <v>39</v>
      </c>
      <c r="D17" s="47"/>
      <c r="E17" s="75">
        <v>0</v>
      </c>
      <c r="F17" s="75">
        <v>-11.702980283199999</v>
      </c>
      <c r="G17" s="49">
        <f>F17+E17</f>
        <v>-11.702980283199999</v>
      </c>
      <c r="H17" s="48">
        <v>0</v>
      </c>
      <c r="I17" s="186">
        <f>SUM(G17:H17)</f>
        <v>-11.702980283199999</v>
      </c>
      <c r="J17" s="50"/>
      <c r="K17" s="50"/>
      <c r="L17" s="50"/>
      <c r="M17" s="50"/>
      <c r="N17" s="50"/>
      <c r="O17" s="50"/>
      <c r="P17" s="50"/>
      <c r="Q17" s="173"/>
      <c r="R17" s="180"/>
      <c r="S17" s="50"/>
      <c r="T17" s="50"/>
      <c r="U17" s="50"/>
      <c r="V17" s="50"/>
      <c r="W17" s="50"/>
      <c r="X17" s="50"/>
      <c r="Y17" s="50"/>
      <c r="Z17" s="51"/>
      <c r="AA17" s="52"/>
      <c r="AB17" s="58"/>
      <c r="AC17" s="196">
        <f t="shared" si="2"/>
        <v>-11.702980283199999</v>
      </c>
      <c r="AD17" s="54"/>
      <c r="AG17" s="55"/>
      <c r="AH17" s="55"/>
      <c r="AI17" s="55"/>
      <c r="AJ17" s="55"/>
    </row>
    <row r="18" spans="1:39" ht="23.1" customHeight="1" outlineLevel="1" thickBot="1" x14ac:dyDescent="0.35">
      <c r="A18" s="221"/>
      <c r="B18" s="219"/>
      <c r="C18" s="46" t="s">
        <v>40</v>
      </c>
      <c r="D18" s="47"/>
      <c r="E18" s="75">
        <v>-1.3948438545949207</v>
      </c>
      <c r="F18" s="76">
        <v>-1.1038307395087419</v>
      </c>
      <c r="G18" s="75">
        <v>-2.4986745941036625</v>
      </c>
      <c r="H18" s="48">
        <v>-4.0867808142220512E-2</v>
      </c>
      <c r="I18" s="186">
        <f>SUM(G18:H18)</f>
        <v>-2.5395424022458832</v>
      </c>
      <c r="J18" s="77">
        <v>-8.0305778203740713E-2</v>
      </c>
      <c r="K18" s="50">
        <v>-2.0569587732997743E-4</v>
      </c>
      <c r="L18" s="50">
        <v>4.2584734565734868E-2</v>
      </c>
      <c r="M18" s="50">
        <v>-0.11140950113677978</v>
      </c>
      <c r="N18" s="50">
        <v>1.1892496437072757E-2</v>
      </c>
      <c r="O18" s="50">
        <v>5.007259496307373E-2</v>
      </c>
      <c r="P18" s="50">
        <v>-7.2394691774995419</v>
      </c>
      <c r="Q18" s="173">
        <f>SUM(J18:P18)</f>
        <v>-7.326840326751511</v>
      </c>
      <c r="R18" s="180">
        <v>-5.7175924464807046</v>
      </c>
      <c r="S18" s="50"/>
      <c r="T18" s="50"/>
      <c r="U18" s="50"/>
      <c r="V18" s="50"/>
      <c r="W18" s="50"/>
      <c r="X18" s="50"/>
      <c r="Y18" s="50"/>
      <c r="Z18" s="51"/>
      <c r="AA18" s="52">
        <v>-15.30146948596974</v>
      </c>
      <c r="AB18" s="58"/>
      <c r="AC18" s="196">
        <f t="shared" si="2"/>
        <v>-30.885444661447838</v>
      </c>
      <c r="AD18" s="54"/>
      <c r="AG18" s="55"/>
      <c r="AH18" s="55"/>
      <c r="AI18" s="55"/>
      <c r="AJ18" s="55"/>
    </row>
    <row r="19" spans="1:39" ht="29.1" customHeight="1" thickBot="1" x14ac:dyDescent="0.35">
      <c r="A19" s="78"/>
      <c r="B19" s="79" t="s">
        <v>41</v>
      </c>
      <c r="C19" s="80"/>
      <c r="D19" s="81"/>
      <c r="E19" s="82"/>
      <c r="F19" s="82"/>
      <c r="G19" s="83"/>
      <c r="H19" s="84"/>
      <c r="I19" s="190"/>
      <c r="J19" s="85"/>
      <c r="K19" s="85"/>
      <c r="L19" s="85"/>
      <c r="M19" s="85"/>
      <c r="N19" s="85"/>
      <c r="O19" s="85"/>
      <c r="P19" s="85">
        <v>-10.409396667390595</v>
      </c>
      <c r="Q19" s="175">
        <f>SUM(J19:P19)</f>
        <v>-10.409396667390595</v>
      </c>
      <c r="R19" s="183">
        <v>-58.151220966927397</v>
      </c>
      <c r="S19" s="85"/>
      <c r="T19" s="85"/>
      <c r="U19" s="85"/>
      <c r="V19" s="85"/>
      <c r="W19" s="85"/>
      <c r="X19" s="85"/>
      <c r="Y19" s="85"/>
      <c r="Z19" s="86"/>
      <c r="AA19" s="87"/>
      <c r="AB19" s="88"/>
      <c r="AC19" s="195">
        <f t="shared" si="2"/>
        <v>-68.560617634317992</v>
      </c>
      <c r="AD19" s="54"/>
      <c r="AG19" s="55"/>
      <c r="AH19" s="55"/>
      <c r="AI19" s="55"/>
      <c r="AJ19" s="55"/>
    </row>
    <row r="20" spans="1:39" ht="35.1" customHeight="1" thickBot="1" x14ac:dyDescent="0.35">
      <c r="A20" s="89" t="s">
        <v>42</v>
      </c>
      <c r="B20" s="78"/>
      <c r="C20" s="80"/>
      <c r="D20" s="47"/>
      <c r="E20" s="82">
        <f t="shared" ref="E20:R20" si="3">SUM(E$12,E$13,E$19)</f>
        <v>1.2349662784343602</v>
      </c>
      <c r="F20" s="82">
        <f t="shared" si="3"/>
        <v>12.939018297871836</v>
      </c>
      <c r="G20" s="83">
        <f t="shared" si="3"/>
        <v>21.116056327687041</v>
      </c>
      <c r="H20" s="82">
        <f t="shared" si="3"/>
        <v>4.3963309241972599</v>
      </c>
      <c r="I20" s="190">
        <f t="shared" si="3"/>
        <v>25.512387251884306</v>
      </c>
      <c r="J20" s="85">
        <f>SUM(J$12,J$13,J$19)</f>
        <v>2.0869841263830438</v>
      </c>
      <c r="K20" s="85">
        <f t="shared" si="3"/>
        <v>8.304581009284405</v>
      </c>
      <c r="L20" s="85">
        <f t="shared" si="3"/>
        <v>111.96412799786528</v>
      </c>
      <c r="M20" s="85">
        <f t="shared" si="3"/>
        <v>127.13551680726394</v>
      </c>
      <c r="N20" s="85">
        <f t="shared" si="3"/>
        <v>5.8665951818618787</v>
      </c>
      <c r="O20" s="85">
        <f>SUM(O$12,O$13,O$19)</f>
        <v>15.538634601323871</v>
      </c>
      <c r="P20" s="85">
        <f t="shared" si="3"/>
        <v>0</v>
      </c>
      <c r="Q20" s="175">
        <f t="shared" si="3"/>
        <v>270.8964397239825</v>
      </c>
      <c r="R20" s="183">
        <f t="shared" si="3"/>
        <v>81.309317340890217</v>
      </c>
      <c r="S20" s="85"/>
      <c r="T20" s="85">
        <f t="shared" ref="T20:AB20" si="4">SUM(T$12,T$13,T$19)</f>
        <v>7.6505772167436987</v>
      </c>
      <c r="U20" s="85">
        <f t="shared" si="4"/>
        <v>0.36399999999999993</v>
      </c>
      <c r="V20" s="85">
        <f t="shared" si="4"/>
        <v>0</v>
      </c>
      <c r="W20" s="85">
        <f t="shared" si="4"/>
        <v>0</v>
      </c>
      <c r="X20" s="85">
        <f t="shared" si="4"/>
        <v>0.33026164000000025</v>
      </c>
      <c r="Y20" s="85">
        <f t="shared" si="4"/>
        <v>53.61717434626982</v>
      </c>
      <c r="Z20" s="86">
        <f t="shared" si="4"/>
        <v>61.962013203013555</v>
      </c>
      <c r="AA20" s="87">
        <f t="shared" si="4"/>
        <v>141.44354379364151</v>
      </c>
      <c r="AB20" s="88">
        <f t="shared" si="4"/>
        <v>0</v>
      </c>
      <c r="AC20" s="195">
        <f>SUM(AC$12,AC$13,AC$19)</f>
        <v>581.12370131341231</v>
      </c>
      <c r="AD20" s="54"/>
      <c r="AG20" s="55"/>
      <c r="AH20" s="55"/>
      <c r="AI20" s="55"/>
      <c r="AJ20" s="55"/>
    </row>
    <row r="21" spans="1:39" ht="14.1" customHeight="1" thickBot="1" x14ac:dyDescent="0.35">
      <c r="A21" s="78"/>
      <c r="B21" s="78"/>
      <c r="C21" s="78"/>
      <c r="D21" s="28"/>
      <c r="E21" s="82"/>
      <c r="F21" s="82"/>
      <c r="G21" s="82"/>
      <c r="H21" s="82"/>
      <c r="I21" s="82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54"/>
      <c r="AG21" s="55"/>
      <c r="AH21" s="55"/>
      <c r="AI21" s="55"/>
      <c r="AJ21" s="55"/>
    </row>
    <row r="22" spans="1:39" ht="23.1" customHeight="1" x14ac:dyDescent="0.3">
      <c r="A22" s="220" t="s">
        <v>43</v>
      </c>
      <c r="B22" s="90" t="s">
        <v>44</v>
      </c>
      <c r="C22" s="91"/>
      <c r="D22" s="47"/>
      <c r="E22" s="63">
        <v>8.143123071782303E-2</v>
      </c>
      <c r="F22" s="63">
        <v>1.4117092799719639</v>
      </c>
      <c r="G22" s="62">
        <f>SUM(E22:F22)</f>
        <v>1.493140510689787</v>
      </c>
      <c r="H22" s="63">
        <v>2.327449163256505E-2</v>
      </c>
      <c r="I22" s="186">
        <f>SUM(G22:H22)</f>
        <v>1.5164150023223522</v>
      </c>
      <c r="J22" s="92"/>
      <c r="K22" s="92">
        <f>SUM(K23:K25)</f>
        <v>8.4767482934118898E-2</v>
      </c>
      <c r="L22" s="92">
        <f>SUM(L23:L25)</f>
        <v>1.5326806710438521</v>
      </c>
      <c r="M22" s="92">
        <f>SUM(M23:M25)</f>
        <v>15.971562809917588</v>
      </c>
      <c r="N22" s="92">
        <f>SUM(N23:N25)</f>
        <v>1.382668050485294</v>
      </c>
      <c r="O22" s="92">
        <f>SUM(O23:O25)</f>
        <v>0</v>
      </c>
      <c r="P22" s="92"/>
      <c r="Q22" s="173">
        <f>SUM(J22:P22)</f>
        <v>18.97167901438085</v>
      </c>
      <c r="R22" s="180">
        <f>SUM(R23:R25)</f>
        <v>1.6058704309999998</v>
      </c>
      <c r="S22" s="50"/>
      <c r="T22" s="92">
        <v>0.59877287825369963</v>
      </c>
      <c r="U22" s="92"/>
      <c r="V22" s="92"/>
      <c r="W22" s="92"/>
      <c r="X22" s="92"/>
      <c r="Y22" s="92"/>
      <c r="Z22" s="51">
        <f>SUM(S22:Y22)</f>
        <v>0.59877287825369963</v>
      </c>
      <c r="AA22" s="52">
        <f>SUM(AA23:AA25)</f>
        <v>9.234959447469711</v>
      </c>
      <c r="AB22" s="93"/>
      <c r="AC22" s="192">
        <f>SUM(I22,Q22,R22,Z22,AA22,AB22)</f>
        <v>31.927696773426611</v>
      </c>
      <c r="AD22" s="54"/>
      <c r="AG22" s="55"/>
      <c r="AH22" s="55"/>
      <c r="AI22" s="55"/>
      <c r="AJ22" s="55"/>
    </row>
    <row r="23" spans="1:39" s="97" customFormat="1" ht="23.1" customHeight="1" outlineLevel="1" x14ac:dyDescent="0.3">
      <c r="A23" s="221"/>
      <c r="B23" s="215"/>
      <c r="C23" s="46" t="s">
        <v>45</v>
      </c>
      <c r="D23" s="81"/>
      <c r="E23" s="48">
        <v>8.143123071782303E-2</v>
      </c>
      <c r="F23" s="48">
        <v>1.402943145993329</v>
      </c>
      <c r="G23" s="49">
        <f t="shared" ref="G23:G39" si="5">SUM(E23:F23)</f>
        <v>1.4843743767111521</v>
      </c>
      <c r="H23" s="48">
        <v>2.327449163256505E-2</v>
      </c>
      <c r="I23" s="191">
        <f t="shared" ref="I23:I39" si="6">SUM(G23:H23)</f>
        <v>1.5076488683437173</v>
      </c>
      <c r="J23" s="50"/>
      <c r="K23" s="50">
        <v>8.4767482934118898E-2</v>
      </c>
      <c r="L23" s="50">
        <v>1.423586806887932</v>
      </c>
      <c r="M23" s="57">
        <v>11.289004577276149</v>
      </c>
      <c r="N23" s="57">
        <v>0</v>
      </c>
      <c r="O23" s="57">
        <v>0</v>
      </c>
      <c r="P23" s="57"/>
      <c r="Q23" s="176">
        <f>SUM(J23:P23)</f>
        <v>12.7973588670982</v>
      </c>
      <c r="R23" s="184">
        <v>1.6053057429999997</v>
      </c>
      <c r="S23" s="50"/>
      <c r="T23" s="50">
        <v>0.59877287825369963</v>
      </c>
      <c r="U23" s="50"/>
      <c r="V23" s="50"/>
      <c r="W23" s="50"/>
      <c r="X23" s="50"/>
      <c r="Y23" s="50"/>
      <c r="Z23" s="94">
        <f>SUM(S23:Y23)</f>
        <v>0.59877287825369963</v>
      </c>
      <c r="AA23" s="95">
        <v>8.802850671052207</v>
      </c>
      <c r="AB23" s="96"/>
      <c r="AC23" s="196">
        <f>SUM(I23,Q23,R23,Z23,AA23,AB23)</f>
        <v>25.311937027747824</v>
      </c>
      <c r="AD23" s="54"/>
      <c r="AG23" s="55"/>
      <c r="AH23" s="55"/>
      <c r="AI23" s="55"/>
      <c r="AJ23" s="55"/>
      <c r="AK23" s="98"/>
      <c r="AL23" s="98"/>
      <c r="AM23" s="98"/>
    </row>
    <row r="24" spans="1:39" s="97" customFormat="1" ht="23.1" customHeight="1" outlineLevel="1" x14ac:dyDescent="0.3">
      <c r="A24" s="221"/>
      <c r="B24" s="215"/>
      <c r="C24" s="56" t="s">
        <v>46</v>
      </c>
      <c r="D24" s="81"/>
      <c r="E24" s="48">
        <v>0</v>
      </c>
      <c r="F24" s="48">
        <v>8.7661339786349324E-3</v>
      </c>
      <c r="G24" s="49">
        <f t="shared" si="5"/>
        <v>8.7661339786349324E-3</v>
      </c>
      <c r="H24" s="48">
        <v>0</v>
      </c>
      <c r="I24" s="191">
        <f t="shared" si="6"/>
        <v>8.7661339786349324E-3</v>
      </c>
      <c r="J24" s="50"/>
      <c r="K24" s="50"/>
      <c r="L24" s="57">
        <v>1.0059773322250089E-2</v>
      </c>
      <c r="M24" s="57">
        <v>3.3153684583623582</v>
      </c>
      <c r="N24" s="57">
        <v>0</v>
      </c>
      <c r="O24" s="57">
        <v>0</v>
      </c>
      <c r="P24" s="57"/>
      <c r="Q24" s="176">
        <f>SUM(J24:P24)</f>
        <v>3.3254282316846084</v>
      </c>
      <c r="R24" s="184">
        <v>5.6468799999999993E-4</v>
      </c>
      <c r="S24" s="50"/>
      <c r="T24" s="50"/>
      <c r="U24" s="50"/>
      <c r="V24" s="50"/>
      <c r="W24" s="50"/>
      <c r="X24" s="50"/>
      <c r="Y24" s="50"/>
      <c r="Z24" s="94"/>
      <c r="AA24" s="95">
        <v>0.32828704032923239</v>
      </c>
      <c r="AB24" s="96"/>
      <c r="AC24" s="196">
        <f>SUM(I24,Q24,R24,Z24,AA24,AB24)</f>
        <v>3.6630460939924756</v>
      </c>
      <c r="AD24" s="54"/>
      <c r="AG24" s="55"/>
      <c r="AH24" s="55"/>
      <c r="AI24" s="55"/>
      <c r="AJ24" s="55"/>
      <c r="AK24" s="98"/>
      <c r="AL24" s="98"/>
      <c r="AM24" s="98"/>
    </row>
    <row r="25" spans="1:39" s="97" customFormat="1" ht="23.1" customHeight="1" outlineLevel="1" x14ac:dyDescent="0.3">
      <c r="A25" s="221"/>
      <c r="B25" s="215"/>
      <c r="C25" s="99" t="s">
        <v>47</v>
      </c>
      <c r="D25" s="81"/>
      <c r="E25" s="48">
        <v>0</v>
      </c>
      <c r="F25" s="48">
        <v>0</v>
      </c>
      <c r="G25" s="49">
        <f t="shared" si="5"/>
        <v>0</v>
      </c>
      <c r="H25" s="48">
        <v>0</v>
      </c>
      <c r="I25" s="191">
        <f t="shared" si="6"/>
        <v>0</v>
      </c>
      <c r="J25" s="50"/>
      <c r="K25" s="57"/>
      <c r="L25" s="50">
        <v>9.9034090833670055E-2</v>
      </c>
      <c r="M25" s="57">
        <v>1.3671897742790811</v>
      </c>
      <c r="N25" s="57">
        <v>1.382668050485294</v>
      </c>
      <c r="O25" s="57">
        <v>0</v>
      </c>
      <c r="P25" s="57"/>
      <c r="Q25" s="176">
        <f>SUM(J25:P25)</f>
        <v>2.848891915598045</v>
      </c>
      <c r="R25" s="184">
        <v>0</v>
      </c>
      <c r="S25" s="50"/>
      <c r="T25" s="50"/>
      <c r="U25" s="50"/>
      <c r="V25" s="50"/>
      <c r="W25" s="50"/>
      <c r="X25" s="50"/>
      <c r="Y25" s="50"/>
      <c r="Z25" s="94"/>
      <c r="AA25" s="95">
        <v>0.10382173608827203</v>
      </c>
      <c r="AB25" s="96"/>
      <c r="AC25" s="196">
        <f>SUM(I25,Q25,R25,Z25,AA25,AB25)</f>
        <v>2.9527136516863171</v>
      </c>
      <c r="AD25" s="54"/>
      <c r="AG25" s="55"/>
      <c r="AH25" s="55"/>
      <c r="AI25" s="55"/>
      <c r="AJ25" s="55"/>
    </row>
    <row r="26" spans="1:39" ht="23.1" customHeight="1" x14ac:dyDescent="0.3">
      <c r="A26" s="221"/>
      <c r="B26" s="90" t="s">
        <v>48</v>
      </c>
      <c r="C26" s="91"/>
      <c r="D26" s="47"/>
      <c r="E26" s="63">
        <v>4.9406455121969737</v>
      </c>
      <c r="F26" s="63">
        <v>14.860224163612546</v>
      </c>
      <c r="G26" s="62">
        <f t="shared" si="5"/>
        <v>19.800869675809519</v>
      </c>
      <c r="H26" s="63">
        <v>3.784480176072643</v>
      </c>
      <c r="I26" s="186">
        <f>SUM(G26:H26)</f>
        <v>23.585349851882164</v>
      </c>
      <c r="J26" s="50"/>
      <c r="K26" s="100">
        <f>SUM(K27:K36)</f>
        <v>3.3109368137639876</v>
      </c>
      <c r="L26" s="100">
        <f>SUM(L27:L36)</f>
        <v>0.40578021076310022</v>
      </c>
      <c r="M26" s="100">
        <f>SUM(M27:M36)</f>
        <v>15.200237237453809</v>
      </c>
      <c r="N26" s="100">
        <f>SUM(N27:N36)</f>
        <v>1.0165456601393943</v>
      </c>
      <c r="O26" s="100">
        <f>SUM(O27:O36)</f>
        <v>0</v>
      </c>
      <c r="P26" s="100"/>
      <c r="Q26" s="173">
        <f>SUM(Q27:Q36)</f>
        <v>19.933499922120291</v>
      </c>
      <c r="R26" s="180">
        <f>SUM(R27:R36)</f>
        <v>65.735755052737915</v>
      </c>
      <c r="S26" s="50"/>
      <c r="T26" s="92">
        <f>SUM(T27:T36)</f>
        <v>4.5063728541333328</v>
      </c>
      <c r="U26" s="101"/>
      <c r="V26" s="101"/>
      <c r="W26" s="101"/>
      <c r="X26" s="92">
        <f>SUM(X27:X36)</f>
        <v>5.026164000000001E-2</v>
      </c>
      <c r="Y26" s="92">
        <f>SUM(Y27:Y36)</f>
        <v>45.499716889201551</v>
      </c>
      <c r="Z26" s="51">
        <f>SUM(S26:Y26)</f>
        <v>50.056351383334885</v>
      </c>
      <c r="AA26" s="52">
        <f>SUM(AA27:AA36)</f>
        <v>52.719518029839762</v>
      </c>
      <c r="AB26" s="93"/>
      <c r="AC26" s="192">
        <f t="shared" ref="AC26:AC39" si="7">SUM(I26,Q26,R26,Z26,AA26,AB26)</f>
        <v>212.03047423991501</v>
      </c>
      <c r="AD26" s="54"/>
      <c r="AG26" s="55"/>
      <c r="AH26" s="55"/>
      <c r="AI26" s="55"/>
      <c r="AJ26" s="55"/>
    </row>
    <row r="27" spans="1:39" ht="23.1" customHeight="1" outlineLevel="1" x14ac:dyDescent="0.3">
      <c r="A27" s="221"/>
      <c r="B27" s="216"/>
      <c r="C27" s="56" t="s">
        <v>49</v>
      </c>
      <c r="D27" s="47"/>
      <c r="E27" s="48">
        <v>0</v>
      </c>
      <c r="F27" s="48">
        <v>0</v>
      </c>
      <c r="G27" s="49">
        <f t="shared" si="5"/>
        <v>0</v>
      </c>
      <c r="H27" s="48">
        <v>0</v>
      </c>
      <c r="I27" s="191">
        <f t="shared" si="6"/>
        <v>0</v>
      </c>
      <c r="J27" s="50"/>
      <c r="K27" s="100"/>
      <c r="L27" s="50">
        <v>2.8200680802544431E-3</v>
      </c>
      <c r="M27" s="57">
        <v>2.7373508180225805</v>
      </c>
      <c r="N27" s="57">
        <v>0</v>
      </c>
      <c r="O27" s="57">
        <v>0</v>
      </c>
      <c r="P27" s="50"/>
      <c r="Q27" s="176">
        <f>SUM(K27:P27)</f>
        <v>2.7401708861028351</v>
      </c>
      <c r="R27" s="184">
        <v>0.128990931</v>
      </c>
      <c r="S27" s="50"/>
      <c r="T27" s="50"/>
      <c r="U27" s="50"/>
      <c r="V27" s="50"/>
      <c r="W27" s="50"/>
      <c r="X27" s="50"/>
      <c r="Y27" s="50"/>
      <c r="Z27" s="51"/>
      <c r="AA27" s="95">
        <v>1.3028546956784912</v>
      </c>
      <c r="AB27" s="96"/>
      <c r="AC27" s="196">
        <f t="shared" si="7"/>
        <v>4.172016512781326</v>
      </c>
      <c r="AD27" s="54"/>
      <c r="AG27" s="55"/>
      <c r="AH27" s="55"/>
      <c r="AI27" s="55"/>
      <c r="AJ27" s="55"/>
    </row>
    <row r="28" spans="1:39" ht="23.1" customHeight="1" outlineLevel="1" x14ac:dyDescent="0.3">
      <c r="A28" s="221"/>
      <c r="B28" s="216"/>
      <c r="C28" s="46" t="s">
        <v>50</v>
      </c>
      <c r="D28" s="47"/>
      <c r="E28" s="48">
        <v>0.17982826586194978</v>
      </c>
      <c r="F28" s="48">
        <v>13.534410230416672</v>
      </c>
      <c r="G28" s="49">
        <f t="shared" si="5"/>
        <v>13.714238496278622</v>
      </c>
      <c r="H28" s="48">
        <v>3.7645502472140491</v>
      </c>
      <c r="I28" s="191">
        <f t="shared" si="6"/>
        <v>17.478788743492672</v>
      </c>
      <c r="J28" s="50"/>
      <c r="K28" s="57"/>
      <c r="L28" s="50">
        <v>0</v>
      </c>
      <c r="M28" s="57">
        <v>0</v>
      </c>
      <c r="N28" s="57">
        <v>0</v>
      </c>
      <c r="O28" s="57">
        <v>0</v>
      </c>
      <c r="P28" s="57"/>
      <c r="Q28" s="176">
        <f>SUM(K28:P28)</f>
        <v>0</v>
      </c>
      <c r="R28" s="184">
        <v>15.456639827</v>
      </c>
      <c r="S28" s="50"/>
      <c r="T28" s="102"/>
      <c r="U28" s="102"/>
      <c r="V28" s="102"/>
      <c r="W28" s="102"/>
      <c r="X28" s="50"/>
      <c r="Y28" s="50"/>
      <c r="Z28" s="51"/>
      <c r="AA28" s="95">
        <v>9.0652002023756477</v>
      </c>
      <c r="AB28" s="96"/>
      <c r="AC28" s="196">
        <f t="shared" si="7"/>
        <v>42.000628772868325</v>
      </c>
      <c r="AD28" s="54"/>
      <c r="AG28" s="55"/>
      <c r="AH28" s="55"/>
      <c r="AI28" s="55"/>
      <c r="AJ28" s="55"/>
    </row>
    <row r="29" spans="1:39" ht="23.1" customHeight="1" outlineLevel="1" x14ac:dyDescent="0.3">
      <c r="A29" s="221"/>
      <c r="B29" s="216"/>
      <c r="C29" s="99" t="s">
        <v>51</v>
      </c>
      <c r="D29" s="47"/>
      <c r="E29" s="48">
        <v>0</v>
      </c>
      <c r="F29" s="48">
        <v>8.2576130997772279E-2</v>
      </c>
      <c r="G29" s="49">
        <f t="shared" si="5"/>
        <v>8.2576130997772279E-2</v>
      </c>
      <c r="H29" s="48">
        <v>0</v>
      </c>
      <c r="I29" s="191">
        <f t="shared" si="6"/>
        <v>8.2576130997772279E-2</v>
      </c>
      <c r="J29" s="50"/>
      <c r="K29" s="57"/>
      <c r="L29" s="57"/>
      <c r="M29" s="57"/>
      <c r="N29" s="57"/>
      <c r="O29" s="57"/>
      <c r="P29" s="57"/>
      <c r="Q29" s="176"/>
      <c r="R29" s="184">
        <v>0.556966564</v>
      </c>
      <c r="S29" s="50"/>
      <c r="T29" s="102"/>
      <c r="U29" s="102"/>
      <c r="V29" s="102"/>
      <c r="W29" s="102"/>
      <c r="X29" s="50"/>
      <c r="Y29" s="50"/>
      <c r="Z29" s="51"/>
      <c r="AA29" s="95">
        <v>0.35015002499870279</v>
      </c>
      <c r="AB29" s="96"/>
      <c r="AC29" s="196">
        <f t="shared" si="7"/>
        <v>0.98969271999647512</v>
      </c>
      <c r="AD29" s="54"/>
      <c r="AG29" s="55"/>
      <c r="AH29" s="55"/>
      <c r="AI29" s="55"/>
      <c r="AJ29" s="55"/>
    </row>
    <row r="30" spans="1:39" ht="23.1" customHeight="1" outlineLevel="1" x14ac:dyDescent="0.3">
      <c r="A30" s="221"/>
      <c r="B30" s="216"/>
      <c r="C30" s="46" t="s">
        <v>52</v>
      </c>
      <c r="D30" s="47"/>
      <c r="E30" s="48">
        <v>2.6258484416959223E-2</v>
      </c>
      <c r="F30" s="48">
        <v>0.54562800909736464</v>
      </c>
      <c r="G30" s="49">
        <f t="shared" si="5"/>
        <v>0.57188649351432386</v>
      </c>
      <c r="H30" s="48">
        <v>1.9929928858594084E-2</v>
      </c>
      <c r="I30" s="191">
        <f t="shared" si="6"/>
        <v>0.59181642237291798</v>
      </c>
      <c r="J30" s="50"/>
      <c r="K30" s="57"/>
      <c r="L30" s="57"/>
      <c r="M30" s="57"/>
      <c r="N30" s="57"/>
      <c r="O30" s="57"/>
      <c r="P30" s="57"/>
      <c r="Q30" s="176"/>
      <c r="R30" s="184">
        <v>5.5554881859999998</v>
      </c>
      <c r="S30" s="50"/>
      <c r="T30" s="102"/>
      <c r="U30" s="102"/>
      <c r="V30" s="102"/>
      <c r="W30" s="102"/>
      <c r="X30" s="50"/>
      <c r="Y30" s="50"/>
      <c r="Z30" s="51"/>
      <c r="AA30" s="95">
        <v>9.7612649676832692</v>
      </c>
      <c r="AB30" s="96"/>
      <c r="AC30" s="196">
        <f t="shared" si="7"/>
        <v>15.908569576056188</v>
      </c>
      <c r="AD30" s="54"/>
      <c r="AG30" s="55"/>
      <c r="AH30" s="55"/>
      <c r="AI30" s="55"/>
      <c r="AJ30" s="55"/>
    </row>
    <row r="31" spans="1:39" ht="23.1" customHeight="1" outlineLevel="1" x14ac:dyDescent="0.3">
      <c r="A31" s="221"/>
      <c r="B31" s="216"/>
      <c r="C31" s="99" t="s">
        <v>53</v>
      </c>
      <c r="D31" s="47"/>
      <c r="E31" s="48">
        <v>0</v>
      </c>
      <c r="F31" s="48">
        <v>1.8298240829189424E-3</v>
      </c>
      <c r="G31" s="49">
        <f t="shared" si="5"/>
        <v>1.8298240829189424E-3</v>
      </c>
      <c r="H31" s="48">
        <v>0</v>
      </c>
      <c r="I31" s="191">
        <f t="shared" si="6"/>
        <v>1.8298240829189424E-3</v>
      </c>
      <c r="J31" s="50"/>
      <c r="K31" s="57"/>
      <c r="L31" s="57"/>
      <c r="M31" s="57"/>
      <c r="N31" s="57"/>
      <c r="O31" s="57"/>
      <c r="P31" s="57"/>
      <c r="Q31" s="176"/>
      <c r="R31" s="184">
        <v>39.183215406737915</v>
      </c>
      <c r="S31" s="50"/>
      <c r="T31" s="50"/>
      <c r="U31" s="50"/>
      <c r="V31" s="50"/>
      <c r="W31" s="50"/>
      <c r="X31" s="50"/>
      <c r="Y31" s="50"/>
      <c r="Z31" s="51"/>
      <c r="AA31" s="95">
        <v>2.8960284306438289</v>
      </c>
      <c r="AB31" s="96"/>
      <c r="AC31" s="196">
        <f t="shared" si="7"/>
        <v>42.081073661464664</v>
      </c>
      <c r="AD31" s="54"/>
      <c r="AG31" s="55"/>
      <c r="AH31" s="55"/>
      <c r="AI31" s="55"/>
      <c r="AJ31" s="55"/>
    </row>
    <row r="32" spans="1:39" ht="23.1" customHeight="1" outlineLevel="1" x14ac:dyDescent="0.3">
      <c r="A32" s="221"/>
      <c r="B32" s="216"/>
      <c r="C32" s="46" t="s">
        <v>54</v>
      </c>
      <c r="D32" s="47"/>
      <c r="E32" s="48">
        <v>2.381884957042729</v>
      </c>
      <c r="F32" s="48">
        <v>0.68307758555848519</v>
      </c>
      <c r="G32" s="49">
        <f t="shared" si="5"/>
        <v>3.0649625426012141</v>
      </c>
      <c r="H32" s="48">
        <v>0</v>
      </c>
      <c r="I32" s="191">
        <f t="shared" si="6"/>
        <v>3.0649625426012141</v>
      </c>
      <c r="J32" s="50"/>
      <c r="K32" s="57"/>
      <c r="L32" s="57"/>
      <c r="M32" s="57"/>
      <c r="N32" s="57"/>
      <c r="O32" s="57"/>
      <c r="P32" s="57"/>
      <c r="Q32" s="176"/>
      <c r="R32" s="184">
        <v>1.5205189109999999</v>
      </c>
      <c r="S32" s="50"/>
      <c r="T32" s="50"/>
      <c r="U32" s="50"/>
      <c r="V32" s="50"/>
      <c r="W32" s="50"/>
      <c r="X32" s="50"/>
      <c r="Y32" s="50"/>
      <c r="Z32" s="51"/>
      <c r="AA32" s="95">
        <v>1.0384785628742774</v>
      </c>
      <c r="AB32" s="96"/>
      <c r="AC32" s="196">
        <f t="shared" si="7"/>
        <v>5.6239600164754915</v>
      </c>
      <c r="AD32" s="54"/>
      <c r="AG32" s="55"/>
      <c r="AH32" s="55"/>
      <c r="AI32" s="55"/>
      <c r="AJ32" s="55"/>
    </row>
    <row r="33" spans="1:41" ht="23.1" customHeight="1" outlineLevel="1" x14ac:dyDescent="0.3">
      <c r="A33" s="221"/>
      <c r="B33" s="216"/>
      <c r="C33" s="56" t="s">
        <v>55</v>
      </c>
      <c r="D33" s="47"/>
      <c r="E33" s="48">
        <v>0</v>
      </c>
      <c r="F33" s="48">
        <v>1.1042775570173616E-2</v>
      </c>
      <c r="G33" s="49">
        <f t="shared" si="5"/>
        <v>1.1042775570173616E-2</v>
      </c>
      <c r="H33" s="48">
        <v>0</v>
      </c>
      <c r="I33" s="191">
        <f t="shared" si="6"/>
        <v>1.1042775570173616E-2</v>
      </c>
      <c r="J33" s="50"/>
      <c r="K33" s="57"/>
      <c r="L33" s="57">
        <v>0</v>
      </c>
      <c r="M33" s="57">
        <v>0</v>
      </c>
      <c r="N33" s="57">
        <v>0</v>
      </c>
      <c r="O33" s="57">
        <v>0</v>
      </c>
      <c r="P33" s="57"/>
      <c r="Q33" s="176">
        <f>SUM(K33:P33)</f>
        <v>0</v>
      </c>
      <c r="R33" s="184">
        <v>2.4321942350000003</v>
      </c>
      <c r="S33" s="50"/>
      <c r="T33" s="50"/>
      <c r="U33" s="50"/>
      <c r="V33" s="50"/>
      <c r="W33" s="50"/>
      <c r="X33" s="50"/>
      <c r="Y33" s="50"/>
      <c r="Z33" s="51"/>
      <c r="AA33" s="95">
        <v>23.232170516099018</v>
      </c>
      <c r="AB33" s="96"/>
      <c r="AC33" s="196">
        <f t="shared" si="7"/>
        <v>25.67540752666919</v>
      </c>
      <c r="AD33" s="54"/>
      <c r="AG33" s="55"/>
      <c r="AH33" s="55"/>
      <c r="AI33" s="55"/>
      <c r="AJ33" s="55"/>
    </row>
    <row r="34" spans="1:41" ht="23.1" customHeight="1" outlineLevel="1" x14ac:dyDescent="0.3">
      <c r="A34" s="221"/>
      <c r="B34" s="216"/>
      <c r="C34" s="46" t="s">
        <v>56</v>
      </c>
      <c r="D34" s="47"/>
      <c r="E34" s="48">
        <v>0</v>
      </c>
      <c r="F34" s="48">
        <v>1.6596078891590407E-3</v>
      </c>
      <c r="G34" s="49">
        <f t="shared" si="5"/>
        <v>1.6596078891590407E-3</v>
      </c>
      <c r="H34" s="48">
        <v>0</v>
      </c>
      <c r="I34" s="191">
        <f t="shared" si="6"/>
        <v>1.6596078891590407E-3</v>
      </c>
      <c r="J34" s="50"/>
      <c r="K34" s="57"/>
      <c r="L34" s="57"/>
      <c r="M34" s="57"/>
      <c r="N34" s="57"/>
      <c r="O34" s="57"/>
      <c r="P34" s="57"/>
      <c r="Q34" s="176"/>
      <c r="R34" s="184">
        <v>0.28129972899999994</v>
      </c>
      <c r="S34" s="50"/>
      <c r="T34" s="50"/>
      <c r="U34" s="50"/>
      <c r="V34" s="50"/>
      <c r="W34" s="50"/>
      <c r="X34" s="50"/>
      <c r="Y34" s="50"/>
      <c r="Z34" s="51"/>
      <c r="AA34" s="95">
        <v>0.61667801872475714</v>
      </c>
      <c r="AB34" s="96"/>
      <c r="AC34" s="196">
        <f t="shared" si="7"/>
        <v>0.89963735561391611</v>
      </c>
      <c r="AD34" s="54"/>
      <c r="AG34" s="55"/>
      <c r="AH34" s="55"/>
      <c r="AI34" s="55"/>
      <c r="AJ34" s="55"/>
    </row>
    <row r="35" spans="1:41" ht="23.1" customHeight="1" outlineLevel="1" x14ac:dyDescent="0.3">
      <c r="A35" s="221"/>
      <c r="B35" s="216"/>
      <c r="C35" s="46" t="s">
        <v>57</v>
      </c>
      <c r="D35" s="47"/>
      <c r="E35" s="48">
        <v>0</v>
      </c>
      <c r="F35" s="48">
        <v>0</v>
      </c>
      <c r="G35" s="49">
        <f t="shared" si="5"/>
        <v>0</v>
      </c>
      <c r="H35" s="48">
        <v>0</v>
      </c>
      <c r="I35" s="191">
        <f t="shared" si="6"/>
        <v>0</v>
      </c>
      <c r="J35" s="50"/>
      <c r="K35" s="57"/>
      <c r="L35" s="50">
        <v>3.8727989311648919E-2</v>
      </c>
      <c r="M35" s="57">
        <v>4.5213609395613767</v>
      </c>
      <c r="N35" s="57">
        <v>2.5381130562219262E-2</v>
      </c>
      <c r="O35" s="57">
        <v>0</v>
      </c>
      <c r="P35" s="57"/>
      <c r="Q35" s="176">
        <f>SUM(K35:P35)</f>
        <v>4.5854700594352451</v>
      </c>
      <c r="R35" s="184">
        <v>0.48884608899999998</v>
      </c>
      <c r="S35" s="50"/>
      <c r="T35" s="50"/>
      <c r="U35" s="50"/>
      <c r="V35" s="50"/>
      <c r="W35" s="50"/>
      <c r="X35" s="50"/>
      <c r="Y35" s="50"/>
      <c r="Z35" s="51"/>
      <c r="AA35" s="95">
        <v>1.4295575207309863</v>
      </c>
      <c r="AB35" s="96"/>
      <c r="AC35" s="196">
        <f t="shared" si="7"/>
        <v>6.5038736691662313</v>
      </c>
      <c r="AD35" s="54"/>
      <c r="AG35" s="55"/>
      <c r="AH35" s="55"/>
      <c r="AI35" s="55"/>
      <c r="AJ35" s="55"/>
    </row>
    <row r="36" spans="1:41" ht="23.1" customHeight="1" outlineLevel="1" x14ac:dyDescent="0.3">
      <c r="A36" s="221"/>
      <c r="B36" s="216"/>
      <c r="C36" s="46" t="s">
        <v>58</v>
      </c>
      <c r="D36" s="47"/>
      <c r="E36" s="48">
        <v>2.3526738048753355</v>
      </c>
      <c r="F36" s="48">
        <v>0</v>
      </c>
      <c r="G36" s="49">
        <f t="shared" si="5"/>
        <v>2.3526738048753355</v>
      </c>
      <c r="H36" s="48">
        <v>0</v>
      </c>
      <c r="I36" s="191">
        <f>SUM(G36:H36)</f>
        <v>2.3526738048753355</v>
      </c>
      <c r="J36" s="50"/>
      <c r="K36" s="50">
        <v>3.3109368137639876</v>
      </c>
      <c r="L36" s="50">
        <v>0.36423215337119685</v>
      </c>
      <c r="M36" s="50">
        <v>7.9415254798698509</v>
      </c>
      <c r="N36" s="50">
        <v>0.99116452957717494</v>
      </c>
      <c r="O36" s="50">
        <v>0</v>
      </c>
      <c r="P36" s="50"/>
      <c r="Q36" s="176">
        <f>SUM(K36:P36)</f>
        <v>12.607858976582209</v>
      </c>
      <c r="R36" s="184">
        <v>0.13159517400000001</v>
      </c>
      <c r="S36" s="50"/>
      <c r="T36" s="50">
        <v>4.5063728541333328</v>
      </c>
      <c r="U36" s="50"/>
      <c r="V36" s="50"/>
      <c r="W36" s="50"/>
      <c r="X36" s="50">
        <v>5.026164000000001E-2</v>
      </c>
      <c r="Y36" s="50">
        <v>45.499716889201551</v>
      </c>
      <c r="Z36" s="94">
        <f>SUM(S36:Y36)</f>
        <v>50.056351383334885</v>
      </c>
      <c r="AA36" s="95">
        <v>3.0271350900307805</v>
      </c>
      <c r="AB36" s="96"/>
      <c r="AC36" s="196">
        <f t="shared" si="7"/>
        <v>68.175614428823209</v>
      </c>
      <c r="AD36" s="54"/>
      <c r="AG36" s="55"/>
      <c r="AH36" s="55"/>
      <c r="AI36" s="55"/>
      <c r="AJ36" s="55"/>
    </row>
    <row r="37" spans="1:41" ht="23.1" customHeight="1" x14ac:dyDescent="0.3">
      <c r="A37" s="221"/>
      <c r="B37" s="90" t="s">
        <v>59</v>
      </c>
      <c r="C37" s="91"/>
      <c r="D37" s="47"/>
      <c r="E37" s="63">
        <v>3.7411281561796746E-2</v>
      </c>
      <c r="F37" s="63">
        <v>0.64403424611480775</v>
      </c>
      <c r="G37" s="62">
        <f t="shared" si="5"/>
        <v>0.68144552767660449</v>
      </c>
      <c r="H37" s="63">
        <v>0.54823339936077431</v>
      </c>
      <c r="I37" s="186">
        <f>SUM(G37:H37)</f>
        <v>1.2296789270373787</v>
      </c>
      <c r="J37" s="92"/>
      <c r="K37" s="92">
        <v>1.4839068378294511</v>
      </c>
      <c r="L37" s="92">
        <v>0.44917601614761105</v>
      </c>
      <c r="M37" s="92">
        <v>4.8194136746206695</v>
      </c>
      <c r="N37" s="92">
        <v>4.1889532266486111E-2</v>
      </c>
      <c r="O37" s="92">
        <v>0</v>
      </c>
      <c r="P37" s="92"/>
      <c r="Q37" s="173">
        <f>SUM(K37:P37)</f>
        <v>6.7943860608642179</v>
      </c>
      <c r="R37" s="180">
        <v>8.117084608799999</v>
      </c>
      <c r="S37" s="92"/>
      <c r="T37" s="92">
        <v>2.247646953422286</v>
      </c>
      <c r="U37" s="92"/>
      <c r="V37" s="92"/>
      <c r="W37" s="92"/>
      <c r="X37" s="92">
        <v>0.28000000000000003</v>
      </c>
      <c r="Y37" s="92"/>
      <c r="Z37" s="51">
        <f>SUM(S37:Y37)</f>
        <v>2.5276469534222858</v>
      </c>
      <c r="AA37" s="52">
        <v>34.103979100805006</v>
      </c>
      <c r="AB37" s="93"/>
      <c r="AC37" s="192">
        <f t="shared" si="7"/>
        <v>52.772775650928885</v>
      </c>
      <c r="AD37" s="54"/>
      <c r="AG37" s="55"/>
      <c r="AH37" s="55"/>
      <c r="AI37" s="55"/>
      <c r="AJ37" s="55"/>
    </row>
    <row r="38" spans="1:41" ht="23.1" customHeight="1" x14ac:dyDescent="0.3">
      <c r="A38" s="221"/>
      <c r="B38" s="90" t="s">
        <v>60</v>
      </c>
      <c r="C38" s="56"/>
      <c r="D38" s="47"/>
      <c r="E38" s="103">
        <v>1.6940957688360791E-3</v>
      </c>
      <c r="F38" s="104">
        <v>3.4043238751980324E-4</v>
      </c>
      <c r="G38" s="62">
        <f t="shared" si="5"/>
        <v>2.0345281563558821E-3</v>
      </c>
      <c r="H38" s="104">
        <v>0</v>
      </c>
      <c r="I38" s="186">
        <f t="shared" si="6"/>
        <v>2.0345281563558821E-3</v>
      </c>
      <c r="J38" s="92"/>
      <c r="K38" s="92">
        <v>0.31286367540707144</v>
      </c>
      <c r="L38" s="92">
        <v>110.00665827598007</v>
      </c>
      <c r="M38" s="92">
        <v>89.72384160225478</v>
      </c>
      <c r="N38" s="92">
        <v>4.1101307801336882</v>
      </c>
      <c r="O38" s="92">
        <v>13.574471889963716</v>
      </c>
      <c r="P38" s="92"/>
      <c r="Q38" s="173">
        <f>SUM(K38:P38)</f>
        <v>217.72796622373934</v>
      </c>
      <c r="R38" s="180">
        <v>1.6194790000000001E-2</v>
      </c>
      <c r="S38" s="92"/>
      <c r="T38" s="92"/>
      <c r="U38" s="92"/>
      <c r="V38" s="92"/>
      <c r="W38" s="92"/>
      <c r="X38" s="92">
        <v>0</v>
      </c>
      <c r="Y38" s="92"/>
      <c r="Z38" s="51">
        <f>SUM(S38:Y38)</f>
        <v>0</v>
      </c>
      <c r="AA38" s="52">
        <v>0.22498290012599997</v>
      </c>
      <c r="AB38" s="93"/>
      <c r="AC38" s="192">
        <f t="shared" si="7"/>
        <v>217.97117844202168</v>
      </c>
      <c r="AD38" s="54"/>
      <c r="AG38" s="55"/>
      <c r="AH38" s="55"/>
      <c r="AI38" s="55"/>
      <c r="AJ38" s="55"/>
    </row>
    <row r="39" spans="1:41" ht="23.1" customHeight="1" thickBot="1" x14ac:dyDescent="0.35">
      <c r="A39" s="221"/>
      <c r="B39" s="105" t="s">
        <v>61</v>
      </c>
      <c r="C39" s="91"/>
      <c r="D39" s="47"/>
      <c r="E39" s="63">
        <v>7.2846118059951394E-3</v>
      </c>
      <c r="F39" s="63">
        <v>0.17766315223689733</v>
      </c>
      <c r="G39" s="62">
        <f t="shared" si="5"/>
        <v>0.18494776404289245</v>
      </c>
      <c r="H39" s="63">
        <v>0.15988231817672144</v>
      </c>
      <c r="I39" s="186">
        <f t="shared" si="6"/>
        <v>0.34483008221961386</v>
      </c>
      <c r="J39" s="50"/>
      <c r="K39" s="92">
        <v>3.2206376479298675</v>
      </c>
      <c r="L39" s="92">
        <v>5.1399394754087009E-2</v>
      </c>
      <c r="M39" s="92">
        <v>0.11957487820518506</v>
      </c>
      <c r="N39" s="92">
        <v>0</v>
      </c>
      <c r="O39" s="92">
        <v>0</v>
      </c>
      <c r="P39" s="92"/>
      <c r="Q39" s="173">
        <f>SUM(K39:P39)</f>
        <v>3.3916119208891398</v>
      </c>
      <c r="R39" s="180">
        <v>6.3597548839999991</v>
      </c>
      <c r="S39" s="50"/>
      <c r="T39" s="92">
        <v>0.29778453093438101</v>
      </c>
      <c r="U39" s="92">
        <v>0.36399999999999999</v>
      </c>
      <c r="V39" s="92"/>
      <c r="W39" s="92"/>
      <c r="X39" s="92"/>
      <c r="Y39" s="92">
        <v>8.117457457068264</v>
      </c>
      <c r="Z39" s="51">
        <f>SUM(S39:Y39)</f>
        <v>8.7792419880026458</v>
      </c>
      <c r="AA39" s="52">
        <v>44.019585289268782</v>
      </c>
      <c r="AB39" s="93"/>
      <c r="AC39" s="192">
        <f t="shared" si="7"/>
        <v>62.895024164380182</v>
      </c>
      <c r="AD39" s="54"/>
      <c r="AG39" s="55"/>
      <c r="AH39" s="55"/>
      <c r="AI39" s="55"/>
      <c r="AJ39" s="55"/>
    </row>
    <row r="40" spans="1:41" ht="35.1" customHeight="1" thickBot="1" x14ac:dyDescent="0.35">
      <c r="A40" s="106" t="s">
        <v>62</v>
      </c>
      <c r="B40" s="107"/>
      <c r="C40" s="108"/>
      <c r="D40" s="47"/>
      <c r="E40" s="82">
        <f>SUM(E$22,E$26,E$37,E$39)+E38</f>
        <v>5.0684667320514247</v>
      </c>
      <c r="F40" s="82">
        <f>SUM(F$22,F$26,F$37,F$39)+F38</f>
        <v>17.093971274323732</v>
      </c>
      <c r="G40" s="83">
        <f>SUM(G$22,G$26,G$37,G$39)+G38</f>
        <v>22.162438006375158</v>
      </c>
      <c r="H40" s="82">
        <f>SUM(H$22,H$26,H$37,H$39)+H38</f>
        <v>4.5158703852427031</v>
      </c>
      <c r="I40" s="190">
        <f>SUM(I$22,I$26,I$37,I$39)+I38</f>
        <v>26.678308391617861</v>
      </c>
      <c r="J40" s="85">
        <f t="shared" ref="J40:AB40" si="8">SUM(J$22,J$26,J$37,J$39,J$38)</f>
        <v>0</v>
      </c>
      <c r="K40" s="85">
        <f t="shared" si="8"/>
        <v>8.4131124578644965</v>
      </c>
      <c r="L40" s="85">
        <f t="shared" si="8"/>
        <v>112.44569456868872</v>
      </c>
      <c r="M40" s="85">
        <f t="shared" si="8"/>
        <v>125.83463020245203</v>
      </c>
      <c r="N40" s="85">
        <f t="shared" si="8"/>
        <v>6.5512340230248629</v>
      </c>
      <c r="O40" s="85">
        <f t="shared" si="8"/>
        <v>13.574471889963716</v>
      </c>
      <c r="P40" s="109">
        <f t="shared" si="8"/>
        <v>0</v>
      </c>
      <c r="Q40" s="177">
        <f>SUM(Q$22,Q$26,Q$37,Q$39,Q$38)</f>
        <v>266.81914314199383</v>
      </c>
      <c r="R40" s="183">
        <f t="shared" si="8"/>
        <v>81.834659766537911</v>
      </c>
      <c r="S40" s="85">
        <f t="shared" si="8"/>
        <v>0</v>
      </c>
      <c r="T40" s="85">
        <f t="shared" si="8"/>
        <v>7.6505772167436987</v>
      </c>
      <c r="U40" s="85">
        <f t="shared" si="8"/>
        <v>0.36399999999999999</v>
      </c>
      <c r="V40" s="85">
        <f t="shared" si="8"/>
        <v>0</v>
      </c>
      <c r="W40" s="85"/>
      <c r="X40" s="85">
        <f t="shared" si="8"/>
        <v>0.33026164000000002</v>
      </c>
      <c r="Y40" s="109">
        <f>SUM(Y$22,Y$26,Y$37,Y$39,Y$38)</f>
        <v>53.617174346269813</v>
      </c>
      <c r="Z40" s="110">
        <f t="shared" si="8"/>
        <v>61.962013203013512</v>
      </c>
      <c r="AA40" s="87">
        <f t="shared" si="8"/>
        <v>140.30302476750927</v>
      </c>
      <c r="AB40" s="111">
        <f t="shared" si="8"/>
        <v>0</v>
      </c>
      <c r="AC40" s="195">
        <f>SUM(AC$22,AC$26,AC$37,AC$39,AC$38)</f>
        <v>577.59714927067239</v>
      </c>
      <c r="AD40" s="54"/>
      <c r="AF40" s="112"/>
      <c r="AG40" s="55"/>
      <c r="AH40" s="55"/>
      <c r="AI40" s="55"/>
      <c r="AJ40" s="55"/>
      <c r="AK40" s="112"/>
      <c r="AL40" s="112"/>
      <c r="AM40" s="112"/>
      <c r="AN40" s="112"/>
      <c r="AO40" s="112"/>
    </row>
    <row r="41" spans="1:41" ht="14.1" customHeight="1" thickBot="1" x14ac:dyDescent="0.35">
      <c r="A41" s="113"/>
      <c r="B41" s="90"/>
      <c r="C41" s="90"/>
      <c r="D41" s="28"/>
      <c r="E41" s="63"/>
      <c r="F41" s="63"/>
      <c r="G41" s="63"/>
      <c r="H41" s="63"/>
      <c r="I41" s="63"/>
      <c r="J41" s="92"/>
      <c r="K41" s="92"/>
      <c r="L41" s="92"/>
      <c r="M41" s="92"/>
      <c r="N41" s="92"/>
      <c r="O41" s="92"/>
      <c r="P41" s="92"/>
      <c r="Q41" s="64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85"/>
      <c r="AC41" s="64"/>
      <c r="AD41" s="54"/>
      <c r="AF41" s="112"/>
      <c r="AG41" s="55"/>
      <c r="AH41" s="55"/>
      <c r="AI41" s="55"/>
      <c r="AJ41" s="55"/>
      <c r="AK41" s="112"/>
      <c r="AL41" s="112"/>
      <c r="AM41" s="112"/>
      <c r="AN41" s="112"/>
    </row>
    <row r="42" spans="1:41" ht="35.1" customHeight="1" thickBot="1" x14ac:dyDescent="0.35">
      <c r="A42" s="89" t="s">
        <v>63</v>
      </c>
      <c r="B42" s="78"/>
      <c r="C42" s="80"/>
      <c r="D42" s="114"/>
      <c r="E42" s="115"/>
      <c r="F42" s="82"/>
      <c r="G42" s="83">
        <f>G$20-G$40</f>
        <v>-1.0463816786881175</v>
      </c>
      <c r="H42" s="82">
        <f>H$20-H$40</f>
        <v>-0.11953946104544322</v>
      </c>
      <c r="I42" s="190">
        <f>I$20-I$40</f>
        <v>-1.1659211397335554</v>
      </c>
      <c r="J42" s="85">
        <f t="shared" ref="J42:R42" si="9">J$20-J$40</f>
        <v>2.0869841263830438</v>
      </c>
      <c r="K42" s="85">
        <f t="shared" si="9"/>
        <v>-0.10853144858009145</v>
      </c>
      <c r="L42" s="85">
        <f t="shared" si="9"/>
        <v>-0.48156657082344623</v>
      </c>
      <c r="M42" s="85">
        <f t="shared" si="9"/>
        <v>1.3008866048119074</v>
      </c>
      <c r="N42" s="85">
        <f t="shared" si="9"/>
        <v>-0.68463884116298424</v>
      </c>
      <c r="O42" s="85">
        <f t="shared" si="9"/>
        <v>1.9641627113601547</v>
      </c>
      <c r="P42" s="85">
        <f t="shared" si="9"/>
        <v>0</v>
      </c>
      <c r="Q42" s="175">
        <f t="shared" si="9"/>
        <v>4.0772965819886622</v>
      </c>
      <c r="R42" s="183">
        <f t="shared" si="9"/>
        <v>-0.52534242564769329</v>
      </c>
      <c r="S42" s="85"/>
      <c r="T42" s="85">
        <f>T$20-T$40</f>
        <v>0</v>
      </c>
      <c r="U42" s="85">
        <f>U$20-U$40</f>
        <v>0</v>
      </c>
      <c r="V42" s="85">
        <f>V$20-V$40</f>
        <v>0</v>
      </c>
      <c r="W42" s="85"/>
      <c r="X42" s="85">
        <f t="shared" ref="X42:AC42" si="10">X$20-X$40</f>
        <v>0</v>
      </c>
      <c r="Y42" s="85">
        <f t="shared" si="10"/>
        <v>0</v>
      </c>
      <c r="Z42" s="116">
        <f t="shared" si="10"/>
        <v>0</v>
      </c>
      <c r="AA42" s="117">
        <f>AA$20-AA$40</f>
        <v>1.1405190261322389</v>
      </c>
      <c r="AB42" s="88">
        <f t="shared" si="10"/>
        <v>0</v>
      </c>
      <c r="AC42" s="195">
        <f t="shared" si="10"/>
        <v>3.5265520427399224</v>
      </c>
      <c r="AD42" s="118"/>
      <c r="AF42" s="119"/>
      <c r="AG42" s="55"/>
      <c r="AH42" s="55"/>
      <c r="AI42" s="55"/>
      <c r="AJ42" s="55"/>
      <c r="AK42" s="119"/>
      <c r="AL42" s="119"/>
      <c r="AM42" s="119"/>
      <c r="AN42" s="119"/>
      <c r="AO42" s="119"/>
    </row>
    <row r="43" spans="1:41" ht="20.25" x14ac:dyDescent="0.3">
      <c r="A43" s="120"/>
      <c r="B43" s="120"/>
      <c r="C43" s="121"/>
      <c r="D43" s="28"/>
      <c r="E43" s="122"/>
      <c r="F43" s="122"/>
      <c r="G43" s="122"/>
      <c r="H43" s="122"/>
      <c r="I43" s="123"/>
      <c r="J43" s="120"/>
      <c r="K43" s="120"/>
      <c r="L43" s="120"/>
      <c r="M43" s="120"/>
      <c r="N43" s="120"/>
      <c r="O43" s="120"/>
      <c r="P43" s="120"/>
      <c r="Q43" s="124"/>
      <c r="R43" s="120"/>
      <c r="S43" s="90"/>
      <c r="T43" s="125"/>
      <c r="U43" s="125"/>
      <c r="V43" s="125"/>
      <c r="W43" s="125"/>
      <c r="X43" s="125"/>
      <c r="Y43" s="125"/>
      <c r="Z43" s="125"/>
      <c r="AA43" s="120"/>
      <c r="AB43" s="44"/>
      <c r="AC43" s="120"/>
      <c r="AD43" s="120"/>
      <c r="AF43" s="119"/>
      <c r="AG43" s="55"/>
      <c r="AH43" s="55"/>
      <c r="AI43" s="55"/>
      <c r="AJ43" s="55"/>
      <c r="AK43" s="119"/>
    </row>
    <row r="44" spans="1:41" ht="33" customHeight="1" x14ac:dyDescent="0.3">
      <c r="AF44" s="126"/>
      <c r="AG44" s="55"/>
      <c r="AH44" s="55"/>
      <c r="AI44" s="55"/>
      <c r="AJ44" s="55"/>
      <c r="AK44" s="126"/>
      <c r="AL44" s="126"/>
    </row>
  </sheetData>
  <mergeCells count="13">
    <mergeCell ref="S4:Z4"/>
    <mergeCell ref="AC4:AC5"/>
    <mergeCell ref="A7:A18"/>
    <mergeCell ref="B14:B18"/>
    <mergeCell ref="A22:A39"/>
    <mergeCell ref="B23:B25"/>
    <mergeCell ref="B27:B36"/>
    <mergeCell ref="J4:Q4"/>
    <mergeCell ref="A1:I1"/>
    <mergeCell ref="B2:C2"/>
    <mergeCell ref="B3:C3"/>
    <mergeCell ref="B4:C5"/>
    <mergeCell ref="E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  <pageSetUpPr fitToPage="1"/>
  </sheetPr>
  <dimension ref="A1:BT48"/>
  <sheetViews>
    <sheetView zoomScale="50" zoomScaleNormal="50" workbookViewId="0">
      <selection activeCell="G32" sqref="G32"/>
    </sheetView>
  </sheetViews>
  <sheetFormatPr defaultColWidth="8.85546875" defaultRowHeight="12.75" outlineLevelRow="1" outlineLevelCol="2" x14ac:dyDescent="0.2"/>
  <cols>
    <col min="1" max="1" width="4.140625" style="6" customWidth="1"/>
    <col min="2" max="2" width="3.7109375" style="6" customWidth="1"/>
    <col min="3" max="3" width="36.28515625" style="6" customWidth="1"/>
    <col min="4" max="4" width="7" style="6" hidden="1" customWidth="1"/>
    <col min="5" max="5" width="19.7109375" style="6" hidden="1" customWidth="1" outlineLevel="2"/>
    <col min="6" max="6" width="15.42578125" style="6" hidden="1" customWidth="1" outlineLevel="2"/>
    <col min="7" max="7" width="16.28515625" style="6" customWidth="1" outlineLevel="1" collapsed="1"/>
    <col min="8" max="8" width="16.42578125" style="6" customWidth="1" outlineLevel="2"/>
    <col min="9" max="9" width="15.7109375" style="6" customWidth="1"/>
    <col min="10" max="10" width="15.85546875" style="6" customWidth="1" outlineLevel="1"/>
    <col min="11" max="11" width="14.85546875" style="6" customWidth="1" outlineLevel="1"/>
    <col min="12" max="12" width="18.28515625" style="6" customWidth="1" outlineLevel="1"/>
    <col min="13" max="13" width="15.28515625" style="6" bestFit="1" customWidth="1" outlineLevel="1"/>
    <col min="14" max="14" width="13.5703125" style="6" bestFit="1" customWidth="1" outlineLevel="1"/>
    <col min="15" max="15" width="14.140625" style="6" bestFit="1" customWidth="1" outlineLevel="1"/>
    <col min="16" max="16" width="12.42578125" style="6" customWidth="1" outlineLevel="1"/>
    <col min="17" max="17" width="16.7109375" style="6" customWidth="1"/>
    <col min="18" max="18" width="16.85546875" style="6" customWidth="1"/>
    <col min="19" max="19" width="15" style="6" customWidth="1" outlineLevel="1"/>
    <col min="20" max="20" width="15.28515625" style="6" bestFit="1" customWidth="1" outlineLevel="1"/>
    <col min="21" max="21" width="13" style="6" customWidth="1" outlineLevel="1"/>
    <col min="22" max="22" width="12.28515625" style="6" customWidth="1" outlineLevel="1"/>
    <col min="23" max="23" width="12.5703125" style="6" customWidth="1" outlineLevel="1"/>
    <col min="24" max="24" width="13.85546875" style="6" customWidth="1" outlineLevel="1"/>
    <col min="25" max="25" width="13.5703125" style="6" customWidth="1" outlineLevel="1"/>
    <col min="26" max="26" width="17.85546875" style="6" customWidth="1"/>
    <col min="27" max="27" width="16.140625" style="6" customWidth="1"/>
    <col min="28" max="28" width="17.5703125" style="6" customWidth="1"/>
    <col min="29" max="29" width="18.5703125" style="6" customWidth="1"/>
    <col min="30" max="31" width="8.85546875" style="6" customWidth="1"/>
    <col min="32" max="32" width="10.7109375" style="6" bestFit="1" customWidth="1"/>
    <col min="33" max="33" width="10.5703125" style="6" bestFit="1" customWidth="1"/>
    <col min="34" max="16384" width="8.85546875" style="6"/>
  </cols>
  <sheetData>
    <row r="1" spans="1:32" ht="36" customHeight="1" x14ac:dyDescent="0.2">
      <c r="A1" s="127" t="s">
        <v>68</v>
      </c>
      <c r="B1" s="127"/>
      <c r="C1" s="127"/>
      <c r="D1" s="127"/>
      <c r="E1" s="127"/>
      <c r="F1" s="127"/>
      <c r="G1" s="127"/>
      <c r="H1" s="127"/>
      <c r="I1" s="127"/>
      <c r="J1" s="1"/>
      <c r="K1" s="1"/>
      <c r="L1" s="1"/>
      <c r="M1" s="1"/>
      <c r="N1" s="1"/>
      <c r="O1" s="1"/>
      <c r="P1" s="1"/>
      <c r="Q1" s="2"/>
      <c r="R1" s="1"/>
      <c r="S1" s="3"/>
      <c r="T1" s="4"/>
      <c r="U1" s="4"/>
      <c r="V1" s="4"/>
      <c r="W1" s="4"/>
      <c r="X1" s="4"/>
      <c r="Y1" s="4"/>
      <c r="Z1" s="4"/>
      <c r="AA1" s="1"/>
      <c r="AB1" s="5"/>
      <c r="AC1" s="1"/>
      <c r="AD1" s="1"/>
    </row>
    <row r="2" spans="1:32" ht="26.25" x14ac:dyDescent="0.2">
      <c r="A2" s="7"/>
      <c r="B2" s="230" t="s">
        <v>1</v>
      </c>
      <c r="C2" s="230"/>
      <c r="D2" s="7"/>
      <c r="E2" s="8"/>
      <c r="F2" s="8"/>
      <c r="G2" s="9"/>
      <c r="H2" s="8"/>
      <c r="I2" s="10"/>
      <c r="J2" s="1"/>
      <c r="K2" s="1"/>
      <c r="L2" s="1"/>
      <c r="M2" s="1"/>
      <c r="N2" s="1"/>
      <c r="O2" s="1"/>
      <c r="P2" s="1"/>
      <c r="Q2" s="1"/>
      <c r="R2" s="1"/>
      <c r="S2" s="3"/>
      <c r="T2" s="4"/>
      <c r="U2" s="4"/>
      <c r="V2" s="4"/>
      <c r="W2" s="4"/>
      <c r="X2" s="4"/>
      <c r="Y2" s="4"/>
      <c r="Z2" s="4"/>
      <c r="AA2" s="1"/>
      <c r="AB2" s="5"/>
      <c r="AC2" s="1"/>
      <c r="AD2" s="1"/>
    </row>
    <row r="3" spans="1:32" ht="24" thickBot="1" x14ac:dyDescent="0.25">
      <c r="A3" s="11"/>
      <c r="B3" s="231">
        <v>2016</v>
      </c>
      <c r="C3" s="232"/>
      <c r="D3" s="12"/>
      <c r="E3" s="13"/>
      <c r="F3" s="14"/>
      <c r="G3" s="15"/>
      <c r="H3" s="15"/>
      <c r="I3" s="15"/>
      <c r="J3" s="16"/>
      <c r="K3" s="16"/>
      <c r="L3" s="16"/>
      <c r="M3" s="17"/>
      <c r="N3" s="18"/>
      <c r="O3" s="18"/>
      <c r="P3" s="18"/>
      <c r="Q3" s="18"/>
      <c r="R3" s="18"/>
      <c r="S3" s="18"/>
      <c r="T3" s="19"/>
      <c r="U3" s="19"/>
      <c r="V3" s="19"/>
      <c r="W3" s="19"/>
      <c r="X3" s="19"/>
      <c r="Y3" s="19"/>
      <c r="Z3" s="19"/>
      <c r="AA3" s="20"/>
      <c r="AB3" s="21"/>
      <c r="AC3" s="20"/>
      <c r="AD3" s="11"/>
    </row>
    <row r="4" spans="1:32" ht="28.5" customHeight="1" thickBot="1" x14ac:dyDescent="0.25">
      <c r="A4" s="22"/>
      <c r="B4" s="233" t="s">
        <v>67</v>
      </c>
      <c r="C4" s="234"/>
      <c r="D4" s="23"/>
      <c r="E4" s="237" t="s">
        <v>3</v>
      </c>
      <c r="F4" s="238"/>
      <c r="G4" s="238"/>
      <c r="H4" s="238"/>
      <c r="I4" s="239"/>
      <c r="J4" s="222" t="s">
        <v>4</v>
      </c>
      <c r="K4" s="223"/>
      <c r="L4" s="223"/>
      <c r="M4" s="223"/>
      <c r="N4" s="223"/>
      <c r="O4" s="223"/>
      <c r="P4" s="223"/>
      <c r="Q4" s="224"/>
      <c r="R4" s="178" t="s">
        <v>5</v>
      </c>
      <c r="S4" s="225" t="s">
        <v>6</v>
      </c>
      <c r="T4" s="226"/>
      <c r="U4" s="226"/>
      <c r="V4" s="226"/>
      <c r="W4" s="226"/>
      <c r="X4" s="226"/>
      <c r="Y4" s="226"/>
      <c r="Z4" s="227"/>
      <c r="AA4" s="24" t="s">
        <v>7</v>
      </c>
      <c r="AB4" s="25" t="s">
        <v>8</v>
      </c>
      <c r="AC4" s="228" t="s">
        <v>9</v>
      </c>
      <c r="AD4" s="26"/>
    </row>
    <row r="5" spans="1:32" ht="45.75" thickBot="1" x14ac:dyDescent="0.25">
      <c r="A5" s="27"/>
      <c r="B5" s="235"/>
      <c r="C5" s="236"/>
      <c r="D5" s="28"/>
      <c r="E5" s="29" t="s">
        <v>10</v>
      </c>
      <c r="F5" s="30" t="s">
        <v>11</v>
      </c>
      <c r="G5" s="30" t="s">
        <v>12</v>
      </c>
      <c r="H5" s="30" t="s">
        <v>13</v>
      </c>
      <c r="I5" s="185" t="s">
        <v>14</v>
      </c>
      <c r="J5" s="31" t="s">
        <v>15</v>
      </c>
      <c r="K5" s="31" t="s">
        <v>16</v>
      </c>
      <c r="L5" s="32" t="s">
        <v>17</v>
      </c>
      <c r="M5" s="31" t="s">
        <v>18</v>
      </c>
      <c r="N5" s="31" t="s">
        <v>19</v>
      </c>
      <c r="O5" s="31" t="s">
        <v>20</v>
      </c>
      <c r="P5" s="31" t="s">
        <v>21</v>
      </c>
      <c r="Q5" s="172" t="s">
        <v>14</v>
      </c>
      <c r="R5" s="179" t="s">
        <v>14</v>
      </c>
      <c r="S5" s="33" t="s">
        <v>22</v>
      </c>
      <c r="T5" s="33" t="s">
        <v>23</v>
      </c>
      <c r="U5" s="33" t="s">
        <v>24</v>
      </c>
      <c r="V5" s="33" t="s">
        <v>25</v>
      </c>
      <c r="W5" s="34" t="s">
        <v>26</v>
      </c>
      <c r="X5" s="33" t="s">
        <v>27</v>
      </c>
      <c r="Y5" s="33" t="s">
        <v>28</v>
      </c>
      <c r="Z5" s="35" t="s">
        <v>14</v>
      </c>
      <c r="AA5" s="36" t="s">
        <v>14</v>
      </c>
      <c r="AB5" s="37" t="s">
        <v>14</v>
      </c>
      <c r="AC5" s="229"/>
      <c r="AD5" s="38"/>
    </row>
    <row r="6" spans="1:32" ht="14.1" customHeight="1" thickBot="1" x14ac:dyDescent="0.3">
      <c r="A6" s="39"/>
      <c r="B6" s="39"/>
      <c r="C6" s="39"/>
      <c r="D6" s="28"/>
      <c r="E6" s="40"/>
      <c r="F6" s="40"/>
      <c r="G6" s="40"/>
      <c r="H6" s="40"/>
      <c r="I6" s="41"/>
      <c r="J6" s="39"/>
      <c r="K6" s="39"/>
      <c r="L6" s="39"/>
      <c r="M6" s="39"/>
      <c r="N6" s="39"/>
      <c r="O6" s="39"/>
      <c r="P6" s="39"/>
      <c r="Q6" s="42"/>
      <c r="R6" s="39"/>
      <c r="S6" s="39"/>
      <c r="T6" s="39"/>
      <c r="U6" s="39"/>
      <c r="V6" s="39"/>
      <c r="W6" s="39"/>
      <c r="X6" s="39"/>
      <c r="Y6" s="39"/>
      <c r="Z6" s="43"/>
      <c r="AA6" s="39"/>
      <c r="AB6" s="39"/>
      <c r="AC6" s="39"/>
      <c r="AD6" s="44"/>
    </row>
    <row r="7" spans="1:32" ht="23.1" customHeight="1" outlineLevel="1" x14ac:dyDescent="0.2">
      <c r="A7" s="220" t="s">
        <v>29</v>
      </c>
      <c r="B7" s="45"/>
      <c r="C7" s="46" t="s">
        <v>30</v>
      </c>
      <c r="D7" s="47"/>
      <c r="E7" s="48">
        <v>37.068790111810472</v>
      </c>
      <c r="F7" s="48">
        <v>28.765281747165783</v>
      </c>
      <c r="G7" s="49">
        <f>E7+F7</f>
        <v>65.834071858976259</v>
      </c>
      <c r="H7" s="48">
        <v>4.6196540749893602</v>
      </c>
      <c r="I7" s="186">
        <f>G7+H7</f>
        <v>70.453725933965615</v>
      </c>
      <c r="J7" s="50">
        <v>68.746194442498762</v>
      </c>
      <c r="K7" s="50">
        <v>7.6772148275553471</v>
      </c>
      <c r="L7" s="50"/>
      <c r="M7" s="50"/>
      <c r="N7" s="50"/>
      <c r="O7" s="50"/>
      <c r="P7" s="50"/>
      <c r="Q7" s="173">
        <f>SUM(J7:P7)</f>
        <v>76.423409270054108</v>
      </c>
      <c r="R7" s="180">
        <v>175.34048992113009</v>
      </c>
      <c r="S7" s="50">
        <v>93.256024896748627</v>
      </c>
      <c r="T7" s="50">
        <v>201.84218834991171</v>
      </c>
      <c r="U7" s="50">
        <v>0.55012484127999994</v>
      </c>
      <c r="V7" s="50">
        <v>8.3185788452266074</v>
      </c>
      <c r="W7" s="50">
        <v>0.1218433918351577</v>
      </c>
      <c r="X7" s="50">
        <v>2.4521304078845434</v>
      </c>
      <c r="Y7" s="50">
        <v>45.62942086760426</v>
      </c>
      <c r="Z7" s="51">
        <f>SUM(S7:Y7)</f>
        <v>352.170311600491</v>
      </c>
      <c r="AA7" s="52"/>
      <c r="AB7" s="53">
        <v>0.98928669000000002</v>
      </c>
      <c r="AC7" s="192">
        <f>SUM(I7,Q7,R7,Z7,AA7,AB7)</f>
        <v>675.37722341564086</v>
      </c>
      <c r="AD7" s="54"/>
    </row>
    <row r="8" spans="1:32" ht="23.1" customHeight="1" outlineLevel="1" x14ac:dyDescent="0.2">
      <c r="A8" s="221"/>
      <c r="B8" s="45" t="str">
        <f>"+"</f>
        <v>+</v>
      </c>
      <c r="C8" s="56" t="s">
        <v>31</v>
      </c>
      <c r="D8" s="47"/>
      <c r="E8" s="48">
        <v>2.0260419829672065</v>
      </c>
      <c r="F8" s="48">
        <v>7.7895112186404809</v>
      </c>
      <c r="G8" s="49">
        <f>E8+F8</f>
        <v>9.8155532016076883</v>
      </c>
      <c r="H8" s="48">
        <v>2.0660679173207797E-3</v>
      </c>
      <c r="I8" s="186">
        <f>G8+H8</f>
        <v>9.8176192695250091</v>
      </c>
      <c r="J8" s="50">
        <v>227.28768844369924</v>
      </c>
      <c r="K8" s="50">
        <v>1.1048932043863029</v>
      </c>
      <c r="L8" s="50">
        <v>41.20142229030143</v>
      </c>
      <c r="M8" s="50">
        <v>44.610735501468284</v>
      </c>
      <c r="N8" s="50">
        <v>0</v>
      </c>
      <c r="O8" s="50">
        <v>9.1354652051829071</v>
      </c>
      <c r="P8" s="50">
        <v>5.5887691212319375</v>
      </c>
      <c r="Q8" s="173">
        <f>SUM(J8:P8)</f>
        <v>328.92897376627019</v>
      </c>
      <c r="R8" s="180"/>
      <c r="S8" s="50"/>
      <c r="T8" s="57"/>
      <c r="U8" s="57"/>
      <c r="V8" s="57"/>
      <c r="W8" s="57"/>
      <c r="X8" s="57"/>
      <c r="Y8" s="57"/>
      <c r="Z8" s="51"/>
      <c r="AA8" s="52"/>
      <c r="AB8" s="58"/>
      <c r="AC8" s="192">
        <f>SUM(I8,Q8,R8,Z8,AA8,AB8)</f>
        <v>338.74659303579517</v>
      </c>
      <c r="AD8" s="54"/>
    </row>
    <row r="9" spans="1:32" ht="23.1" customHeight="1" outlineLevel="1" x14ac:dyDescent="0.2">
      <c r="A9" s="221"/>
      <c r="B9" s="45" t="str">
        <f>"-"</f>
        <v>-</v>
      </c>
      <c r="C9" s="56" t="s">
        <v>32</v>
      </c>
      <c r="D9" s="47"/>
      <c r="E9" s="48">
        <v>36.553591900596452</v>
      </c>
      <c r="F9" s="48">
        <v>0</v>
      </c>
      <c r="G9" s="49">
        <f>E9+F9</f>
        <v>36.553591900596452</v>
      </c>
      <c r="H9" s="48">
        <v>0</v>
      </c>
      <c r="I9" s="186">
        <f>G9+H9</f>
        <v>36.553591900596452</v>
      </c>
      <c r="J9" s="50">
        <v>61.430106251717483</v>
      </c>
      <c r="K9" s="50">
        <v>1.1208945737262956</v>
      </c>
      <c r="L9" s="50">
        <v>0</v>
      </c>
      <c r="M9" s="50">
        <v>0</v>
      </c>
      <c r="N9" s="50">
        <v>4.7985149315871389</v>
      </c>
      <c r="O9" s="50">
        <v>0</v>
      </c>
      <c r="P9" s="50">
        <v>0</v>
      </c>
      <c r="Q9" s="173">
        <f>SUM(J9:P9)</f>
        <v>67.349515757030915</v>
      </c>
      <c r="R9" s="180"/>
      <c r="S9" s="50"/>
      <c r="T9" s="57"/>
      <c r="U9" s="57"/>
      <c r="V9" s="57"/>
      <c r="W9" s="57"/>
      <c r="X9" s="57"/>
      <c r="Y9" s="57"/>
      <c r="Z9" s="51"/>
      <c r="AA9" s="52"/>
      <c r="AB9" s="58"/>
      <c r="AC9" s="192">
        <f>SUM(I9,Q9,R9,Z9,AA9,AB9)</f>
        <v>103.90310765762737</v>
      </c>
      <c r="AD9" s="54"/>
    </row>
    <row r="10" spans="1:32" ht="23.1" customHeight="1" outlineLevel="1" x14ac:dyDescent="0.2">
      <c r="A10" s="221"/>
      <c r="B10" s="45" t="str">
        <f>"-"</f>
        <v>-</v>
      </c>
      <c r="C10" s="46" t="s">
        <v>33</v>
      </c>
      <c r="D10" s="47"/>
      <c r="E10" s="48"/>
      <c r="F10" s="48"/>
      <c r="G10" s="128">
        <v>-6.7082682296831262</v>
      </c>
      <c r="H10" s="48"/>
      <c r="I10" s="186">
        <f>G10+H10</f>
        <v>-6.7082682296831262</v>
      </c>
      <c r="J10" s="50">
        <v>-1.4469171433205108</v>
      </c>
      <c r="K10" s="50">
        <v>4.2001160562343881E-3</v>
      </c>
      <c r="L10" s="50">
        <v>1.8949450284673319</v>
      </c>
      <c r="M10" s="50">
        <v>2.0932050629504255</v>
      </c>
      <c r="N10" s="50">
        <v>4.3283364982587331</v>
      </c>
      <c r="O10" s="50">
        <v>-0.56817619869655811</v>
      </c>
      <c r="P10" s="50">
        <v>1.9408923758905661</v>
      </c>
      <c r="Q10" s="173">
        <f>SUM(J10:P10)</f>
        <v>8.2464857396062214</v>
      </c>
      <c r="R10" s="180">
        <v>0.86100726402899996</v>
      </c>
      <c r="S10" s="50"/>
      <c r="T10" s="57"/>
      <c r="U10" s="57"/>
      <c r="V10" s="57"/>
      <c r="W10" s="57"/>
      <c r="X10" s="57"/>
      <c r="Y10" s="57"/>
      <c r="Z10" s="51"/>
      <c r="AA10" s="52"/>
      <c r="AB10" s="58"/>
      <c r="AC10" s="192">
        <f>SUM(I10,Q10,R10,Z10,AA10,AB10)</f>
        <v>2.3992247739520951</v>
      </c>
      <c r="AD10" s="54"/>
    </row>
    <row r="11" spans="1:32" ht="23.1" customHeight="1" outlineLevel="1" x14ac:dyDescent="0.2">
      <c r="A11" s="221"/>
      <c r="B11" s="45" t="str">
        <f>"-"</f>
        <v>-</v>
      </c>
      <c r="C11" s="46" t="s">
        <v>34</v>
      </c>
      <c r="D11" s="47"/>
      <c r="E11" s="48"/>
      <c r="F11" s="48"/>
      <c r="G11" s="49"/>
      <c r="H11" s="48"/>
      <c r="I11" s="186"/>
      <c r="J11" s="50"/>
      <c r="K11" s="50"/>
      <c r="L11" s="50">
        <v>2.2012161736817656E-4</v>
      </c>
      <c r="M11" s="50">
        <v>1.7667297463051956</v>
      </c>
      <c r="N11" s="50">
        <v>10.601143698682135</v>
      </c>
      <c r="O11" s="50">
        <v>45.059812885421863</v>
      </c>
      <c r="P11" s="50">
        <v>0</v>
      </c>
      <c r="Q11" s="173">
        <f>SUM(J11:P11)</f>
        <v>57.427906452026562</v>
      </c>
      <c r="R11" s="180"/>
      <c r="S11" s="50"/>
      <c r="T11" s="57"/>
      <c r="U11" s="57"/>
      <c r="V11" s="57"/>
      <c r="W11" s="57"/>
      <c r="X11" s="57"/>
      <c r="Y11" s="57"/>
      <c r="Z11" s="51"/>
      <c r="AA11" s="52"/>
      <c r="AB11" s="58"/>
      <c r="AC11" s="192">
        <f>SUM(I11,Q11,R11,Z11,AA11,AB11)</f>
        <v>57.427906452026562</v>
      </c>
      <c r="AD11" s="54"/>
    </row>
    <row r="12" spans="1:32" ht="42.75" customHeight="1" thickBot="1" x14ac:dyDescent="0.25">
      <c r="A12" s="221"/>
      <c r="B12" s="59" t="s">
        <v>35</v>
      </c>
      <c r="C12" s="60"/>
      <c r="D12" s="47"/>
      <c r="E12" s="61">
        <f>SUM(E$7:E$8)-SUM(E$9:E$11)</f>
        <v>2.5412401941812277</v>
      </c>
      <c r="F12" s="61">
        <f>SUM(F$7:F$8)-SUM(F$9:F$11)</f>
        <v>36.554792965806264</v>
      </c>
      <c r="G12" s="62">
        <f>SUM(G$7:G$8)-SUM(G$9:G$11)</f>
        <v>45.80430138967062</v>
      </c>
      <c r="H12" s="63">
        <f t="shared" ref="H12:Z12" si="0">SUM(H$7:H$8)-SUM(H$9:H$11)</f>
        <v>4.621720142906681</v>
      </c>
      <c r="I12" s="187">
        <f t="shared" si="0"/>
        <v>50.426021532577302</v>
      </c>
      <c r="J12" s="64">
        <f t="shared" si="0"/>
        <v>236.05069377780103</v>
      </c>
      <c r="K12" s="64">
        <f t="shared" si="0"/>
        <v>7.6570133421591198</v>
      </c>
      <c r="L12" s="64">
        <f t="shared" si="0"/>
        <v>39.306257140216729</v>
      </c>
      <c r="M12" s="64">
        <f t="shared" si="0"/>
        <v>40.750800692212664</v>
      </c>
      <c r="N12" s="64">
        <f t="shared" si="0"/>
        <v>-19.727995128528008</v>
      </c>
      <c r="O12" s="64">
        <f t="shared" si="0"/>
        <v>-35.356171481542404</v>
      </c>
      <c r="P12" s="64">
        <f t="shared" si="0"/>
        <v>3.6478767453413714</v>
      </c>
      <c r="Q12" s="174">
        <f t="shared" si="0"/>
        <v>272.32847508766059</v>
      </c>
      <c r="R12" s="181">
        <f t="shared" si="0"/>
        <v>174.47948265710107</v>
      </c>
      <c r="S12" s="64">
        <f t="shared" si="0"/>
        <v>93.256024896748627</v>
      </c>
      <c r="T12" s="64">
        <f t="shared" si="0"/>
        <v>201.84218834991171</v>
      </c>
      <c r="U12" s="64">
        <f t="shared" si="0"/>
        <v>0.55012484127999994</v>
      </c>
      <c r="V12" s="64">
        <f t="shared" si="0"/>
        <v>8.3185788452266074</v>
      </c>
      <c r="W12" s="64">
        <f t="shared" si="0"/>
        <v>0.1218433918351577</v>
      </c>
      <c r="X12" s="64">
        <f t="shared" si="0"/>
        <v>2.4521304078845434</v>
      </c>
      <c r="Y12" s="64">
        <f t="shared" si="0"/>
        <v>45.62942086760426</v>
      </c>
      <c r="Z12" s="65">
        <f t="shared" si="0"/>
        <v>352.170311600491</v>
      </c>
      <c r="AA12" s="66"/>
      <c r="AB12" s="67">
        <f>SUM(AB$7:AB$8)-SUM(AB$9:AB$11)</f>
        <v>0.98928669000000002</v>
      </c>
      <c r="AC12" s="193">
        <f>SUM(AC$7:AC$8)-SUM(AC$9:AC$11)</f>
        <v>850.39357756782999</v>
      </c>
      <c r="AD12" s="54"/>
    </row>
    <row r="13" spans="1:32" ht="42.75" customHeight="1" x14ac:dyDescent="0.2">
      <c r="A13" s="221"/>
      <c r="B13" s="68" t="s">
        <v>36</v>
      </c>
      <c r="C13" s="69"/>
      <c r="D13" s="47"/>
      <c r="E13" s="70">
        <f>SUM(E$14:E$18)</f>
        <v>-1.3478666096020491</v>
      </c>
      <c r="F13" s="70">
        <f>SUM(F$14:F$18)</f>
        <v>-24.051550637082524</v>
      </c>
      <c r="G13" s="71">
        <f>SUM(G$14:G$18)</f>
        <v>-25.399417246684575</v>
      </c>
      <c r="H13" s="70">
        <f t="shared" ref="H13:U13" si="1">SUM(H$14:H$18)</f>
        <v>-0.28099213869848144</v>
      </c>
      <c r="I13" s="188">
        <f t="shared" si="1"/>
        <v>-25.680409385383058</v>
      </c>
      <c r="J13" s="72">
        <f t="shared" si="1"/>
        <v>-234.11605949264393</v>
      </c>
      <c r="K13" s="72">
        <f t="shared" si="1"/>
        <v>-1.8965159889823921E-4</v>
      </c>
      <c r="L13" s="72">
        <f t="shared" si="1"/>
        <v>65.146913698226356</v>
      </c>
      <c r="M13" s="72">
        <f t="shared" si="1"/>
        <v>78.626555699744216</v>
      </c>
      <c r="N13" s="72">
        <f t="shared" si="1"/>
        <v>25.25138739901189</v>
      </c>
      <c r="O13" s="72">
        <f t="shared" si="1"/>
        <v>49.775131033549876</v>
      </c>
      <c r="P13" s="72">
        <f t="shared" si="1"/>
        <v>6.2194112883026893</v>
      </c>
      <c r="Q13" s="173">
        <f t="shared" si="1"/>
        <v>-9.0968500254078002</v>
      </c>
      <c r="R13" s="182">
        <f t="shared" si="1"/>
        <v>-50.2201430248356</v>
      </c>
      <c r="S13" s="72">
        <f t="shared" si="1"/>
        <v>-93.256024896748627</v>
      </c>
      <c r="T13" s="72">
        <f t="shared" si="1"/>
        <v>-194.19161113316801</v>
      </c>
      <c r="U13" s="72">
        <f t="shared" si="1"/>
        <v>-0.18612484128000001</v>
      </c>
      <c r="V13" s="72">
        <f t="shared" ref="V13:AC13" si="2">SUM(V$14:V$18)</f>
        <v>-8.3185788452266074</v>
      </c>
      <c r="W13" s="72">
        <f t="shared" si="2"/>
        <v>-0.1218433918351577</v>
      </c>
      <c r="X13" s="72">
        <f t="shared" si="2"/>
        <v>-2.1536246947568105</v>
      </c>
      <c r="Y13" s="72">
        <f t="shared" si="2"/>
        <v>-3.6453365373162336</v>
      </c>
      <c r="Z13" s="51">
        <f t="shared" si="2"/>
        <v>-301.87314434033152</v>
      </c>
      <c r="AA13" s="73">
        <f t="shared" si="2"/>
        <v>141.44354379364151</v>
      </c>
      <c r="AB13" s="74">
        <f t="shared" si="2"/>
        <v>-0.98928669000000002</v>
      </c>
      <c r="AC13" s="194">
        <f t="shared" si="2"/>
        <v>-246.4162896723164</v>
      </c>
      <c r="AD13" s="54"/>
    </row>
    <row r="14" spans="1:32" ht="23.1" customHeight="1" outlineLevel="1" x14ac:dyDescent="0.2">
      <c r="A14" s="221"/>
      <c r="B14" s="219"/>
      <c r="C14" s="46" t="s">
        <v>37</v>
      </c>
      <c r="D14" s="47"/>
      <c r="E14" s="75">
        <v>0</v>
      </c>
      <c r="F14" s="75">
        <v>-4.68145026508149</v>
      </c>
      <c r="G14" s="49">
        <f>F14+E14</f>
        <v>-4.68145026508149</v>
      </c>
      <c r="H14" s="48">
        <v>0</v>
      </c>
      <c r="I14" s="186">
        <f>SUM(G14:H14)</f>
        <v>-4.68145026508149</v>
      </c>
      <c r="J14" s="50"/>
      <c r="K14" s="50"/>
      <c r="L14" s="50"/>
      <c r="M14" s="50">
        <v>-1.8896801820565169E-2</v>
      </c>
      <c r="N14" s="50">
        <v>0</v>
      </c>
      <c r="O14" s="50"/>
      <c r="P14" s="50"/>
      <c r="Q14" s="173">
        <f>SUM(J14:P14)</f>
        <v>-1.8896801820565169E-2</v>
      </c>
      <c r="R14" s="180">
        <v>-33.645414730613396</v>
      </c>
      <c r="S14" s="50">
        <v>-93.256024896748627</v>
      </c>
      <c r="T14" s="50">
        <v>-192.48757902980802</v>
      </c>
      <c r="U14" s="50">
        <v>-0.18612484128000001</v>
      </c>
      <c r="V14" s="50">
        <v>-8.3185788452266074</v>
      </c>
      <c r="W14" s="50"/>
      <c r="X14" s="50">
        <v>-1.2414331079553897</v>
      </c>
      <c r="Y14" s="50"/>
      <c r="Z14" s="51">
        <f>SUM(S14:Y14)</f>
        <v>-295.48974072101868</v>
      </c>
      <c r="AA14" s="52">
        <v>148.97125034683734</v>
      </c>
      <c r="AB14" s="58"/>
      <c r="AC14" s="192">
        <f t="shared" ref="AC14:AC19" si="3">SUM(I14,Q14,R14,Z14,AA14,AB14)</f>
        <v>-184.86425217169676</v>
      </c>
      <c r="AD14" s="54"/>
      <c r="AF14" s="211"/>
    </row>
    <row r="15" spans="1:32" ht="23.1" customHeight="1" outlineLevel="1" x14ac:dyDescent="0.2">
      <c r="A15" s="221"/>
      <c r="B15" s="219"/>
      <c r="C15" s="46" t="s">
        <v>38</v>
      </c>
      <c r="D15" s="47"/>
      <c r="E15" s="75">
        <v>0</v>
      </c>
      <c r="F15" s="75">
        <v>-6.9946126812977392</v>
      </c>
      <c r="G15" s="49">
        <f>F15+E15</f>
        <v>-6.9946126812977392</v>
      </c>
      <c r="H15" s="48">
        <v>-0.2415007262216928</v>
      </c>
      <c r="I15" s="186">
        <f>SUM(G15:H15)</f>
        <v>-7.236113407519432</v>
      </c>
      <c r="J15" s="50"/>
      <c r="K15" s="50"/>
      <c r="L15" s="50"/>
      <c r="M15" s="50"/>
      <c r="N15" s="50"/>
      <c r="O15" s="50"/>
      <c r="P15" s="50"/>
      <c r="Q15" s="173"/>
      <c r="R15" s="180">
        <v>-11.480353424407893</v>
      </c>
      <c r="S15" s="50"/>
      <c r="T15" s="50">
        <v>-1.7040321033600001</v>
      </c>
      <c r="U15" s="50"/>
      <c r="V15" s="50"/>
      <c r="W15" s="50"/>
      <c r="X15" s="50">
        <v>-0.91219158680142076</v>
      </c>
      <c r="Y15" s="50">
        <v>-3.6453365373162336</v>
      </c>
      <c r="Z15" s="51">
        <f>SUM(S15:Y15)</f>
        <v>-6.2615602274776547</v>
      </c>
      <c r="AA15" s="52">
        <v>7.773762932773904</v>
      </c>
      <c r="AB15" s="53">
        <v>-0.98928669000000002</v>
      </c>
      <c r="AC15" s="192">
        <f t="shared" si="3"/>
        <v>-18.193550816631074</v>
      </c>
      <c r="AD15" s="54"/>
    </row>
    <row r="16" spans="1:32" ht="23.1" customHeight="1" outlineLevel="1" x14ac:dyDescent="0.2">
      <c r="A16" s="221"/>
      <c r="B16" s="219"/>
      <c r="C16" s="46" t="s">
        <v>66</v>
      </c>
      <c r="D16" s="47"/>
      <c r="E16" s="75"/>
      <c r="F16" s="75"/>
      <c r="G16" s="49"/>
      <c r="H16" s="48"/>
      <c r="I16" s="186"/>
      <c r="J16" s="50">
        <v>-234.04161603624905</v>
      </c>
      <c r="K16" s="50"/>
      <c r="L16" s="50">
        <v>65.107185701105806</v>
      </c>
      <c r="M16" s="50">
        <v>78.750063487201601</v>
      </c>
      <c r="N16" s="50">
        <v>25.240190627995478</v>
      </c>
      <c r="O16" s="50">
        <v>49.728666544232709</v>
      </c>
      <c r="P16" s="50">
        <v>13.081857774644837</v>
      </c>
      <c r="Q16" s="173">
        <f>SUM(J16:P16)</f>
        <v>-2.1336519010686263</v>
      </c>
      <c r="R16" s="180">
        <v>0</v>
      </c>
      <c r="S16" s="50"/>
      <c r="T16" s="50"/>
      <c r="U16" s="50"/>
      <c r="V16" s="50"/>
      <c r="W16" s="50">
        <v>-0.1218433918351577</v>
      </c>
      <c r="X16" s="50"/>
      <c r="Y16" s="50"/>
      <c r="Z16" s="51">
        <f>SUM(S16:Y16)</f>
        <v>-0.1218433918351577</v>
      </c>
      <c r="AA16" s="52"/>
      <c r="AB16" s="58"/>
      <c r="AC16" s="192">
        <f t="shared" si="3"/>
        <v>-2.2554952929037841</v>
      </c>
      <c r="AD16" s="54"/>
    </row>
    <row r="17" spans="1:72" ht="23.1" customHeight="1" outlineLevel="1" x14ac:dyDescent="0.2">
      <c r="A17" s="221"/>
      <c r="B17" s="219"/>
      <c r="C17" s="46" t="s">
        <v>39</v>
      </c>
      <c r="D17" s="47"/>
      <c r="E17" s="75">
        <v>0</v>
      </c>
      <c r="F17" s="75">
        <v>-11.308833103141415</v>
      </c>
      <c r="G17" s="49">
        <f>F17+E17</f>
        <v>-11.308833103141415</v>
      </c>
      <c r="H17" s="48">
        <v>0</v>
      </c>
      <c r="I17" s="186">
        <f>SUM(G17:H17)</f>
        <v>-11.308833103141415</v>
      </c>
      <c r="J17" s="50"/>
      <c r="K17" s="50"/>
      <c r="L17" s="50"/>
      <c r="M17" s="50"/>
      <c r="N17" s="50"/>
      <c r="O17" s="50"/>
      <c r="P17" s="50"/>
      <c r="Q17" s="173"/>
      <c r="R17" s="180"/>
      <c r="S17" s="50"/>
      <c r="T17" s="50"/>
      <c r="U17" s="50"/>
      <c r="V17" s="50"/>
      <c r="W17" s="50"/>
      <c r="X17" s="50"/>
      <c r="Y17" s="50"/>
      <c r="Z17" s="51"/>
      <c r="AA17" s="52"/>
      <c r="AB17" s="58"/>
      <c r="AC17" s="192">
        <f t="shared" si="3"/>
        <v>-11.308833103141415</v>
      </c>
      <c r="AD17" s="54"/>
    </row>
    <row r="18" spans="1:72" ht="23.1" customHeight="1" outlineLevel="1" thickBot="1" x14ac:dyDescent="0.25">
      <c r="A18" s="221"/>
      <c r="B18" s="219"/>
      <c r="C18" s="46" t="s">
        <v>40</v>
      </c>
      <c r="D18" s="47"/>
      <c r="E18" s="75">
        <v>-1.3478666096020491</v>
      </c>
      <c r="F18" s="75">
        <v>-1.0666545875618818</v>
      </c>
      <c r="G18" s="49">
        <f>F18+E18</f>
        <v>-2.4145211971639311</v>
      </c>
      <c r="H18" s="129">
        <v>-3.9491412476788619E-2</v>
      </c>
      <c r="I18" s="186">
        <f>SUM(G18:H18)</f>
        <v>-2.4540126096407198</v>
      </c>
      <c r="J18" s="77">
        <v>-7.4443456394867644E-2</v>
      </c>
      <c r="K18" s="50">
        <v>-1.8965159889823921E-4</v>
      </c>
      <c r="L18" s="50">
        <v>3.9727997120553339E-2</v>
      </c>
      <c r="M18" s="50">
        <v>-0.1046109856368287</v>
      </c>
      <c r="N18" s="50">
        <v>1.1196771016410536E-2</v>
      </c>
      <c r="O18" s="50">
        <v>4.6464489317169531E-2</v>
      </c>
      <c r="P18" s="50">
        <v>-6.8624464863421473</v>
      </c>
      <c r="Q18" s="173">
        <f>SUM(J18:P18)</f>
        <v>-6.9443013225186085</v>
      </c>
      <c r="R18" s="180">
        <v>-5.0943748698143079</v>
      </c>
      <c r="S18" s="50"/>
      <c r="T18" s="50"/>
      <c r="U18" s="50"/>
      <c r="V18" s="50"/>
      <c r="W18" s="50"/>
      <c r="X18" s="50"/>
      <c r="Y18" s="50"/>
      <c r="Z18" s="51"/>
      <c r="AA18" s="52">
        <v>-15.30146948596974</v>
      </c>
      <c r="AB18" s="58"/>
      <c r="AC18" s="192">
        <f t="shared" si="3"/>
        <v>-29.794158287943375</v>
      </c>
      <c r="AD18" s="54"/>
    </row>
    <row r="19" spans="1:72" ht="29.1" customHeight="1" thickBot="1" x14ac:dyDescent="0.25">
      <c r="A19" s="78"/>
      <c r="B19" s="79" t="s">
        <v>41</v>
      </c>
      <c r="C19" s="80"/>
      <c r="D19" s="81"/>
      <c r="E19" s="82"/>
      <c r="F19" s="82"/>
      <c r="G19" s="83"/>
      <c r="H19" s="61"/>
      <c r="I19" s="189"/>
      <c r="J19" s="85"/>
      <c r="K19" s="85"/>
      <c r="L19" s="85"/>
      <c r="M19" s="85"/>
      <c r="N19" s="85"/>
      <c r="O19" s="85"/>
      <c r="P19" s="85">
        <v>-9.867288033644062</v>
      </c>
      <c r="Q19" s="175">
        <f>SUM(J19:P19)</f>
        <v>-9.867288033644062</v>
      </c>
      <c r="R19" s="183">
        <v>-51.812737881532314</v>
      </c>
      <c r="S19" s="85"/>
      <c r="T19" s="85"/>
      <c r="U19" s="85"/>
      <c r="V19" s="85"/>
      <c r="W19" s="85"/>
      <c r="X19" s="85"/>
      <c r="Y19" s="85"/>
      <c r="Z19" s="86"/>
      <c r="AA19" s="87"/>
      <c r="AB19" s="88"/>
      <c r="AC19" s="195">
        <f t="shared" si="3"/>
        <v>-61.680025915176373</v>
      </c>
      <c r="AD19" s="54"/>
    </row>
    <row r="20" spans="1:72" ht="35.1" customHeight="1" thickBot="1" x14ac:dyDescent="0.25">
      <c r="A20" s="89" t="s">
        <v>42</v>
      </c>
      <c r="B20" s="78"/>
      <c r="C20" s="80"/>
      <c r="D20" s="47"/>
      <c r="E20" s="82">
        <f t="shared" ref="E20:R20" si="4">SUM(E$12,E$13,E$19)</f>
        <v>1.1933735845791786</v>
      </c>
      <c r="F20" s="82">
        <f t="shared" si="4"/>
        <v>12.50324232872374</v>
      </c>
      <c r="G20" s="83">
        <f t="shared" si="4"/>
        <v>20.404884142986045</v>
      </c>
      <c r="H20" s="82">
        <f t="shared" si="4"/>
        <v>4.3407280042081995</v>
      </c>
      <c r="I20" s="187">
        <f t="shared" si="4"/>
        <v>24.745612147194244</v>
      </c>
      <c r="J20" s="85">
        <f t="shared" si="4"/>
        <v>1.9346342851571023</v>
      </c>
      <c r="K20" s="85">
        <f t="shared" si="4"/>
        <v>7.6568236905602216</v>
      </c>
      <c r="L20" s="85">
        <f t="shared" si="4"/>
        <v>104.45317083844309</v>
      </c>
      <c r="M20" s="85">
        <f t="shared" si="4"/>
        <v>119.37735639195688</v>
      </c>
      <c r="N20" s="85">
        <f t="shared" si="4"/>
        <v>5.5233922704838818</v>
      </c>
      <c r="O20" s="85">
        <f t="shared" si="4"/>
        <v>14.418959552007472</v>
      </c>
      <c r="P20" s="85">
        <f t="shared" si="4"/>
        <v>0</v>
      </c>
      <c r="Q20" s="175">
        <f t="shared" si="4"/>
        <v>253.36433702860876</v>
      </c>
      <c r="R20" s="183">
        <f t="shared" si="4"/>
        <v>72.446601750733151</v>
      </c>
      <c r="S20" s="85"/>
      <c r="T20" s="85">
        <f t="shared" ref="T20:AC20" si="5">SUM(T$12,T$13,T$19)</f>
        <v>7.6505772167436987</v>
      </c>
      <c r="U20" s="85">
        <f t="shared" si="5"/>
        <v>0.36399999999999993</v>
      </c>
      <c r="V20" s="85">
        <f t="shared" si="5"/>
        <v>0</v>
      </c>
      <c r="W20" s="85">
        <f t="shared" si="5"/>
        <v>0</v>
      </c>
      <c r="X20" s="85">
        <f t="shared" si="5"/>
        <v>0.29850571312773289</v>
      </c>
      <c r="Y20" s="85">
        <f t="shared" si="5"/>
        <v>41.984084330288027</v>
      </c>
      <c r="Z20" s="86">
        <f t="shared" si="5"/>
        <v>50.297167260159483</v>
      </c>
      <c r="AA20" s="87">
        <f t="shared" si="5"/>
        <v>141.44354379364151</v>
      </c>
      <c r="AB20" s="88">
        <f t="shared" si="5"/>
        <v>0</v>
      </c>
      <c r="AC20" s="195">
        <f t="shared" si="5"/>
        <v>542.29726198033723</v>
      </c>
      <c r="AD20" s="54"/>
    </row>
    <row r="21" spans="1:72" ht="14.1" customHeight="1" thickBot="1" x14ac:dyDescent="0.25">
      <c r="A21" s="78"/>
      <c r="B21" s="78"/>
      <c r="C21" s="78"/>
      <c r="D21" s="28"/>
      <c r="E21" s="82"/>
      <c r="F21" s="82"/>
      <c r="G21" s="82"/>
      <c r="H21" s="82"/>
      <c r="I21" s="82"/>
      <c r="J21" s="85"/>
      <c r="K21" s="85"/>
      <c r="L21" s="85"/>
      <c r="M21" s="85"/>
      <c r="N21" s="85"/>
      <c r="O21" s="85"/>
      <c r="P21" s="85"/>
      <c r="Q21" s="85"/>
      <c r="R21" s="130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54"/>
    </row>
    <row r="22" spans="1:72" ht="23.1" customHeight="1" x14ac:dyDescent="0.2">
      <c r="A22" s="220" t="s">
        <v>43</v>
      </c>
      <c r="B22" s="90" t="s">
        <v>44</v>
      </c>
      <c r="C22" s="91"/>
      <c r="D22" s="47"/>
      <c r="E22" s="63">
        <v>7.8688690853665144E-2</v>
      </c>
      <c r="F22" s="63">
        <v>1.3641640207047803</v>
      </c>
      <c r="G22" s="62">
        <f>SUM(E22:F22)</f>
        <v>1.4428527115584453</v>
      </c>
      <c r="H22" s="63">
        <v>2.2490625042834778E-2</v>
      </c>
      <c r="I22" s="186">
        <f t="shared" ref="I22:I39" si="6">SUM(G22:H22)</f>
        <v>1.46534333660128</v>
      </c>
      <c r="J22" s="92"/>
      <c r="K22" s="92"/>
      <c r="L22" s="92">
        <f>SUM(L23:L25)</f>
        <v>1.4298629287442444</v>
      </c>
      <c r="M22" s="92">
        <f>SUM(M23:M25)</f>
        <v>14.996933929851449</v>
      </c>
      <c r="N22" s="92">
        <f>SUM(N23:N25)</f>
        <v>1.3017802977623785</v>
      </c>
      <c r="O22" s="92">
        <f>SUM(O23:O25)</f>
        <v>0</v>
      </c>
      <c r="P22" s="92"/>
      <c r="Q22" s="173">
        <f>SUM(K22:P22)</f>
        <v>17.728577156358071</v>
      </c>
      <c r="R22" s="180">
        <f>SUM(R23:R25)</f>
        <v>1.4308305540209998</v>
      </c>
      <c r="S22" s="50"/>
      <c r="T22" s="92">
        <v>0.59877287825369963</v>
      </c>
      <c r="U22" s="92"/>
      <c r="V22" s="92"/>
      <c r="W22" s="92"/>
      <c r="X22" s="92"/>
      <c r="Y22" s="92"/>
      <c r="Z22" s="51">
        <f>SUM(S22:Y22)</f>
        <v>0.59877287825369963</v>
      </c>
      <c r="AA22" s="52">
        <f>SUM(AA23:AA25)</f>
        <v>9.234959447469711</v>
      </c>
      <c r="AB22" s="93"/>
      <c r="AC22" s="192">
        <f>SUM(I22,Q22,R22,Z22,AA22,AB22)</f>
        <v>30.45848337270376</v>
      </c>
      <c r="AD22" s="54"/>
    </row>
    <row r="23" spans="1:72" s="97" customFormat="1" ht="23.1" customHeight="1" outlineLevel="1" x14ac:dyDescent="0.2">
      <c r="A23" s="221"/>
      <c r="B23" s="215"/>
      <c r="C23" s="46" t="s">
        <v>45</v>
      </c>
      <c r="D23" s="81"/>
      <c r="E23" s="48">
        <v>7.8688690853665144E-2</v>
      </c>
      <c r="F23" s="48">
        <v>1.3556931232303591</v>
      </c>
      <c r="G23" s="49">
        <f t="shared" ref="G23:G39" si="7">SUM(E23:F23)</f>
        <v>1.4343818140840243</v>
      </c>
      <c r="H23" s="48">
        <v>2.2490625042834778E-2</v>
      </c>
      <c r="I23" s="191">
        <f t="shared" si="6"/>
        <v>1.456872439126859</v>
      </c>
      <c r="J23" s="50"/>
      <c r="K23" s="50"/>
      <c r="L23" s="50">
        <v>1.3280874741064743</v>
      </c>
      <c r="M23" s="57">
        <v>10.600118334949251</v>
      </c>
      <c r="N23" s="57">
        <v>0</v>
      </c>
      <c r="O23" s="57">
        <v>0</v>
      </c>
      <c r="P23" s="57"/>
      <c r="Q23" s="176">
        <f>SUM(K23:P23)</f>
        <v>11.928205809055726</v>
      </c>
      <c r="R23" s="184">
        <v>1.4303274170129998</v>
      </c>
      <c r="S23" s="50"/>
      <c r="T23" s="50"/>
      <c r="U23" s="50"/>
      <c r="V23" s="50"/>
      <c r="W23" s="50"/>
      <c r="X23" s="50"/>
      <c r="Y23" s="50"/>
      <c r="Z23" s="94"/>
      <c r="AA23" s="95">
        <v>8.802850671052207</v>
      </c>
      <c r="AB23" s="96"/>
      <c r="AC23" s="192">
        <f>SUM(I23,Q23,R23,Z23,AA23,AB23)</f>
        <v>23.618256336247789</v>
      </c>
      <c r="AD23" s="54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</row>
    <row r="24" spans="1:72" s="97" customFormat="1" ht="23.1" customHeight="1" outlineLevel="1" x14ac:dyDescent="0.2">
      <c r="A24" s="221"/>
      <c r="B24" s="215"/>
      <c r="C24" s="56" t="s">
        <v>46</v>
      </c>
      <c r="D24" s="81"/>
      <c r="E24" s="48">
        <v>0</v>
      </c>
      <c r="F24" s="48">
        <v>8.4708974744211584E-3</v>
      </c>
      <c r="G24" s="49">
        <f t="shared" si="7"/>
        <v>8.4708974744211584E-3</v>
      </c>
      <c r="H24" s="48">
        <v>0</v>
      </c>
      <c r="I24" s="191">
        <f t="shared" si="6"/>
        <v>8.4708974744211584E-3</v>
      </c>
      <c r="J24" s="50"/>
      <c r="K24" s="50"/>
      <c r="L24" s="57">
        <v>9.3849274782458452E-3</v>
      </c>
      <c r="M24" s="57">
        <v>3.1130555171657806</v>
      </c>
      <c r="N24" s="57">
        <v>0</v>
      </c>
      <c r="O24" s="57">
        <v>0</v>
      </c>
      <c r="P24" s="57"/>
      <c r="Q24" s="176">
        <f>SUM(K24:P24)</f>
        <v>3.1224404446440266</v>
      </c>
      <c r="R24" s="184">
        <v>5.0313700799999993E-4</v>
      </c>
      <c r="S24" s="50"/>
      <c r="T24" s="50"/>
      <c r="U24" s="50"/>
      <c r="V24" s="50"/>
      <c r="W24" s="50"/>
      <c r="X24" s="50"/>
      <c r="Y24" s="50"/>
      <c r="Z24" s="94"/>
      <c r="AA24" s="95">
        <v>0.32828704032923239</v>
      </c>
      <c r="AB24" s="96"/>
      <c r="AC24" s="192">
        <f>SUM(I24,Q24,R24,Z24,AA24,AB24)</f>
        <v>3.4597015194556802</v>
      </c>
      <c r="AD24" s="54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</row>
    <row r="25" spans="1:72" s="97" customFormat="1" ht="23.1" customHeight="1" outlineLevel="1" x14ac:dyDescent="0.2">
      <c r="A25" s="221"/>
      <c r="B25" s="215"/>
      <c r="C25" s="99" t="s">
        <v>47</v>
      </c>
      <c r="D25" s="81"/>
      <c r="E25" s="48">
        <v>0</v>
      </c>
      <c r="F25" s="48">
        <v>0</v>
      </c>
      <c r="G25" s="49">
        <f t="shared" si="7"/>
        <v>0</v>
      </c>
      <c r="H25" s="48">
        <v>0</v>
      </c>
      <c r="I25" s="191">
        <f t="shared" si="6"/>
        <v>0</v>
      </c>
      <c r="J25" s="50"/>
      <c r="K25" s="57"/>
      <c r="L25" s="50">
        <v>9.2390527159524324E-2</v>
      </c>
      <c r="M25" s="57">
        <v>1.2837600777364186</v>
      </c>
      <c r="N25" s="57">
        <v>1.3017802977623785</v>
      </c>
      <c r="O25" s="57">
        <v>0</v>
      </c>
      <c r="P25" s="57"/>
      <c r="Q25" s="176">
        <f>SUM(K25:P25)</f>
        <v>2.6779309026583213</v>
      </c>
      <c r="R25" s="184">
        <v>0</v>
      </c>
      <c r="S25" s="50"/>
      <c r="T25" s="50"/>
      <c r="U25" s="50"/>
      <c r="V25" s="50"/>
      <c r="W25" s="50"/>
      <c r="X25" s="50"/>
      <c r="Y25" s="50"/>
      <c r="Z25" s="94"/>
      <c r="AA25" s="95">
        <v>0.10382173608827203</v>
      </c>
      <c r="AB25" s="96"/>
      <c r="AC25" s="192">
        <f t="shared" ref="AC25:AC39" si="8">SUM(I25,Q25,R25,Z25,AA25,AB25)</f>
        <v>2.7817526387465934</v>
      </c>
      <c r="AD25" s="54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</row>
    <row r="26" spans="1:72" ht="23.1" customHeight="1" x14ac:dyDescent="0.2">
      <c r="A26" s="221"/>
      <c r="B26" s="90" t="s">
        <v>48</v>
      </c>
      <c r="C26" s="91"/>
      <c r="D26" s="47"/>
      <c r="E26" s="63">
        <v>4.7742484535693519</v>
      </c>
      <c r="F26" s="63">
        <v>14.359743490536955</v>
      </c>
      <c r="G26" s="62">
        <f t="shared" si="7"/>
        <v>19.133991944106306</v>
      </c>
      <c r="H26" s="63">
        <v>3.6570218574828099</v>
      </c>
      <c r="I26" s="186">
        <f t="shared" si="6"/>
        <v>22.791013801589116</v>
      </c>
      <c r="J26" s="50"/>
      <c r="K26" s="100">
        <f>SUM(K27:K36)</f>
        <v>3.0526837422903967</v>
      </c>
      <c r="L26" s="100">
        <f>SUM(L27:L36)</f>
        <v>0.37855901203022518</v>
      </c>
      <c r="M26" s="100">
        <f>SUM(M27:M36)</f>
        <v>14.272676774411329</v>
      </c>
      <c r="N26" s="100">
        <f>SUM(N27:N36)</f>
        <v>0.95707650992647919</v>
      </c>
      <c r="O26" s="100">
        <f>SUM(O27:O36)</f>
        <v>0</v>
      </c>
      <c r="P26" s="100"/>
      <c r="Q26" s="173">
        <f>SUM(Q27:Q36)</f>
        <v>18.660996038658428</v>
      </c>
      <c r="R26" s="180">
        <f>SUM(R27:R36)</f>
        <v>58.57055775198949</v>
      </c>
      <c r="S26" s="50"/>
      <c r="T26" s="92">
        <f>SUM(T27:T36)</f>
        <v>4.5063728541333328</v>
      </c>
      <c r="U26" s="101"/>
      <c r="V26" s="101"/>
      <c r="W26" s="101"/>
      <c r="X26" s="92">
        <f>SUM(X27:X36)</f>
        <v>5.026164000000001E-2</v>
      </c>
      <c r="Y26" s="92">
        <f>SUM(Y27:Y36)</f>
        <v>36.685439700010036</v>
      </c>
      <c r="Z26" s="51">
        <f>SUM(S26:Y26)</f>
        <v>41.24207419414337</v>
      </c>
      <c r="AA26" s="52">
        <f>SUM(AA27:AA36)</f>
        <v>52.719518029839762</v>
      </c>
      <c r="AB26" s="93"/>
      <c r="AC26" s="192">
        <f t="shared" si="8"/>
        <v>193.9841598162202</v>
      </c>
      <c r="AD26" s="54"/>
    </row>
    <row r="27" spans="1:72" ht="23.1" customHeight="1" outlineLevel="1" x14ac:dyDescent="0.2">
      <c r="A27" s="221"/>
      <c r="B27" s="216"/>
      <c r="C27" s="56" t="s">
        <v>49</v>
      </c>
      <c r="D27" s="47"/>
      <c r="E27" s="48">
        <v>0</v>
      </c>
      <c r="F27" s="48">
        <v>0</v>
      </c>
      <c r="G27" s="49">
        <f t="shared" si="7"/>
        <v>0</v>
      </c>
      <c r="H27" s="48">
        <v>0</v>
      </c>
      <c r="I27" s="191">
        <f t="shared" si="6"/>
        <v>0</v>
      </c>
      <c r="J27" s="50"/>
      <c r="K27" s="100"/>
      <c r="L27" s="50">
        <v>2.6308877515526566E-3</v>
      </c>
      <c r="M27" s="57">
        <v>2.5703101098671564</v>
      </c>
      <c r="N27" s="57">
        <v>0</v>
      </c>
      <c r="O27" s="57">
        <v>0</v>
      </c>
      <c r="P27" s="50"/>
      <c r="Q27" s="176">
        <f>SUM(K27:P27)</f>
        <v>2.572940997618709</v>
      </c>
      <c r="R27" s="184">
        <v>0.114930919521</v>
      </c>
      <c r="S27" s="50"/>
      <c r="T27" s="50"/>
      <c r="U27" s="50"/>
      <c r="V27" s="50"/>
      <c r="W27" s="50"/>
      <c r="X27" s="50"/>
      <c r="Y27" s="50"/>
      <c r="Z27" s="51"/>
      <c r="AA27" s="95">
        <v>1.3028546956784912</v>
      </c>
      <c r="AB27" s="96"/>
      <c r="AC27" s="192">
        <f t="shared" si="8"/>
        <v>3.9907266128182002</v>
      </c>
      <c r="AD27" s="54"/>
    </row>
    <row r="28" spans="1:72" ht="23.1" customHeight="1" outlineLevel="1" x14ac:dyDescent="0.2">
      <c r="A28" s="221"/>
      <c r="B28" s="216"/>
      <c r="C28" s="46" t="s">
        <v>50</v>
      </c>
      <c r="D28" s="47"/>
      <c r="E28" s="48">
        <v>0.17377179117181793</v>
      </c>
      <c r="F28" s="48">
        <v>13.078581928823043</v>
      </c>
      <c r="G28" s="49">
        <f t="shared" si="7"/>
        <v>13.252353719994861</v>
      </c>
      <c r="H28" s="48">
        <v>3.6377631529677839</v>
      </c>
      <c r="I28" s="191">
        <f t="shared" si="6"/>
        <v>16.890116872962643</v>
      </c>
      <c r="J28" s="50"/>
      <c r="K28" s="57"/>
      <c r="L28" s="50">
        <v>0</v>
      </c>
      <c r="M28" s="57">
        <v>0</v>
      </c>
      <c r="N28" s="57">
        <v>0</v>
      </c>
      <c r="O28" s="57">
        <v>0</v>
      </c>
      <c r="P28" s="57"/>
      <c r="Q28" s="176">
        <f>SUM(K28:P28)</f>
        <v>0</v>
      </c>
      <c r="R28" s="184">
        <v>13.771866085857001</v>
      </c>
      <c r="S28" s="50"/>
      <c r="T28" s="102"/>
      <c r="U28" s="102"/>
      <c r="V28" s="102"/>
      <c r="W28" s="102"/>
      <c r="X28" s="50"/>
      <c r="Y28" s="50"/>
      <c r="Z28" s="51"/>
      <c r="AA28" s="95">
        <v>9.0652002023756477</v>
      </c>
      <c r="AB28" s="96"/>
      <c r="AC28" s="192">
        <f t="shared" si="8"/>
        <v>39.727183161195292</v>
      </c>
      <c r="AD28" s="54"/>
    </row>
    <row r="29" spans="1:72" ht="23.1" customHeight="1" outlineLevel="1" x14ac:dyDescent="0.2">
      <c r="A29" s="221"/>
      <c r="B29" s="216"/>
      <c r="C29" s="99" t="s">
        <v>51</v>
      </c>
      <c r="D29" s="47"/>
      <c r="E29" s="48">
        <v>0</v>
      </c>
      <c r="F29" s="48">
        <v>7.9795031791816809E-2</v>
      </c>
      <c r="G29" s="49">
        <f t="shared" si="7"/>
        <v>7.9795031791816809E-2</v>
      </c>
      <c r="H29" s="48">
        <v>0</v>
      </c>
      <c r="I29" s="191">
        <f t="shared" si="6"/>
        <v>7.9795031791816809E-2</v>
      </c>
      <c r="J29" s="50"/>
      <c r="K29" s="57"/>
      <c r="L29" s="57"/>
      <c r="M29" s="57"/>
      <c r="N29" s="57"/>
      <c r="O29" s="57"/>
      <c r="P29" s="57"/>
      <c r="Q29" s="176"/>
      <c r="R29" s="184">
        <v>0.49625720852400002</v>
      </c>
      <c r="S29" s="50"/>
      <c r="T29" s="102"/>
      <c r="U29" s="102"/>
      <c r="V29" s="102"/>
      <c r="W29" s="102"/>
      <c r="X29" s="50"/>
      <c r="Y29" s="50"/>
      <c r="Z29" s="51"/>
      <c r="AA29" s="95">
        <v>0.35015002499870279</v>
      </c>
      <c r="AB29" s="96"/>
      <c r="AC29" s="192">
        <f t="shared" si="8"/>
        <v>0.92620226531451966</v>
      </c>
      <c r="AD29" s="54"/>
    </row>
    <row r="30" spans="1:72" ht="23.1" customHeight="1" outlineLevel="1" x14ac:dyDescent="0.2">
      <c r="A30" s="221"/>
      <c r="B30" s="216"/>
      <c r="C30" s="46" t="s">
        <v>52</v>
      </c>
      <c r="D30" s="47"/>
      <c r="E30" s="48">
        <v>2.5374119294989901E-2</v>
      </c>
      <c r="F30" s="48">
        <v>0.52725168649042775</v>
      </c>
      <c r="G30" s="49">
        <f t="shared" si="7"/>
        <v>0.55262580578541765</v>
      </c>
      <c r="H30" s="48">
        <v>1.9258704515025839E-2</v>
      </c>
      <c r="I30" s="191">
        <f t="shared" si="6"/>
        <v>0.57188451030044352</v>
      </c>
      <c r="J30" s="50"/>
      <c r="K30" s="57"/>
      <c r="L30" s="57"/>
      <c r="M30" s="57"/>
      <c r="N30" s="57"/>
      <c r="O30" s="57"/>
      <c r="P30" s="57"/>
      <c r="Q30" s="176"/>
      <c r="R30" s="184">
        <v>4.9499399737259999</v>
      </c>
      <c r="S30" s="50"/>
      <c r="T30" s="102"/>
      <c r="U30" s="102"/>
      <c r="V30" s="102"/>
      <c r="W30" s="102"/>
      <c r="X30" s="50"/>
      <c r="Y30" s="50"/>
      <c r="Z30" s="51"/>
      <c r="AA30" s="95">
        <v>9.7612649676832692</v>
      </c>
      <c r="AB30" s="96"/>
      <c r="AC30" s="192">
        <f t="shared" si="8"/>
        <v>15.283089451709714</v>
      </c>
      <c r="AD30" s="54"/>
    </row>
    <row r="31" spans="1:72" ht="23.1" customHeight="1" outlineLevel="1" x14ac:dyDescent="0.2">
      <c r="A31" s="221"/>
      <c r="B31" s="216"/>
      <c r="C31" s="99" t="s">
        <v>53</v>
      </c>
      <c r="D31" s="47"/>
      <c r="E31" s="48">
        <v>0</v>
      </c>
      <c r="F31" s="48">
        <v>1.7681970456316014E-3</v>
      </c>
      <c r="G31" s="49">
        <f t="shared" si="7"/>
        <v>1.7681970456316014E-3</v>
      </c>
      <c r="H31" s="48">
        <v>0</v>
      </c>
      <c r="I31" s="191">
        <f t="shared" si="6"/>
        <v>1.7681970456316014E-3</v>
      </c>
      <c r="J31" s="50"/>
      <c r="K31" s="57"/>
      <c r="L31" s="57"/>
      <c r="M31" s="57"/>
      <c r="N31" s="57"/>
      <c r="O31" s="57"/>
      <c r="P31" s="57"/>
      <c r="Q31" s="176"/>
      <c r="R31" s="184">
        <v>34.912244927403485</v>
      </c>
      <c r="S31" s="50"/>
      <c r="T31" s="50"/>
      <c r="U31" s="50"/>
      <c r="V31" s="50"/>
      <c r="W31" s="50"/>
      <c r="X31" s="50"/>
      <c r="Y31" s="50"/>
      <c r="Z31" s="51"/>
      <c r="AA31" s="95">
        <v>2.8960284306438289</v>
      </c>
      <c r="AB31" s="96"/>
      <c r="AC31" s="192">
        <f t="shared" si="8"/>
        <v>37.810041555092951</v>
      </c>
      <c r="AD31" s="54"/>
    </row>
    <row r="32" spans="1:72" ht="23.1" customHeight="1" outlineLevel="1" x14ac:dyDescent="0.2">
      <c r="A32" s="221"/>
      <c r="B32" s="216"/>
      <c r="C32" s="46" t="s">
        <v>54</v>
      </c>
      <c r="D32" s="47"/>
      <c r="E32" s="48">
        <v>2.3016649433091292</v>
      </c>
      <c r="F32" s="48">
        <v>0.66007206922042938</v>
      </c>
      <c r="G32" s="49">
        <f t="shared" si="7"/>
        <v>2.9617370125295586</v>
      </c>
      <c r="H32" s="48">
        <v>0</v>
      </c>
      <c r="I32" s="191">
        <f t="shared" si="6"/>
        <v>2.9617370125295586</v>
      </c>
      <c r="J32" s="50"/>
      <c r="K32" s="57"/>
      <c r="L32" s="57"/>
      <c r="M32" s="57"/>
      <c r="N32" s="57"/>
      <c r="O32" s="57"/>
      <c r="P32" s="57"/>
      <c r="Q32" s="176"/>
      <c r="R32" s="184">
        <v>1.3547823497009999</v>
      </c>
      <c r="S32" s="50"/>
      <c r="T32" s="50"/>
      <c r="U32" s="50"/>
      <c r="V32" s="50"/>
      <c r="W32" s="50"/>
      <c r="X32" s="50"/>
      <c r="Y32" s="50"/>
      <c r="Z32" s="51"/>
      <c r="AA32" s="95">
        <v>1.0384785628742774</v>
      </c>
      <c r="AB32" s="96"/>
      <c r="AC32" s="192">
        <f t="shared" si="8"/>
        <v>5.3549979251048354</v>
      </c>
      <c r="AD32" s="54"/>
    </row>
    <row r="33" spans="1:30" ht="23.1" customHeight="1" outlineLevel="1" x14ac:dyDescent="0.2">
      <c r="A33" s="221"/>
      <c r="B33" s="216"/>
      <c r="C33" s="56" t="s">
        <v>55</v>
      </c>
      <c r="D33" s="47"/>
      <c r="E33" s="48">
        <v>0</v>
      </c>
      <c r="F33" s="48">
        <v>1.067086356607908E-2</v>
      </c>
      <c r="G33" s="49">
        <f t="shared" si="7"/>
        <v>1.067086356607908E-2</v>
      </c>
      <c r="H33" s="48">
        <v>0</v>
      </c>
      <c r="I33" s="191">
        <f t="shared" si="6"/>
        <v>1.067086356607908E-2</v>
      </c>
      <c r="J33" s="50"/>
      <c r="K33" s="57"/>
      <c r="L33" s="57">
        <v>0</v>
      </c>
      <c r="M33" s="57">
        <v>0</v>
      </c>
      <c r="N33" s="57">
        <v>0</v>
      </c>
      <c r="O33" s="57">
        <v>0</v>
      </c>
      <c r="P33" s="57"/>
      <c r="Q33" s="176">
        <f>SUM(K33:P33)</f>
        <v>0</v>
      </c>
      <c r="R33" s="184">
        <v>2.1670850633850005</v>
      </c>
      <c r="S33" s="50"/>
      <c r="T33" s="50"/>
      <c r="U33" s="50"/>
      <c r="V33" s="50"/>
      <c r="W33" s="50"/>
      <c r="X33" s="50"/>
      <c r="Y33" s="50"/>
      <c r="Z33" s="51"/>
      <c r="AA33" s="95">
        <v>23.232170516099018</v>
      </c>
      <c r="AB33" s="96"/>
      <c r="AC33" s="192">
        <f t="shared" si="8"/>
        <v>25.409926443050097</v>
      </c>
      <c r="AD33" s="54"/>
    </row>
    <row r="34" spans="1:30" ht="23.1" customHeight="1" outlineLevel="1" x14ac:dyDescent="0.2">
      <c r="A34" s="221"/>
      <c r="B34" s="216"/>
      <c r="C34" s="46" t="s">
        <v>56</v>
      </c>
      <c r="D34" s="47"/>
      <c r="E34" s="48">
        <v>0</v>
      </c>
      <c r="F34" s="48">
        <v>1.603713599526336E-3</v>
      </c>
      <c r="G34" s="49">
        <f t="shared" si="7"/>
        <v>1.603713599526336E-3</v>
      </c>
      <c r="H34" s="48">
        <v>0</v>
      </c>
      <c r="I34" s="191">
        <f t="shared" si="6"/>
        <v>1.603713599526336E-3</v>
      </c>
      <c r="J34" s="50"/>
      <c r="K34" s="57"/>
      <c r="L34" s="57"/>
      <c r="M34" s="57"/>
      <c r="N34" s="57"/>
      <c r="O34" s="57"/>
      <c r="P34" s="57"/>
      <c r="Q34" s="176"/>
      <c r="R34" s="184">
        <v>0.25063805853899995</v>
      </c>
      <c r="S34" s="50"/>
      <c r="T34" s="50"/>
      <c r="U34" s="50"/>
      <c r="V34" s="50"/>
      <c r="W34" s="50"/>
      <c r="X34" s="50"/>
      <c r="Y34" s="50"/>
      <c r="Z34" s="51"/>
      <c r="AA34" s="95">
        <v>0.61667801872475714</v>
      </c>
      <c r="AB34" s="96"/>
      <c r="AC34" s="192">
        <f t="shared" si="8"/>
        <v>0.86891979086328341</v>
      </c>
      <c r="AD34" s="54"/>
    </row>
    <row r="35" spans="1:30" ht="23.1" customHeight="1" outlineLevel="1" x14ac:dyDescent="0.2">
      <c r="A35" s="221"/>
      <c r="B35" s="216"/>
      <c r="C35" s="46" t="s">
        <v>57</v>
      </c>
      <c r="D35" s="47"/>
      <c r="E35" s="48">
        <v>0</v>
      </c>
      <c r="F35" s="48">
        <v>0</v>
      </c>
      <c r="G35" s="49">
        <f t="shared" si="7"/>
        <v>0</v>
      </c>
      <c r="H35" s="48">
        <v>0</v>
      </c>
      <c r="I35" s="191">
        <f t="shared" si="6"/>
        <v>0</v>
      </c>
      <c r="J35" s="50"/>
      <c r="K35" s="57"/>
      <c r="L35" s="50">
        <v>3.6129976235568864E-2</v>
      </c>
      <c r="M35" s="57">
        <v>4.2454550059126568</v>
      </c>
      <c r="N35" s="57">
        <v>2.3896303736269064E-2</v>
      </c>
      <c r="O35" s="57">
        <v>0</v>
      </c>
      <c r="P35" s="57"/>
      <c r="Q35" s="176">
        <f>SUM(K35:P35)</f>
        <v>4.3054812858844942</v>
      </c>
      <c r="R35" s="184">
        <v>0.43556186529899998</v>
      </c>
      <c r="S35" s="50"/>
      <c r="T35" s="50"/>
      <c r="U35" s="50"/>
      <c r="V35" s="50"/>
      <c r="W35" s="50"/>
      <c r="X35" s="50"/>
      <c r="Y35" s="50"/>
      <c r="Z35" s="51"/>
      <c r="AA35" s="95">
        <v>1.4295575207309863</v>
      </c>
      <c r="AB35" s="96"/>
      <c r="AC35" s="192">
        <f t="shared" si="8"/>
        <v>6.1706006719144808</v>
      </c>
      <c r="AD35" s="54"/>
    </row>
    <row r="36" spans="1:30" ht="23.1" customHeight="1" outlineLevel="1" x14ac:dyDescent="0.2">
      <c r="A36" s="221"/>
      <c r="B36" s="216"/>
      <c r="C36" s="46" t="s">
        <v>58</v>
      </c>
      <c r="D36" s="47"/>
      <c r="E36" s="48">
        <v>2.2734375997934149</v>
      </c>
      <c r="F36" s="48">
        <v>0</v>
      </c>
      <c r="G36" s="49">
        <f t="shared" si="7"/>
        <v>2.2734375997934149</v>
      </c>
      <c r="H36" s="48">
        <v>0</v>
      </c>
      <c r="I36" s="191">
        <f t="shared" si="6"/>
        <v>2.2734375997934149</v>
      </c>
      <c r="J36" s="50"/>
      <c r="K36" s="50">
        <v>3.0526837422903967</v>
      </c>
      <c r="L36" s="50">
        <v>0.33979814804310365</v>
      </c>
      <c r="M36" s="50">
        <v>7.4569116586315154</v>
      </c>
      <c r="N36" s="50">
        <v>0.93318020619021014</v>
      </c>
      <c r="O36" s="50">
        <v>0</v>
      </c>
      <c r="P36" s="50"/>
      <c r="Q36" s="176">
        <f>SUM(K36:P36)</f>
        <v>11.782573755155225</v>
      </c>
      <c r="R36" s="184">
        <v>0.11725130003400001</v>
      </c>
      <c r="S36" s="50"/>
      <c r="T36" s="50">
        <v>4.5063728541333328</v>
      </c>
      <c r="U36" s="50"/>
      <c r="V36" s="50"/>
      <c r="W36" s="50"/>
      <c r="X36" s="50">
        <v>5.026164000000001E-2</v>
      </c>
      <c r="Y36" s="50">
        <v>36.685439700010036</v>
      </c>
      <c r="Z36" s="94">
        <f>SUM(S36:Y36)</f>
        <v>41.24207419414337</v>
      </c>
      <c r="AA36" s="95">
        <v>3.0271350900307805</v>
      </c>
      <c r="AB36" s="96"/>
      <c r="AC36" s="192">
        <f t="shared" si="8"/>
        <v>58.442471939156789</v>
      </c>
      <c r="AD36" s="54"/>
    </row>
    <row r="37" spans="1:30" ht="23.1" customHeight="1" x14ac:dyDescent="0.2">
      <c r="A37" s="221"/>
      <c r="B37" s="90" t="s">
        <v>59</v>
      </c>
      <c r="C37" s="91"/>
      <c r="D37" s="47"/>
      <c r="E37" s="63">
        <v>3.6151298995550134E-2</v>
      </c>
      <c r="F37" s="63">
        <v>0.62234367877003416</v>
      </c>
      <c r="G37" s="62">
        <f t="shared" si="7"/>
        <v>0.6584949777655843</v>
      </c>
      <c r="H37" s="63">
        <v>0.5297693292570097</v>
      </c>
      <c r="I37" s="186">
        <f t="shared" si="6"/>
        <v>1.188264307022594</v>
      </c>
      <c r="J37" s="92"/>
      <c r="K37" s="92">
        <v>1.368162104478754</v>
      </c>
      <c r="L37" s="92">
        <v>0.41904367041640544</v>
      </c>
      <c r="M37" s="92">
        <v>4.5253197397832929</v>
      </c>
      <c r="N37" s="92">
        <v>3.94389439806999E-2</v>
      </c>
      <c r="O37" s="92">
        <v>0</v>
      </c>
      <c r="P37" s="92"/>
      <c r="Q37" s="173">
        <f>SUM(K37:P37)</f>
        <v>6.3519644586591513</v>
      </c>
      <c r="R37" s="180">
        <v>7.2323223864407993</v>
      </c>
      <c r="S37" s="92"/>
      <c r="T37" s="92">
        <v>2.247646953422286</v>
      </c>
      <c r="U37" s="92"/>
      <c r="V37" s="92"/>
      <c r="W37" s="92"/>
      <c r="X37" s="92">
        <v>0.25307692312000002</v>
      </c>
      <c r="Y37" s="92"/>
      <c r="Z37" s="51">
        <f>SUM(S37:Y37)</f>
        <v>2.5007238765422861</v>
      </c>
      <c r="AA37" s="52">
        <v>34.103979100805006</v>
      </c>
      <c r="AB37" s="93"/>
      <c r="AC37" s="192">
        <f t="shared" si="8"/>
        <v>51.377254129469833</v>
      </c>
      <c r="AD37" s="54"/>
    </row>
    <row r="38" spans="1:30" ht="23.1" customHeight="1" x14ac:dyDescent="0.2">
      <c r="A38" s="221"/>
      <c r="B38" s="90" t="s">
        <v>60</v>
      </c>
      <c r="C38" s="56"/>
      <c r="D38" s="47"/>
      <c r="E38" s="103">
        <v>1.6370399545154778E-3</v>
      </c>
      <c r="F38" s="104">
        <v>3.2896689221053048E-4</v>
      </c>
      <c r="G38" s="62">
        <f t="shared" si="7"/>
        <v>1.9660068467260081E-3</v>
      </c>
      <c r="H38" s="104">
        <v>0</v>
      </c>
      <c r="I38" s="186">
        <f t="shared" si="6"/>
        <v>1.9660068467260081E-3</v>
      </c>
      <c r="J38" s="92"/>
      <c r="K38" s="92">
        <v>0.28846030872531986</v>
      </c>
      <c r="L38" s="92">
        <v>102.62701523907958</v>
      </c>
      <c r="M38" s="92">
        <v>84.248644948253187</v>
      </c>
      <c r="N38" s="92">
        <v>3.8696831599795884</v>
      </c>
      <c r="O38" s="92">
        <v>12.596329480878165</v>
      </c>
      <c r="P38" s="92"/>
      <c r="Q38" s="173">
        <f>SUM(K38:P38)</f>
        <v>203.63013313691584</v>
      </c>
      <c r="R38" s="180">
        <v>1.442955789E-2</v>
      </c>
      <c r="S38" s="92"/>
      <c r="T38" s="92"/>
      <c r="U38" s="92"/>
      <c r="V38" s="92"/>
      <c r="W38" s="92"/>
      <c r="X38" s="92">
        <v>0</v>
      </c>
      <c r="Y38" s="92"/>
      <c r="Z38" s="51">
        <f>SUM(S38:Y38)</f>
        <v>0</v>
      </c>
      <c r="AA38" s="52">
        <v>0.22498290012599997</v>
      </c>
      <c r="AB38" s="93"/>
      <c r="AC38" s="192">
        <f t="shared" si="8"/>
        <v>203.87151160177856</v>
      </c>
      <c r="AD38" s="54"/>
    </row>
    <row r="39" spans="1:30" ht="23.1" customHeight="1" thickBot="1" x14ac:dyDescent="0.25">
      <c r="A39" s="221"/>
      <c r="B39" s="105" t="s">
        <v>61</v>
      </c>
      <c r="C39" s="91"/>
      <c r="D39" s="47"/>
      <c r="E39" s="63">
        <v>7.0392718044165539E-3</v>
      </c>
      <c r="F39" s="63">
        <v>0.17167959687237061</v>
      </c>
      <c r="G39" s="62">
        <f t="shared" si="7"/>
        <v>0.17871886867678716</v>
      </c>
      <c r="H39" s="63">
        <v>0.15449760733165174</v>
      </c>
      <c r="I39" s="186">
        <f t="shared" si="6"/>
        <v>0.3332164760084389</v>
      </c>
      <c r="J39" s="50"/>
      <c r="K39" s="92">
        <v>2.969427911391338</v>
      </c>
      <c r="L39" s="92">
        <v>4.7951338140583645E-2</v>
      </c>
      <c r="M39" s="92">
        <v>0.1122780888417298</v>
      </c>
      <c r="N39" s="92">
        <v>0</v>
      </c>
      <c r="O39" s="92">
        <v>0</v>
      </c>
      <c r="P39" s="92"/>
      <c r="Q39" s="173">
        <f>SUM(K39:P39)</f>
        <v>3.1296573383736517</v>
      </c>
      <c r="R39" s="180">
        <v>5.6665416016439991</v>
      </c>
      <c r="S39" s="50"/>
      <c r="T39" s="92">
        <v>0.29778453093438101</v>
      </c>
      <c r="U39" s="92">
        <v>0.36399999999999999</v>
      </c>
      <c r="V39" s="92"/>
      <c r="W39" s="92"/>
      <c r="X39" s="92"/>
      <c r="Y39" s="92">
        <v>6.3562472767420157</v>
      </c>
      <c r="Z39" s="51">
        <f>SUM(S39:Y39)</f>
        <v>7.0180318076763966</v>
      </c>
      <c r="AA39" s="52">
        <v>44.019585289268782</v>
      </c>
      <c r="AB39" s="93"/>
      <c r="AC39" s="192">
        <f t="shared" si="8"/>
        <v>60.167032512971268</v>
      </c>
      <c r="AD39" s="54"/>
    </row>
    <row r="40" spans="1:30" ht="35.1" customHeight="1" thickBot="1" x14ac:dyDescent="0.25">
      <c r="A40" s="106" t="s">
        <v>62</v>
      </c>
      <c r="B40" s="107"/>
      <c r="C40" s="108"/>
      <c r="D40" s="47"/>
      <c r="E40" s="82">
        <f>SUM(E$22,E$26,E$37,E$39)+E38</f>
        <v>4.8977647551775005</v>
      </c>
      <c r="F40" s="82">
        <f>SUM(F$22,F$26,F$37,F$39)+F38</f>
        <v>16.518259753776352</v>
      </c>
      <c r="G40" s="83">
        <f>SUM(G$22,G$26,G$37,G$39)+G38</f>
        <v>21.416024508953846</v>
      </c>
      <c r="H40" s="82">
        <f>SUM(H$22,H$26,H$37,H$39)+H38</f>
        <v>4.363779419114306</v>
      </c>
      <c r="I40" s="190">
        <f>SUM(I$22,I$26,I$37,I$39)+I38</f>
        <v>25.779803928068151</v>
      </c>
      <c r="J40" s="85">
        <f t="shared" ref="J40:AC40" si="9">SUM(J$22,J$26,J$37,J$39,J$38)</f>
        <v>0</v>
      </c>
      <c r="K40" s="85">
        <f t="shared" si="9"/>
        <v>7.6787340668858084</v>
      </c>
      <c r="L40" s="85">
        <f t="shared" si="9"/>
        <v>104.90243218841104</v>
      </c>
      <c r="M40" s="85">
        <f t="shared" si="9"/>
        <v>118.15585348114098</v>
      </c>
      <c r="N40" s="85">
        <f t="shared" si="9"/>
        <v>6.1679789116491461</v>
      </c>
      <c r="O40" s="85">
        <f t="shared" si="9"/>
        <v>12.596329480878165</v>
      </c>
      <c r="P40" s="109">
        <f t="shared" si="9"/>
        <v>0</v>
      </c>
      <c r="Q40" s="177">
        <f t="shared" si="9"/>
        <v>249.50132812896516</v>
      </c>
      <c r="R40" s="183">
        <f t="shared" si="9"/>
        <v>72.914681851985293</v>
      </c>
      <c r="S40" s="85">
        <f t="shared" si="9"/>
        <v>0</v>
      </c>
      <c r="T40" s="85">
        <f t="shared" si="9"/>
        <v>7.6505772167436987</v>
      </c>
      <c r="U40" s="85">
        <f t="shared" si="9"/>
        <v>0.36399999999999999</v>
      </c>
      <c r="V40" s="85">
        <f t="shared" si="9"/>
        <v>0</v>
      </c>
      <c r="W40" s="85"/>
      <c r="X40" s="85">
        <f t="shared" si="9"/>
        <v>0.30333856312000002</v>
      </c>
      <c r="Y40" s="109">
        <f t="shared" si="9"/>
        <v>43.041686976752054</v>
      </c>
      <c r="Z40" s="110">
        <f t="shared" si="9"/>
        <v>51.35960275661575</v>
      </c>
      <c r="AA40" s="87">
        <f t="shared" si="9"/>
        <v>140.30302476750927</v>
      </c>
      <c r="AB40" s="111">
        <f t="shared" si="9"/>
        <v>0</v>
      </c>
      <c r="AC40" s="195">
        <f t="shared" si="9"/>
        <v>539.85844143314364</v>
      </c>
      <c r="AD40" s="54"/>
    </row>
    <row r="41" spans="1:30" ht="14.1" customHeight="1" thickBot="1" x14ac:dyDescent="0.25">
      <c r="A41" s="113"/>
      <c r="B41" s="90"/>
      <c r="C41" s="90"/>
      <c r="D41" s="28"/>
      <c r="E41" s="63"/>
      <c r="F41" s="63"/>
      <c r="G41" s="63"/>
      <c r="H41" s="63"/>
      <c r="I41" s="63"/>
      <c r="J41" s="92"/>
      <c r="K41" s="92"/>
      <c r="L41" s="92"/>
      <c r="M41" s="92"/>
      <c r="N41" s="92"/>
      <c r="O41" s="92"/>
      <c r="P41" s="92"/>
      <c r="Q41" s="64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85"/>
      <c r="AC41" s="64"/>
      <c r="AD41" s="54"/>
    </row>
    <row r="42" spans="1:30" ht="35.1" customHeight="1" thickBot="1" x14ac:dyDescent="0.3">
      <c r="A42" s="89" t="s">
        <v>63</v>
      </c>
      <c r="B42" s="78"/>
      <c r="C42" s="80"/>
      <c r="D42" s="114"/>
      <c r="E42" s="115"/>
      <c r="F42" s="82"/>
      <c r="G42" s="83">
        <f>G$20-G$40</f>
        <v>-1.0111403659678011</v>
      </c>
      <c r="H42" s="82">
        <f>H$20-H$40</f>
        <v>-2.3051414906106515E-2</v>
      </c>
      <c r="I42" s="190">
        <f>I$20-I$40</f>
        <v>-1.0341917808739076</v>
      </c>
      <c r="J42" s="85">
        <f t="shared" ref="J42:R42" si="10">J$20-J$40</f>
        <v>1.9346342851571023</v>
      </c>
      <c r="K42" s="85">
        <f t="shared" si="10"/>
        <v>-2.1910376325586789E-2</v>
      </c>
      <c r="L42" s="85">
        <f t="shared" si="10"/>
        <v>-0.44926134996795497</v>
      </c>
      <c r="M42" s="85">
        <f t="shared" si="10"/>
        <v>1.2215029108159001</v>
      </c>
      <c r="N42" s="85">
        <f t="shared" si="10"/>
        <v>-0.64458664116526432</v>
      </c>
      <c r="O42" s="85">
        <f t="shared" si="10"/>
        <v>1.8226300711293071</v>
      </c>
      <c r="P42" s="85">
        <f t="shared" si="10"/>
        <v>0</v>
      </c>
      <c r="Q42" s="175">
        <f t="shared" si="10"/>
        <v>3.8630088996436029</v>
      </c>
      <c r="R42" s="183">
        <f t="shared" si="10"/>
        <v>-0.46808010125214139</v>
      </c>
      <c r="S42" s="85"/>
      <c r="T42" s="85">
        <f>T$20-T$40</f>
        <v>0</v>
      </c>
      <c r="U42" s="85">
        <f>U$20-U$40</f>
        <v>0</v>
      </c>
      <c r="V42" s="85">
        <f>V$20-V$40</f>
        <v>0</v>
      </c>
      <c r="W42" s="85"/>
      <c r="X42" s="85">
        <f t="shared" ref="X42:AC42" si="11">X$20-X$40</f>
        <v>-4.8328499922671297E-3</v>
      </c>
      <c r="Y42" s="85">
        <f t="shared" si="11"/>
        <v>-1.0576026464640265</v>
      </c>
      <c r="Z42" s="86">
        <f t="shared" si="11"/>
        <v>-1.062435496456267</v>
      </c>
      <c r="AA42" s="117">
        <f t="shared" si="11"/>
        <v>1.1405190261322389</v>
      </c>
      <c r="AB42" s="88">
        <f t="shared" si="11"/>
        <v>0</v>
      </c>
      <c r="AC42" s="195">
        <f t="shared" si="11"/>
        <v>2.4388205471935862</v>
      </c>
      <c r="AD42" s="118"/>
    </row>
    <row r="43" spans="1:30" ht="15.75" x14ac:dyDescent="0.2">
      <c r="A43" s="120"/>
      <c r="B43" s="120"/>
      <c r="C43" s="121"/>
      <c r="D43" s="28"/>
      <c r="E43" s="122"/>
      <c r="F43" s="122"/>
      <c r="G43" s="122"/>
      <c r="H43" s="122"/>
      <c r="I43" s="123"/>
      <c r="J43" s="120"/>
      <c r="K43" s="120"/>
      <c r="L43" s="120"/>
      <c r="M43" s="120"/>
      <c r="N43" s="120"/>
      <c r="O43" s="120"/>
      <c r="P43" s="120"/>
      <c r="Q43" s="124"/>
      <c r="R43" s="120"/>
      <c r="S43" s="90"/>
      <c r="T43" s="125"/>
      <c r="U43" s="125"/>
      <c r="V43" s="125"/>
      <c r="W43" s="125"/>
      <c r="X43" s="125"/>
      <c r="Y43" s="125"/>
      <c r="Z43" s="125"/>
      <c r="AA43" s="120"/>
      <c r="AB43" s="44"/>
      <c r="AC43" s="120"/>
      <c r="AD43" s="120"/>
    </row>
    <row r="44" spans="1:30" ht="16.5" customHeight="1" x14ac:dyDescent="0.2"/>
    <row r="45" spans="1:30" ht="16.5" customHeight="1" x14ac:dyDescent="0.2"/>
    <row r="46" spans="1:30" ht="16.5" customHeight="1" x14ac:dyDescent="0.2"/>
    <row r="47" spans="1:30" ht="16.5" customHeight="1" x14ac:dyDescent="0.2"/>
    <row r="48" spans="1:30" ht="16.5" customHeight="1" x14ac:dyDescent="0.2"/>
  </sheetData>
  <mergeCells count="12">
    <mergeCell ref="AC4:AC5"/>
    <mergeCell ref="A7:A18"/>
    <mergeCell ref="B14:B18"/>
    <mergeCell ref="B2:C2"/>
    <mergeCell ref="B3:C3"/>
    <mergeCell ref="B4:C5"/>
    <mergeCell ref="E4:I4"/>
    <mergeCell ref="A22:A39"/>
    <mergeCell ref="B23:B25"/>
    <mergeCell ref="B27:B36"/>
    <mergeCell ref="J4:Q4"/>
    <mergeCell ref="S4:Z4"/>
  </mergeCells>
  <phoneticPr fontId="21" type="noConversion"/>
  <printOptions horizontalCentered="1" verticalCentered="1"/>
  <pageMargins left="0" right="0.11811023622047245" top="0" bottom="0" header="0.35433070866141736" footer="0.31496062992125984"/>
  <pageSetup paperSize="8" scale="48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Allfuels</vt:lpstr>
      <vt:lpstr>2016</vt:lpstr>
      <vt:lpstr>Net2016</vt:lpstr>
      <vt:lpstr>'Net2016'!Print_Area</vt:lpstr>
    </vt:vector>
  </TitlesOfParts>
  <Company>Ministry of Economic Development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Thornton - ECB</dc:creator>
  <cp:lastModifiedBy>gac-EEGVEDA (Resp.Ramachandran Kannan)</cp:lastModifiedBy>
  <cp:lastPrinted>2017-08-23T23:13:30Z</cp:lastPrinted>
  <dcterms:created xsi:type="dcterms:W3CDTF">2011-05-09T21:00:58Z</dcterms:created>
  <dcterms:modified xsi:type="dcterms:W3CDTF">2018-04-25T14:11:05Z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720501124858856</vt:r8>
  </property>
</Properties>
</file>