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120" yWindow="45" windowWidth="28560" windowHeight="14640" activeTab="5"/>
  </bookViews>
  <sheets>
    <sheet name="Dem" sheetId="2" r:id="rId1"/>
    <sheet name="Dem_IND" sheetId="27" r:id="rId2"/>
    <sheet name="Dem_AGR" sheetId="28" r:id="rId3"/>
    <sheet name="Dem_COM" sheetId="29" r:id="rId4"/>
    <sheet name="Dem_RES" sheetId="30" r:id="rId5"/>
    <sheet name="Costs_techs" sheetId="11" r:id="rId6"/>
    <sheet name="OLD_Hydro" sheetId="25" r:id="rId7"/>
    <sheet name="Gas_price" sheetId="23" r:id="rId8"/>
    <sheet name="Solar" sheetId="26" r:id="rId9"/>
    <sheet name="OLD_SOL_WND" sheetId="20" r:id="rId10"/>
    <sheet name="BEV_PHEV-share" sheetId="21" r:id="rId11"/>
    <sheet name="TRA_costs_and_ban" sheetId="18" r:id="rId12"/>
    <sheet name="IND_fuels" sheetId="15" r:id="rId13"/>
    <sheet name="H2_costs" sheetId="19" r:id="rId14"/>
    <sheet name="Summary" sheetId="13" r:id="rId15"/>
    <sheet name="GDP per subsector" sheetId="14" r:id="rId16"/>
    <sheet name="TRA_DEM-proj" sheetId="24" r:id="rId17"/>
  </sheets>
  <externalReferences>
    <externalReference r:id="rId18"/>
    <externalReference r:id="rId19"/>
    <externalReference r:id="rId20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4">[1]Table1_FixedScenarioAssumption!#REF!</definedName>
    <definedName name="AsumB7" localSheetId="15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5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X110" i="29" l="1"/>
  <c r="W110" i="29"/>
  <c r="V110" i="29"/>
  <c r="U110" i="29"/>
  <c r="T110" i="29"/>
  <c r="S110" i="29"/>
  <c r="R110" i="29"/>
  <c r="Q110" i="29"/>
  <c r="P110" i="29"/>
  <c r="O110" i="29"/>
  <c r="X105" i="29"/>
  <c r="W105" i="29"/>
  <c r="V105" i="29"/>
  <c r="U105" i="29"/>
  <c r="T105" i="29"/>
  <c r="S105" i="29"/>
  <c r="R105" i="29"/>
  <c r="Q105" i="29"/>
  <c r="P105" i="29"/>
  <c r="O105" i="29"/>
  <c r="X104" i="29"/>
  <c r="W104" i="29"/>
  <c r="V104" i="29"/>
  <c r="U104" i="29"/>
  <c r="T104" i="29"/>
  <c r="S104" i="29"/>
  <c r="R104" i="29"/>
  <c r="Q104" i="29"/>
  <c r="P104" i="29"/>
  <c r="O104" i="29"/>
  <c r="X97" i="29"/>
  <c r="W97" i="29"/>
  <c r="V97" i="29"/>
  <c r="U97" i="29"/>
  <c r="T97" i="29"/>
  <c r="S97" i="29"/>
  <c r="R97" i="29"/>
  <c r="Q97" i="29"/>
  <c r="P97" i="29"/>
  <c r="O97" i="29"/>
  <c r="X92" i="29"/>
  <c r="W92" i="29"/>
  <c r="V92" i="29"/>
  <c r="U92" i="29"/>
  <c r="T92" i="29"/>
  <c r="S92" i="29"/>
  <c r="R92" i="29"/>
  <c r="Q92" i="29"/>
  <c r="P92" i="29"/>
  <c r="O92" i="29"/>
  <c r="X79" i="29"/>
  <c r="W79" i="29"/>
  <c r="V79" i="29"/>
  <c r="U79" i="29"/>
  <c r="T79" i="29"/>
  <c r="S79" i="29"/>
  <c r="R79" i="29"/>
  <c r="Q79" i="29"/>
  <c r="P79" i="29"/>
  <c r="O79" i="29"/>
  <c r="X78" i="29"/>
  <c r="W78" i="29"/>
  <c r="V78" i="29"/>
  <c r="U78" i="29"/>
  <c r="T78" i="29"/>
  <c r="S78" i="29"/>
  <c r="R78" i="29"/>
  <c r="Q78" i="29"/>
  <c r="P78" i="29"/>
  <c r="O78" i="29"/>
  <c r="X65" i="29"/>
  <c r="W65" i="29"/>
  <c r="V65" i="29"/>
  <c r="U65" i="29"/>
  <c r="T65" i="29"/>
  <c r="S65" i="29"/>
  <c r="R65" i="29"/>
  <c r="Q65" i="29"/>
  <c r="P65" i="29"/>
  <c r="O65" i="29"/>
  <c r="X58" i="29"/>
  <c r="W58" i="29"/>
  <c r="V58" i="29"/>
  <c r="U58" i="29"/>
  <c r="T58" i="29"/>
  <c r="S58" i="29"/>
  <c r="R58" i="29"/>
  <c r="Q58" i="29"/>
  <c r="P58" i="29"/>
  <c r="O58" i="29"/>
  <c r="N52" i="29"/>
  <c r="N53" i="29"/>
  <c r="N54" i="29"/>
  <c r="O54" i="29"/>
  <c r="P54" i="29"/>
  <c r="Q54" i="29"/>
  <c r="R54" i="29"/>
  <c r="S54" i="29"/>
  <c r="T54" i="29"/>
  <c r="U54" i="29"/>
  <c r="V54" i="29"/>
  <c r="W54" i="29"/>
  <c r="X54" i="29"/>
  <c r="N55" i="29"/>
  <c r="O55" i="29"/>
  <c r="P55" i="29"/>
  <c r="Q55" i="29"/>
  <c r="R55" i="29"/>
  <c r="S55" i="29"/>
  <c r="T55" i="29"/>
  <c r="U55" i="29"/>
  <c r="V55" i="29"/>
  <c r="W55" i="29"/>
  <c r="X55" i="29"/>
  <c r="N56" i="29"/>
  <c r="O56" i="29"/>
  <c r="P56" i="29"/>
  <c r="Q56" i="29"/>
  <c r="R56" i="29"/>
  <c r="S56" i="29"/>
  <c r="T56" i="29"/>
  <c r="U56" i="29"/>
  <c r="V56" i="29"/>
  <c r="W56" i="29"/>
  <c r="X56" i="29"/>
  <c r="N57" i="29"/>
  <c r="O57" i="29"/>
  <c r="P57" i="29"/>
  <c r="Q57" i="29"/>
  <c r="R57" i="29"/>
  <c r="S57" i="29"/>
  <c r="T57" i="29"/>
  <c r="U57" i="29"/>
  <c r="V57" i="29"/>
  <c r="W57" i="29"/>
  <c r="X57" i="29"/>
  <c r="N58" i="29"/>
  <c r="N59" i="29"/>
  <c r="O59" i="29"/>
  <c r="P59" i="29"/>
  <c r="Q59" i="29"/>
  <c r="R59" i="29"/>
  <c r="S59" i="29"/>
  <c r="T59" i="29"/>
  <c r="U59" i="29"/>
  <c r="V59" i="29"/>
  <c r="W59" i="29"/>
  <c r="X59" i="29"/>
  <c r="N60" i="29"/>
  <c r="O60" i="29"/>
  <c r="P60" i="29"/>
  <c r="Q60" i="29"/>
  <c r="R60" i="29"/>
  <c r="S60" i="29"/>
  <c r="T60" i="29"/>
  <c r="U60" i="29"/>
  <c r="V60" i="29"/>
  <c r="W60" i="29"/>
  <c r="X60" i="29"/>
  <c r="N61" i="29"/>
  <c r="O61" i="29"/>
  <c r="P61" i="29"/>
  <c r="Q61" i="29"/>
  <c r="R61" i="29"/>
  <c r="S61" i="29"/>
  <c r="T61" i="29"/>
  <c r="U61" i="29"/>
  <c r="V61" i="29"/>
  <c r="W61" i="29"/>
  <c r="X61" i="29"/>
  <c r="N62" i="29"/>
  <c r="O62" i="29"/>
  <c r="P62" i="29"/>
  <c r="Q62" i="29"/>
  <c r="R62" i="29"/>
  <c r="S62" i="29"/>
  <c r="T62" i="29"/>
  <c r="U62" i="29"/>
  <c r="V62" i="29"/>
  <c r="W62" i="29"/>
  <c r="X62" i="29"/>
  <c r="N63" i="29"/>
  <c r="O63" i="29"/>
  <c r="P63" i="29"/>
  <c r="Q63" i="29"/>
  <c r="R63" i="29"/>
  <c r="S63" i="29"/>
  <c r="T63" i="29"/>
  <c r="U63" i="29"/>
  <c r="V63" i="29"/>
  <c r="W63" i="29"/>
  <c r="X63" i="29"/>
  <c r="N64" i="29"/>
  <c r="O64" i="29"/>
  <c r="P64" i="29"/>
  <c r="Q64" i="29"/>
  <c r="R64" i="29"/>
  <c r="S64" i="29"/>
  <c r="T64" i="29"/>
  <c r="U64" i="29"/>
  <c r="V64" i="29"/>
  <c r="W64" i="29"/>
  <c r="X64" i="29"/>
  <c r="N65" i="29"/>
  <c r="N66" i="29"/>
  <c r="O66" i="29"/>
  <c r="P66" i="29"/>
  <c r="Q66" i="29"/>
  <c r="R66" i="29"/>
  <c r="S66" i="29"/>
  <c r="T66" i="29"/>
  <c r="U66" i="29"/>
  <c r="V66" i="29"/>
  <c r="W66" i="29"/>
  <c r="X66" i="29"/>
  <c r="N67" i="29"/>
  <c r="O67" i="29"/>
  <c r="P67" i="29"/>
  <c r="Q67" i="29"/>
  <c r="R67" i="29"/>
  <c r="S67" i="29"/>
  <c r="T67" i="29"/>
  <c r="U67" i="29"/>
  <c r="V67" i="29"/>
  <c r="W67" i="29"/>
  <c r="X67" i="29"/>
  <c r="N68" i="29"/>
  <c r="O68" i="29"/>
  <c r="P68" i="29"/>
  <c r="Q68" i="29"/>
  <c r="R68" i="29"/>
  <c r="S68" i="29"/>
  <c r="T68" i="29"/>
  <c r="U68" i="29"/>
  <c r="V68" i="29"/>
  <c r="W68" i="29"/>
  <c r="X68" i="29"/>
  <c r="N69" i="29"/>
  <c r="O69" i="29"/>
  <c r="P69" i="29"/>
  <c r="Q69" i="29"/>
  <c r="R69" i="29"/>
  <c r="S69" i="29"/>
  <c r="T69" i="29"/>
  <c r="U69" i="29"/>
  <c r="V69" i="29"/>
  <c r="W69" i="29"/>
  <c r="X69" i="29"/>
  <c r="N70" i="29"/>
  <c r="O70" i="29"/>
  <c r="P70" i="29"/>
  <c r="Q70" i="29"/>
  <c r="R70" i="29"/>
  <c r="S70" i="29"/>
  <c r="T70" i="29"/>
  <c r="U70" i="29"/>
  <c r="V70" i="29"/>
  <c r="W70" i="29"/>
  <c r="X70" i="29"/>
  <c r="N71" i="29"/>
  <c r="O71" i="29"/>
  <c r="P71" i="29"/>
  <c r="Q71" i="29"/>
  <c r="R71" i="29"/>
  <c r="S71" i="29"/>
  <c r="T71" i="29"/>
  <c r="U71" i="29"/>
  <c r="V71" i="29"/>
  <c r="W71" i="29"/>
  <c r="X71" i="29"/>
  <c r="N72" i="29"/>
  <c r="O72" i="29"/>
  <c r="P72" i="29"/>
  <c r="Q72" i="29"/>
  <c r="R72" i="29"/>
  <c r="S72" i="29"/>
  <c r="T72" i="29"/>
  <c r="U72" i="29"/>
  <c r="V72" i="29"/>
  <c r="W72" i="29"/>
  <c r="X72" i="29"/>
  <c r="N73" i="29"/>
  <c r="O73" i="29"/>
  <c r="P73" i="29"/>
  <c r="Q73" i="29"/>
  <c r="R73" i="29"/>
  <c r="S73" i="29"/>
  <c r="T73" i="29"/>
  <c r="U73" i="29"/>
  <c r="V73" i="29"/>
  <c r="W73" i="29"/>
  <c r="X73" i="29"/>
  <c r="N74" i="29"/>
  <c r="O74" i="29"/>
  <c r="P74" i="29"/>
  <c r="Q74" i="29"/>
  <c r="R74" i="29"/>
  <c r="S74" i="29"/>
  <c r="T74" i="29"/>
  <c r="U74" i="29"/>
  <c r="V74" i="29"/>
  <c r="W74" i="29"/>
  <c r="X74" i="29"/>
  <c r="N75" i="29"/>
  <c r="O75" i="29"/>
  <c r="P75" i="29"/>
  <c r="Q75" i="29"/>
  <c r="R75" i="29"/>
  <c r="S75" i="29"/>
  <c r="T75" i="29"/>
  <c r="U75" i="29"/>
  <c r="V75" i="29"/>
  <c r="W75" i="29"/>
  <c r="X75" i="29"/>
  <c r="N76" i="29"/>
  <c r="O76" i="29"/>
  <c r="P76" i="29"/>
  <c r="Q76" i="29"/>
  <c r="R76" i="29"/>
  <c r="S76" i="29"/>
  <c r="T76" i="29"/>
  <c r="U76" i="29"/>
  <c r="V76" i="29"/>
  <c r="W76" i="29"/>
  <c r="X76" i="29"/>
  <c r="N77" i="29"/>
  <c r="O77" i="29"/>
  <c r="P77" i="29"/>
  <c r="Q77" i="29"/>
  <c r="R77" i="29"/>
  <c r="S77" i="29"/>
  <c r="T77" i="29"/>
  <c r="U77" i="29"/>
  <c r="V77" i="29"/>
  <c r="W77" i="29"/>
  <c r="X77" i="29"/>
  <c r="N78" i="29"/>
  <c r="N79" i="29"/>
  <c r="N80" i="29"/>
  <c r="O80" i="29"/>
  <c r="P80" i="29"/>
  <c r="Q80" i="29"/>
  <c r="R80" i="29"/>
  <c r="S80" i="29"/>
  <c r="T80" i="29"/>
  <c r="U80" i="29"/>
  <c r="V80" i="29"/>
  <c r="W80" i="29"/>
  <c r="X80" i="29"/>
  <c r="N81" i="29"/>
  <c r="O81" i="29"/>
  <c r="P81" i="29"/>
  <c r="Q81" i="29"/>
  <c r="R81" i="29"/>
  <c r="S81" i="29"/>
  <c r="T81" i="29"/>
  <c r="U81" i="29"/>
  <c r="V81" i="29"/>
  <c r="W81" i="29"/>
  <c r="X81" i="29"/>
  <c r="N82" i="29"/>
  <c r="O82" i="29"/>
  <c r="P82" i="29"/>
  <c r="Q82" i="29"/>
  <c r="R82" i="29"/>
  <c r="S82" i="29"/>
  <c r="T82" i="29"/>
  <c r="U82" i="29"/>
  <c r="V82" i="29"/>
  <c r="W82" i="29"/>
  <c r="X82" i="29"/>
  <c r="N83" i="29"/>
  <c r="O83" i="29"/>
  <c r="P83" i="29"/>
  <c r="Q83" i="29"/>
  <c r="R83" i="29"/>
  <c r="S83" i="29"/>
  <c r="T83" i="29"/>
  <c r="U83" i="29"/>
  <c r="V83" i="29"/>
  <c r="W83" i="29"/>
  <c r="X83" i="29"/>
  <c r="N84" i="29"/>
  <c r="N85" i="29"/>
  <c r="O85" i="29"/>
  <c r="P85" i="29"/>
  <c r="Q85" i="29"/>
  <c r="R85" i="29"/>
  <c r="S85" i="29"/>
  <c r="T85" i="29"/>
  <c r="U85" i="29"/>
  <c r="V85" i="29"/>
  <c r="W85" i="29"/>
  <c r="X85" i="29"/>
  <c r="N86" i="29"/>
  <c r="O86" i="29"/>
  <c r="P86" i="29"/>
  <c r="Q86" i="29"/>
  <c r="R86" i="29"/>
  <c r="S86" i="29"/>
  <c r="T86" i="29"/>
  <c r="U86" i="29"/>
  <c r="V86" i="29"/>
  <c r="W86" i="29"/>
  <c r="X86" i="29"/>
  <c r="N87" i="29"/>
  <c r="N88" i="29"/>
  <c r="O88" i="29"/>
  <c r="P88" i="29"/>
  <c r="Q88" i="29"/>
  <c r="R88" i="29"/>
  <c r="S88" i="29"/>
  <c r="T88" i="29"/>
  <c r="U88" i="29"/>
  <c r="V88" i="29"/>
  <c r="W88" i="29"/>
  <c r="X88" i="29"/>
  <c r="N89" i="29"/>
  <c r="O89" i="29"/>
  <c r="P89" i="29"/>
  <c r="Q89" i="29"/>
  <c r="R89" i="29"/>
  <c r="S89" i="29"/>
  <c r="T89" i="29"/>
  <c r="U89" i="29"/>
  <c r="V89" i="29"/>
  <c r="W89" i="29"/>
  <c r="X89" i="29"/>
  <c r="N90" i="29"/>
  <c r="O90" i="29"/>
  <c r="P90" i="29"/>
  <c r="Q90" i="29"/>
  <c r="R90" i="29"/>
  <c r="S90" i="29"/>
  <c r="T90" i="29"/>
  <c r="U90" i="29"/>
  <c r="V90" i="29"/>
  <c r="W90" i="29"/>
  <c r="X90" i="29"/>
  <c r="N91" i="29"/>
  <c r="O91" i="29"/>
  <c r="P91" i="29"/>
  <c r="Q91" i="29"/>
  <c r="R91" i="29"/>
  <c r="S91" i="29"/>
  <c r="T91" i="29"/>
  <c r="U91" i="29"/>
  <c r="V91" i="29"/>
  <c r="W91" i="29"/>
  <c r="X91" i="29"/>
  <c r="N92" i="29"/>
  <c r="N93" i="29"/>
  <c r="O93" i="29"/>
  <c r="P93" i="29"/>
  <c r="Q93" i="29"/>
  <c r="R93" i="29"/>
  <c r="S93" i="29"/>
  <c r="T93" i="29"/>
  <c r="U93" i="29"/>
  <c r="V93" i="29"/>
  <c r="W93" i="29"/>
  <c r="X93" i="29"/>
  <c r="N94" i="29"/>
  <c r="O94" i="29"/>
  <c r="P94" i="29"/>
  <c r="Q94" i="29"/>
  <c r="R94" i="29"/>
  <c r="S94" i="29"/>
  <c r="T94" i="29"/>
  <c r="U94" i="29"/>
  <c r="V94" i="29"/>
  <c r="W94" i="29"/>
  <c r="X94" i="29"/>
  <c r="N95" i="29"/>
  <c r="O95" i="29"/>
  <c r="P95" i="29"/>
  <c r="Q95" i="29"/>
  <c r="R95" i="29"/>
  <c r="S95" i="29"/>
  <c r="T95" i="29"/>
  <c r="U95" i="29"/>
  <c r="V95" i="29"/>
  <c r="W95" i="29"/>
  <c r="X95" i="29"/>
  <c r="N96" i="29"/>
  <c r="O96" i="29"/>
  <c r="P96" i="29"/>
  <c r="Q96" i="29"/>
  <c r="R96" i="29"/>
  <c r="S96" i="29"/>
  <c r="T96" i="29"/>
  <c r="U96" i="29"/>
  <c r="V96" i="29"/>
  <c r="W96" i="29"/>
  <c r="X96" i="29"/>
  <c r="N97" i="29"/>
  <c r="N98" i="29"/>
  <c r="O98" i="29"/>
  <c r="P98" i="29"/>
  <c r="Q98" i="29"/>
  <c r="R98" i="29"/>
  <c r="S98" i="29"/>
  <c r="T98" i="29"/>
  <c r="U98" i="29"/>
  <c r="V98" i="29"/>
  <c r="W98" i="29"/>
  <c r="X98" i="29"/>
  <c r="N99" i="29"/>
  <c r="O99" i="29"/>
  <c r="P99" i="29"/>
  <c r="Q99" i="29"/>
  <c r="R99" i="29"/>
  <c r="S99" i="29"/>
  <c r="T99" i="29"/>
  <c r="U99" i="29"/>
  <c r="V99" i="29"/>
  <c r="W99" i="29"/>
  <c r="X99" i="29"/>
  <c r="N100" i="29"/>
  <c r="O100" i="29"/>
  <c r="P100" i="29"/>
  <c r="Q100" i="29"/>
  <c r="R100" i="29"/>
  <c r="S100" i="29"/>
  <c r="T100" i="29"/>
  <c r="U100" i="29"/>
  <c r="V100" i="29"/>
  <c r="W100" i="29"/>
  <c r="X100" i="29"/>
  <c r="N101" i="29"/>
  <c r="O101" i="29"/>
  <c r="P101" i="29"/>
  <c r="Q101" i="29"/>
  <c r="R101" i="29"/>
  <c r="S101" i="29"/>
  <c r="T101" i="29"/>
  <c r="U101" i="29"/>
  <c r="V101" i="29"/>
  <c r="W101" i="29"/>
  <c r="X101" i="29"/>
  <c r="N102" i="29"/>
  <c r="O102" i="29"/>
  <c r="P102" i="29"/>
  <c r="Q102" i="29"/>
  <c r="R102" i="29"/>
  <c r="S102" i="29"/>
  <c r="T102" i="29"/>
  <c r="U102" i="29"/>
  <c r="V102" i="29"/>
  <c r="W102" i="29"/>
  <c r="X102" i="29"/>
  <c r="N103" i="29"/>
  <c r="O103" i="29"/>
  <c r="P103" i="29"/>
  <c r="Q103" i="29"/>
  <c r="R103" i="29"/>
  <c r="S103" i="29"/>
  <c r="T103" i="29"/>
  <c r="U103" i="29"/>
  <c r="V103" i="29"/>
  <c r="W103" i="29"/>
  <c r="X103" i="29"/>
  <c r="N104" i="29"/>
  <c r="N105" i="29"/>
  <c r="N106" i="29"/>
  <c r="O106" i="29"/>
  <c r="P106" i="29"/>
  <c r="Q106" i="29"/>
  <c r="R106" i="29"/>
  <c r="S106" i="29"/>
  <c r="T106" i="29"/>
  <c r="U106" i="29"/>
  <c r="V106" i="29"/>
  <c r="W106" i="29"/>
  <c r="X106" i="29"/>
  <c r="N107" i="29"/>
  <c r="O107" i="29"/>
  <c r="P107" i="29"/>
  <c r="Q107" i="29"/>
  <c r="R107" i="29"/>
  <c r="S107" i="29"/>
  <c r="T107" i="29"/>
  <c r="U107" i="29"/>
  <c r="V107" i="29"/>
  <c r="W107" i="29"/>
  <c r="X107" i="29"/>
  <c r="N108" i="29"/>
  <c r="O108" i="29"/>
  <c r="P108" i="29"/>
  <c r="Q108" i="29"/>
  <c r="R108" i="29"/>
  <c r="S108" i="29"/>
  <c r="T108" i="29"/>
  <c r="U108" i="29"/>
  <c r="V108" i="29"/>
  <c r="W108" i="29"/>
  <c r="X108" i="29"/>
  <c r="N109" i="29"/>
  <c r="O109" i="29"/>
  <c r="P109" i="29"/>
  <c r="Q109" i="29"/>
  <c r="R109" i="29"/>
  <c r="S109" i="29"/>
  <c r="T109" i="29"/>
  <c r="U109" i="29"/>
  <c r="V109" i="29"/>
  <c r="W109" i="29"/>
  <c r="X109" i="29"/>
  <c r="N110" i="29"/>
  <c r="N111" i="29"/>
  <c r="O111" i="29"/>
  <c r="P111" i="29"/>
  <c r="Q111" i="29"/>
  <c r="R111" i="29"/>
  <c r="S111" i="29"/>
  <c r="T111" i="29"/>
  <c r="U111" i="29"/>
  <c r="V111" i="29"/>
  <c r="W111" i="29"/>
  <c r="X111" i="29"/>
  <c r="N112" i="29"/>
  <c r="N113" i="29"/>
  <c r="N114" i="29"/>
  <c r="N115" i="29"/>
  <c r="N31" i="30" l="1"/>
  <c r="M31" i="30"/>
  <c r="L31" i="30"/>
  <c r="K31" i="30"/>
  <c r="J31" i="30"/>
  <c r="I31" i="30"/>
  <c r="H31" i="30"/>
  <c r="G31" i="30"/>
  <c r="F31" i="30"/>
  <c r="E31" i="30"/>
  <c r="D31" i="30"/>
  <c r="N30" i="30"/>
  <c r="M30" i="30"/>
  <c r="L30" i="30"/>
  <c r="K30" i="30"/>
  <c r="J30" i="30"/>
  <c r="I30" i="30"/>
  <c r="H30" i="30"/>
  <c r="G30" i="30"/>
  <c r="F30" i="30"/>
  <c r="E30" i="30"/>
  <c r="D30" i="30"/>
  <c r="AB29" i="30"/>
  <c r="AA29" i="30"/>
  <c r="Z29" i="30"/>
  <c r="Y29" i="30"/>
  <c r="X29" i="30"/>
  <c r="W29" i="30"/>
  <c r="V29" i="30"/>
  <c r="U29" i="30"/>
  <c r="T29" i="30"/>
  <c r="S29" i="30"/>
  <c r="R29" i="30"/>
  <c r="N29" i="30"/>
  <c r="M29" i="30"/>
  <c r="L29" i="30"/>
  <c r="K29" i="30"/>
  <c r="J29" i="30"/>
  <c r="I29" i="30"/>
  <c r="H29" i="30"/>
  <c r="G29" i="30"/>
  <c r="F29" i="30"/>
  <c r="E29" i="30"/>
  <c r="D29" i="30"/>
  <c r="AB28" i="30"/>
  <c r="AA28" i="30"/>
  <c r="Z28" i="30"/>
  <c r="Y28" i="30"/>
  <c r="X28" i="30"/>
  <c r="W28" i="30"/>
  <c r="V28" i="30"/>
  <c r="U28" i="30"/>
  <c r="T28" i="30"/>
  <c r="S28" i="30"/>
  <c r="R28" i="30"/>
  <c r="N28" i="30"/>
  <c r="M28" i="30"/>
  <c r="L28" i="30"/>
  <c r="K28" i="30"/>
  <c r="J28" i="30"/>
  <c r="I28" i="30"/>
  <c r="H28" i="30"/>
  <c r="G28" i="30"/>
  <c r="F28" i="30"/>
  <c r="E28" i="30"/>
  <c r="D28" i="30"/>
  <c r="AB27" i="30"/>
  <c r="AA27" i="30"/>
  <c r="Z27" i="30"/>
  <c r="Y27" i="30"/>
  <c r="X27" i="30"/>
  <c r="W27" i="30"/>
  <c r="V27" i="30"/>
  <c r="U27" i="30"/>
  <c r="T27" i="30"/>
  <c r="S27" i="30"/>
  <c r="R27" i="30"/>
  <c r="N27" i="30"/>
  <c r="M27" i="30"/>
  <c r="L27" i="30"/>
  <c r="K27" i="30"/>
  <c r="J27" i="30"/>
  <c r="I27" i="30"/>
  <c r="H27" i="30"/>
  <c r="G27" i="30"/>
  <c r="F27" i="30"/>
  <c r="E27" i="30"/>
  <c r="D27" i="30"/>
  <c r="AB26" i="30"/>
  <c r="AA26" i="30"/>
  <c r="Z26" i="30"/>
  <c r="Y26" i="30"/>
  <c r="X26" i="30"/>
  <c r="W26" i="30"/>
  <c r="V26" i="30"/>
  <c r="U26" i="30"/>
  <c r="T26" i="30"/>
  <c r="S26" i="30"/>
  <c r="R26" i="30"/>
  <c r="N26" i="30"/>
  <c r="M26" i="30"/>
  <c r="L26" i="30"/>
  <c r="K26" i="30"/>
  <c r="J26" i="30"/>
  <c r="I26" i="30"/>
  <c r="H26" i="30"/>
  <c r="G26" i="30"/>
  <c r="F26" i="30"/>
  <c r="E26" i="30"/>
  <c r="D26" i="30"/>
  <c r="AB25" i="30"/>
  <c r="AA25" i="30"/>
  <c r="Z25" i="30"/>
  <c r="Y25" i="30"/>
  <c r="X25" i="30"/>
  <c r="W25" i="30"/>
  <c r="V25" i="30"/>
  <c r="U25" i="30"/>
  <c r="T25" i="30"/>
  <c r="S25" i="30"/>
  <c r="R25" i="30"/>
  <c r="N25" i="30"/>
  <c r="M25" i="30"/>
  <c r="L25" i="30"/>
  <c r="K25" i="30"/>
  <c r="J25" i="30"/>
  <c r="I25" i="30"/>
  <c r="H25" i="30"/>
  <c r="G25" i="30"/>
  <c r="F25" i="30"/>
  <c r="E25" i="30"/>
  <c r="D25" i="30"/>
  <c r="AB24" i="30"/>
  <c r="AA24" i="30"/>
  <c r="Z24" i="30"/>
  <c r="Y24" i="30"/>
  <c r="X24" i="30"/>
  <c r="W24" i="30"/>
  <c r="V24" i="30"/>
  <c r="U24" i="30"/>
  <c r="T24" i="30"/>
  <c r="S24" i="30"/>
  <c r="R24" i="30"/>
  <c r="N24" i="30"/>
  <c r="M24" i="30"/>
  <c r="L24" i="30"/>
  <c r="K24" i="30"/>
  <c r="J24" i="30"/>
  <c r="I24" i="30"/>
  <c r="H24" i="30"/>
  <c r="G24" i="30"/>
  <c r="F24" i="30"/>
  <c r="E24" i="30"/>
  <c r="D24" i="30"/>
  <c r="AB23" i="30"/>
  <c r="AA23" i="30"/>
  <c r="Z23" i="30"/>
  <c r="Y23" i="30"/>
  <c r="X23" i="30"/>
  <c r="W23" i="30"/>
  <c r="V23" i="30"/>
  <c r="U23" i="30"/>
  <c r="T23" i="30"/>
  <c r="S23" i="30"/>
  <c r="R23" i="30"/>
  <c r="N23" i="30"/>
  <c r="M23" i="30"/>
  <c r="L23" i="30"/>
  <c r="K23" i="30"/>
  <c r="J23" i="30"/>
  <c r="I23" i="30"/>
  <c r="H23" i="30"/>
  <c r="G23" i="30"/>
  <c r="F23" i="30"/>
  <c r="E23" i="30"/>
  <c r="D23" i="30"/>
  <c r="AB22" i="30"/>
  <c r="AA22" i="30"/>
  <c r="Z22" i="30"/>
  <c r="Y22" i="30"/>
  <c r="X22" i="30"/>
  <c r="W22" i="30"/>
  <c r="V22" i="30"/>
  <c r="U22" i="30"/>
  <c r="T22" i="30"/>
  <c r="S22" i="30"/>
  <c r="R22" i="30"/>
  <c r="N22" i="30"/>
  <c r="M22" i="30"/>
  <c r="L22" i="30"/>
  <c r="K22" i="30"/>
  <c r="J22" i="30"/>
  <c r="I22" i="30"/>
  <c r="H22" i="30"/>
  <c r="G22" i="30"/>
  <c r="F22" i="30"/>
  <c r="E22" i="30"/>
  <c r="D22" i="30"/>
  <c r="AB21" i="30"/>
  <c r="AA21" i="30"/>
  <c r="Z21" i="30"/>
  <c r="Y21" i="30"/>
  <c r="X21" i="30"/>
  <c r="W21" i="30"/>
  <c r="V21" i="30"/>
  <c r="U21" i="30"/>
  <c r="T21" i="30"/>
  <c r="S21" i="30"/>
  <c r="R21" i="30"/>
  <c r="N21" i="30"/>
  <c r="M21" i="30"/>
  <c r="L21" i="30"/>
  <c r="K21" i="30"/>
  <c r="J21" i="30"/>
  <c r="I21" i="30"/>
  <c r="H21" i="30"/>
  <c r="G21" i="30"/>
  <c r="F21" i="30"/>
  <c r="E21" i="30"/>
  <c r="D21" i="30"/>
  <c r="AB20" i="30"/>
  <c r="AA20" i="30"/>
  <c r="Z20" i="30"/>
  <c r="Y20" i="30"/>
  <c r="X20" i="30"/>
  <c r="W20" i="30"/>
  <c r="V20" i="30"/>
  <c r="U20" i="30"/>
  <c r="T20" i="30"/>
  <c r="S20" i="30"/>
  <c r="R20" i="30"/>
  <c r="N20" i="30"/>
  <c r="M20" i="30"/>
  <c r="L20" i="30"/>
  <c r="K20" i="30"/>
  <c r="J20" i="30"/>
  <c r="I20" i="30"/>
  <c r="H20" i="30"/>
  <c r="G20" i="30"/>
  <c r="F20" i="30"/>
  <c r="E20" i="30"/>
  <c r="D20" i="30"/>
  <c r="AB19" i="30"/>
  <c r="AA19" i="30"/>
  <c r="Z19" i="30"/>
  <c r="Y19" i="30"/>
  <c r="X19" i="30"/>
  <c r="W19" i="30"/>
  <c r="V19" i="30"/>
  <c r="U19" i="30"/>
  <c r="T19" i="30"/>
  <c r="S19" i="30"/>
  <c r="R19" i="30"/>
  <c r="N19" i="30"/>
  <c r="M19" i="30"/>
  <c r="L19" i="30"/>
  <c r="K19" i="30"/>
  <c r="J19" i="30"/>
  <c r="I19" i="30"/>
  <c r="H19" i="30"/>
  <c r="G19" i="30"/>
  <c r="F19" i="30"/>
  <c r="E19" i="30"/>
  <c r="D19" i="30"/>
  <c r="AB18" i="30"/>
  <c r="AA18" i="30"/>
  <c r="Z18" i="30"/>
  <c r="Y18" i="30"/>
  <c r="X18" i="30"/>
  <c r="W18" i="30"/>
  <c r="V18" i="30"/>
  <c r="U18" i="30"/>
  <c r="T18" i="30"/>
  <c r="S18" i="30"/>
  <c r="R18" i="30"/>
  <c r="N18" i="30"/>
  <c r="M18" i="30"/>
  <c r="L18" i="30"/>
  <c r="K18" i="30"/>
  <c r="J18" i="30"/>
  <c r="I18" i="30"/>
  <c r="H18" i="30"/>
  <c r="G18" i="30"/>
  <c r="F18" i="30"/>
  <c r="E18" i="30"/>
  <c r="D18" i="30"/>
  <c r="AB17" i="30"/>
  <c r="AA17" i="30"/>
  <c r="Z17" i="30"/>
  <c r="Y17" i="30"/>
  <c r="X17" i="30"/>
  <c r="W17" i="30"/>
  <c r="V17" i="30"/>
  <c r="U17" i="30"/>
  <c r="T17" i="30"/>
  <c r="S17" i="30"/>
  <c r="R17" i="30"/>
  <c r="N17" i="30"/>
  <c r="M17" i="30"/>
  <c r="L17" i="30"/>
  <c r="K17" i="30"/>
  <c r="J17" i="30"/>
  <c r="I17" i="30"/>
  <c r="H17" i="30"/>
  <c r="G17" i="30"/>
  <c r="F17" i="30"/>
  <c r="E17" i="30"/>
  <c r="D17" i="30"/>
  <c r="AB16" i="30"/>
  <c r="AA16" i="30"/>
  <c r="Z16" i="30"/>
  <c r="Y16" i="30"/>
  <c r="X16" i="30"/>
  <c r="W16" i="30"/>
  <c r="V16" i="30"/>
  <c r="U16" i="30"/>
  <c r="T16" i="30"/>
  <c r="S16" i="30"/>
  <c r="R16" i="30"/>
  <c r="N16" i="30"/>
  <c r="M16" i="30"/>
  <c r="L16" i="30"/>
  <c r="K16" i="30"/>
  <c r="J16" i="30"/>
  <c r="I16" i="30"/>
  <c r="H16" i="30"/>
  <c r="G16" i="30"/>
  <c r="F16" i="30"/>
  <c r="E16" i="30"/>
  <c r="D16" i="30"/>
  <c r="AB15" i="30"/>
  <c r="AA15" i="30"/>
  <c r="Z15" i="30"/>
  <c r="Y15" i="30"/>
  <c r="X15" i="30"/>
  <c r="W15" i="30"/>
  <c r="V15" i="30"/>
  <c r="U15" i="30"/>
  <c r="T15" i="30"/>
  <c r="S15" i="30"/>
  <c r="R15" i="30"/>
  <c r="N15" i="30"/>
  <c r="M15" i="30"/>
  <c r="L15" i="30"/>
  <c r="K15" i="30"/>
  <c r="J15" i="30"/>
  <c r="I15" i="30"/>
  <c r="H15" i="30"/>
  <c r="G15" i="30"/>
  <c r="F15" i="30"/>
  <c r="E15" i="30"/>
  <c r="D15" i="30"/>
  <c r="AB14" i="30"/>
  <c r="AA14" i="30"/>
  <c r="Z14" i="30"/>
  <c r="Y14" i="30"/>
  <c r="X14" i="30"/>
  <c r="W14" i="30"/>
  <c r="V14" i="30"/>
  <c r="U14" i="30"/>
  <c r="T14" i="30"/>
  <c r="S14" i="30"/>
  <c r="R14" i="30"/>
  <c r="N14" i="30"/>
  <c r="M14" i="30"/>
  <c r="L14" i="30"/>
  <c r="K14" i="30"/>
  <c r="J14" i="30"/>
  <c r="I14" i="30"/>
  <c r="H14" i="30"/>
  <c r="G14" i="30"/>
  <c r="F14" i="30"/>
  <c r="E14" i="30"/>
  <c r="D14" i="30"/>
  <c r="AB13" i="30"/>
  <c r="AA13" i="30"/>
  <c r="Z13" i="30"/>
  <c r="Y13" i="30"/>
  <c r="X13" i="30"/>
  <c r="W13" i="30"/>
  <c r="V13" i="30"/>
  <c r="U13" i="30"/>
  <c r="T13" i="30"/>
  <c r="S13" i="30"/>
  <c r="R13" i="30"/>
  <c r="N13" i="30"/>
  <c r="M13" i="30"/>
  <c r="L13" i="30"/>
  <c r="K13" i="30"/>
  <c r="J13" i="30"/>
  <c r="I13" i="30"/>
  <c r="H13" i="30"/>
  <c r="G13" i="30"/>
  <c r="F13" i="30"/>
  <c r="E13" i="30"/>
  <c r="D13" i="30"/>
  <c r="AB12" i="30"/>
  <c r="AA12" i="30"/>
  <c r="Z12" i="30"/>
  <c r="Y12" i="30"/>
  <c r="X12" i="30"/>
  <c r="W12" i="30"/>
  <c r="V12" i="30"/>
  <c r="U12" i="30"/>
  <c r="T12" i="30"/>
  <c r="S12" i="30"/>
  <c r="R12" i="30"/>
  <c r="N12" i="30"/>
  <c r="M12" i="30"/>
  <c r="L12" i="30"/>
  <c r="K12" i="30"/>
  <c r="J12" i="30"/>
  <c r="I12" i="30"/>
  <c r="H12" i="30"/>
  <c r="G12" i="30"/>
  <c r="F12" i="30"/>
  <c r="E12" i="30"/>
  <c r="D12" i="30"/>
  <c r="AB11" i="30"/>
  <c r="AA11" i="30"/>
  <c r="Z11" i="30"/>
  <c r="Y11" i="30"/>
  <c r="X11" i="30"/>
  <c r="W11" i="30"/>
  <c r="V11" i="30"/>
  <c r="U11" i="30"/>
  <c r="T11" i="30"/>
  <c r="S11" i="30"/>
  <c r="R11" i="30"/>
  <c r="N11" i="30"/>
  <c r="M11" i="30"/>
  <c r="L11" i="30"/>
  <c r="K11" i="30"/>
  <c r="J11" i="30"/>
  <c r="I11" i="30"/>
  <c r="H11" i="30"/>
  <c r="G11" i="30"/>
  <c r="F11" i="30"/>
  <c r="E11" i="30"/>
  <c r="D11" i="30"/>
  <c r="AB10" i="30"/>
  <c r="AA10" i="30"/>
  <c r="Z10" i="30"/>
  <c r="Y10" i="30"/>
  <c r="X10" i="30"/>
  <c r="W10" i="30"/>
  <c r="V10" i="30"/>
  <c r="U10" i="30"/>
  <c r="T10" i="30"/>
  <c r="S10" i="30"/>
  <c r="R10" i="30"/>
  <c r="N10" i="30"/>
  <c r="M10" i="30"/>
  <c r="L10" i="30"/>
  <c r="K10" i="30"/>
  <c r="J10" i="30"/>
  <c r="I10" i="30"/>
  <c r="H10" i="30"/>
  <c r="G10" i="30"/>
  <c r="F10" i="30"/>
  <c r="E10" i="30"/>
  <c r="D10" i="30"/>
  <c r="AB9" i="30"/>
  <c r="AA9" i="30"/>
  <c r="Z9" i="30"/>
  <c r="Y9" i="30"/>
  <c r="X9" i="30"/>
  <c r="W9" i="30"/>
  <c r="V9" i="30"/>
  <c r="U9" i="30"/>
  <c r="T9" i="30"/>
  <c r="S9" i="30"/>
  <c r="R9" i="30"/>
  <c r="N9" i="30"/>
  <c r="M9" i="30"/>
  <c r="L9" i="30"/>
  <c r="K9" i="30"/>
  <c r="J9" i="30"/>
  <c r="I9" i="30"/>
  <c r="H9" i="30"/>
  <c r="G9" i="30"/>
  <c r="F9" i="30"/>
  <c r="E9" i="30"/>
  <c r="D9" i="30"/>
  <c r="AB8" i="30"/>
  <c r="AA8" i="30"/>
  <c r="Z8" i="30"/>
  <c r="Y8" i="30"/>
  <c r="X8" i="30"/>
  <c r="W8" i="30"/>
  <c r="V8" i="30"/>
  <c r="U8" i="30"/>
  <c r="T8" i="30"/>
  <c r="S8" i="30"/>
  <c r="R8" i="30"/>
  <c r="N8" i="30"/>
  <c r="M8" i="30"/>
  <c r="L8" i="30"/>
  <c r="K8" i="30"/>
  <c r="J8" i="30"/>
  <c r="I8" i="30"/>
  <c r="H8" i="30"/>
  <c r="G8" i="30"/>
  <c r="F8" i="30"/>
  <c r="E8" i="30"/>
  <c r="D8" i="30"/>
  <c r="AB7" i="30"/>
  <c r="AA7" i="30"/>
  <c r="Z7" i="30"/>
  <c r="Y7" i="30"/>
  <c r="X7" i="30"/>
  <c r="W7" i="30"/>
  <c r="V7" i="30"/>
  <c r="U7" i="30"/>
  <c r="T7" i="30"/>
  <c r="S7" i="30"/>
  <c r="R7" i="30"/>
  <c r="N7" i="30"/>
  <c r="M7" i="30"/>
  <c r="L7" i="30"/>
  <c r="K7" i="30"/>
  <c r="J7" i="30"/>
  <c r="I7" i="30"/>
  <c r="H7" i="30"/>
  <c r="G7" i="30"/>
  <c r="F7" i="30"/>
  <c r="E7" i="30"/>
  <c r="D7" i="30"/>
  <c r="AB6" i="30"/>
  <c r="AA6" i="30"/>
  <c r="Z6" i="30"/>
  <c r="Y6" i="30"/>
  <c r="X6" i="30"/>
  <c r="W6" i="30"/>
  <c r="V6" i="30"/>
  <c r="U6" i="30"/>
  <c r="T6" i="30"/>
  <c r="S6" i="30"/>
  <c r="R6" i="30"/>
  <c r="N6" i="30"/>
  <c r="M6" i="30"/>
  <c r="L6" i="30"/>
  <c r="K6" i="30"/>
  <c r="J6" i="30"/>
  <c r="I6" i="30"/>
  <c r="H6" i="30"/>
  <c r="G6" i="30"/>
  <c r="F6" i="30"/>
  <c r="E6" i="30"/>
  <c r="D6" i="30"/>
  <c r="I38" i="2" l="1"/>
  <c r="J38" i="2"/>
  <c r="K38" i="2"/>
  <c r="L38" i="2"/>
  <c r="M38" i="2"/>
  <c r="N38" i="2"/>
  <c r="O38" i="2"/>
  <c r="P38" i="2"/>
  <c r="H38" i="2"/>
  <c r="I37" i="2"/>
  <c r="J37" i="2"/>
  <c r="K37" i="2"/>
  <c r="L37" i="2"/>
  <c r="M37" i="2"/>
  <c r="N37" i="2"/>
  <c r="O37" i="2"/>
  <c r="P37" i="2"/>
  <c r="H37" i="2"/>
  <c r="W44" i="29" l="1"/>
  <c r="AA44" i="29"/>
  <c r="I14" i="29"/>
  <c r="J23" i="29"/>
  <c r="I32" i="29"/>
  <c r="H36" i="29"/>
  <c r="F38" i="29"/>
  <c r="K41" i="29"/>
  <c r="N44" i="29"/>
  <c r="I45" i="29"/>
  <c r="M45" i="29"/>
  <c r="K6" i="29"/>
  <c r="F6" i="29"/>
  <c r="U6" i="29"/>
  <c r="H6" i="29"/>
  <c r="W6" i="29"/>
  <c r="X6" i="29"/>
  <c r="Y6" i="29"/>
  <c r="Z6" i="29"/>
  <c r="AA6" i="29"/>
  <c r="AB6" i="29"/>
  <c r="V7" i="29"/>
  <c r="Z7" i="29"/>
  <c r="U8" i="29"/>
  <c r="Y8" i="29"/>
  <c r="L8" i="29"/>
  <c r="T9" i="29"/>
  <c r="X9" i="29"/>
  <c r="AB9" i="29"/>
  <c r="W10" i="29"/>
  <c r="J10" i="29"/>
  <c r="AA10" i="29"/>
  <c r="V11" i="29"/>
  <c r="Z11" i="29"/>
  <c r="U12" i="29"/>
  <c r="H12" i="29"/>
  <c r="Y12" i="29"/>
  <c r="T13" i="29"/>
  <c r="X13" i="29"/>
  <c r="AB13" i="29"/>
  <c r="F14" i="29"/>
  <c r="W14" i="29"/>
  <c r="AA14" i="29"/>
  <c r="V15" i="29"/>
  <c r="Z15" i="29"/>
  <c r="M15" i="29"/>
  <c r="T16" i="29"/>
  <c r="V16" i="29"/>
  <c r="Z16" i="29"/>
  <c r="U17" i="29"/>
  <c r="Y17" i="29"/>
  <c r="L17" i="29"/>
  <c r="T18" i="29"/>
  <c r="X18" i="29"/>
  <c r="AB18" i="29"/>
  <c r="W19" i="29"/>
  <c r="J19" i="29"/>
  <c r="AA19" i="29"/>
  <c r="V20" i="29"/>
  <c r="Z20" i="29"/>
  <c r="U21" i="29"/>
  <c r="V21" i="29"/>
  <c r="I21" i="29"/>
  <c r="Z21" i="29"/>
  <c r="U22" i="29"/>
  <c r="Y22" i="29"/>
  <c r="T23" i="29"/>
  <c r="G23" i="29"/>
  <c r="X23" i="29"/>
  <c r="AB23" i="29"/>
  <c r="W24" i="29"/>
  <c r="AA24" i="29"/>
  <c r="N24" i="29"/>
  <c r="V25" i="29"/>
  <c r="Z25" i="29"/>
  <c r="U26" i="29"/>
  <c r="Y26" i="29"/>
  <c r="L26" i="29"/>
  <c r="T27" i="29"/>
  <c r="X27" i="29"/>
  <c r="AB27" i="29"/>
  <c r="W28" i="29"/>
  <c r="J28" i="29"/>
  <c r="AA28" i="29"/>
  <c r="V29" i="29"/>
  <c r="Z29" i="29"/>
  <c r="U30" i="29"/>
  <c r="H30" i="29"/>
  <c r="Y30" i="29"/>
  <c r="T31" i="29"/>
  <c r="X31" i="29"/>
  <c r="AB31" i="29"/>
  <c r="F32" i="29"/>
  <c r="W32" i="29"/>
  <c r="AA32" i="29"/>
  <c r="V33" i="29"/>
  <c r="Z33" i="29"/>
  <c r="M33" i="29"/>
  <c r="AB33" i="29"/>
  <c r="U34" i="29"/>
  <c r="W34" i="29"/>
  <c r="Y34" i="29"/>
  <c r="AA34" i="29"/>
  <c r="T35" i="29"/>
  <c r="V35" i="29"/>
  <c r="X35" i="29"/>
  <c r="K35" i="29"/>
  <c r="Z35" i="29"/>
  <c r="AA35" i="29"/>
  <c r="AB35" i="29"/>
  <c r="U36" i="29"/>
  <c r="V36" i="29"/>
  <c r="W36" i="29"/>
  <c r="X36" i="29"/>
  <c r="Y36" i="29"/>
  <c r="Z36" i="29"/>
  <c r="AA36" i="29"/>
  <c r="AB36" i="29"/>
  <c r="T37" i="29"/>
  <c r="U37" i="29"/>
  <c r="V37" i="29"/>
  <c r="W37" i="29"/>
  <c r="X37" i="29"/>
  <c r="Y37" i="29"/>
  <c r="Z37" i="29"/>
  <c r="AA37" i="29"/>
  <c r="AB37" i="29"/>
  <c r="T38" i="29"/>
  <c r="U38" i="29"/>
  <c r="V38" i="29"/>
  <c r="W38" i="29"/>
  <c r="X38" i="29"/>
  <c r="Y38" i="29"/>
  <c r="Z38" i="29"/>
  <c r="AA38" i="29"/>
  <c r="AB38" i="29"/>
  <c r="T39" i="29"/>
  <c r="U39" i="29"/>
  <c r="V39" i="29"/>
  <c r="W39" i="29"/>
  <c r="X39" i="29"/>
  <c r="Y39" i="29"/>
  <c r="Z39" i="29"/>
  <c r="AA39" i="29"/>
  <c r="AB39" i="29"/>
  <c r="T40" i="29"/>
  <c r="U40" i="29"/>
  <c r="V40" i="29"/>
  <c r="W40" i="29"/>
  <c r="X40" i="29"/>
  <c r="Y40" i="29"/>
  <c r="Z40" i="29"/>
  <c r="AA40" i="29"/>
  <c r="N40" i="29"/>
  <c r="T41" i="29"/>
  <c r="U41" i="29"/>
  <c r="V41" i="29"/>
  <c r="W41" i="29"/>
  <c r="X41" i="29"/>
  <c r="Y41" i="29"/>
  <c r="Z41" i="29"/>
  <c r="AA41" i="29"/>
  <c r="AB41" i="29"/>
  <c r="T42" i="29"/>
  <c r="U42" i="29"/>
  <c r="V42" i="29"/>
  <c r="W42" i="29"/>
  <c r="X42" i="29"/>
  <c r="Y42" i="29"/>
  <c r="L42" i="29"/>
  <c r="AA42" i="29"/>
  <c r="AB42" i="29"/>
  <c r="T43" i="29"/>
  <c r="U43" i="29"/>
  <c r="V43" i="29"/>
  <c r="W43" i="29"/>
  <c r="X43" i="29"/>
  <c r="Y43" i="29"/>
  <c r="Z43" i="29"/>
  <c r="AA43" i="29"/>
  <c r="AB43" i="29"/>
  <c r="O112" i="29"/>
  <c r="P112" i="29"/>
  <c r="T44" i="29" s="1"/>
  <c r="Q112" i="29"/>
  <c r="G44" i="29" s="1"/>
  <c r="R112" i="29"/>
  <c r="H44" i="29" s="1"/>
  <c r="S112" i="29"/>
  <c r="I44" i="29" s="1"/>
  <c r="T112" i="29"/>
  <c r="X44" i="29" s="1"/>
  <c r="U112" i="29"/>
  <c r="K44" i="29" s="1"/>
  <c r="V112" i="29"/>
  <c r="L44" i="29" s="1"/>
  <c r="W112" i="29"/>
  <c r="M44" i="29" s="1"/>
  <c r="X112" i="29"/>
  <c r="AB44" i="29" s="1"/>
  <c r="O114" i="29"/>
  <c r="P114" i="29"/>
  <c r="F45" i="29" s="1"/>
  <c r="Q114" i="29"/>
  <c r="G45" i="29" s="1"/>
  <c r="R114" i="29"/>
  <c r="H45" i="29" s="1"/>
  <c r="S114" i="29"/>
  <c r="T114" i="29"/>
  <c r="J45" i="29" s="1"/>
  <c r="U114" i="29"/>
  <c r="K45" i="29" s="1"/>
  <c r="V114" i="29"/>
  <c r="L45" i="29" s="1"/>
  <c r="W114" i="29"/>
  <c r="X114" i="29"/>
  <c r="N45" i="29" s="1"/>
  <c r="O115" i="29"/>
  <c r="P115" i="29"/>
  <c r="Q115" i="29"/>
  <c r="R115" i="29"/>
  <c r="S115" i="29"/>
  <c r="T115" i="29"/>
  <c r="U115" i="29"/>
  <c r="V115" i="29"/>
  <c r="W115" i="29"/>
  <c r="X115" i="29"/>
  <c r="J44" i="29" l="1"/>
  <c r="F44" i="29"/>
  <c r="Z44" i="29"/>
  <c r="V44" i="29"/>
  <c r="Y44" i="29"/>
  <c r="U44" i="29"/>
  <c r="N42" i="29"/>
  <c r="G41" i="29"/>
  <c r="K37" i="29"/>
  <c r="L35" i="29"/>
  <c r="M28" i="29"/>
  <c r="L21" i="29"/>
  <c r="K12" i="29"/>
  <c r="Y35" i="29"/>
  <c r="G6" i="29"/>
  <c r="J42" i="29"/>
  <c r="N38" i="29"/>
  <c r="G37" i="29"/>
  <c r="M34" i="29"/>
  <c r="F27" i="29"/>
  <c r="F18" i="29"/>
  <c r="F9" i="29"/>
  <c r="X28" i="29"/>
  <c r="F42" i="29"/>
  <c r="J38" i="29"/>
  <c r="L36" i="29"/>
  <c r="N33" i="29"/>
  <c r="H25" i="29"/>
  <c r="H16" i="29"/>
  <c r="H7" i="29"/>
  <c r="T14" i="29"/>
  <c r="I33" i="29"/>
  <c r="W33" i="29"/>
  <c r="Y32" i="29"/>
  <c r="K32" i="29"/>
  <c r="U32" i="29"/>
  <c r="G32" i="29"/>
  <c r="AA31" i="29"/>
  <c r="M31" i="29"/>
  <c r="W31" i="29"/>
  <c r="I31" i="29"/>
  <c r="M29" i="29"/>
  <c r="AA29" i="29"/>
  <c r="I29" i="29"/>
  <c r="W29" i="29"/>
  <c r="Y28" i="29"/>
  <c r="K28" i="29"/>
  <c r="U28" i="29"/>
  <c r="G28" i="29"/>
  <c r="AA27" i="29"/>
  <c r="M27" i="29"/>
  <c r="W27" i="29"/>
  <c r="I27" i="29"/>
  <c r="M25" i="29"/>
  <c r="AA25" i="29"/>
  <c r="W25" i="29"/>
  <c r="I25" i="29"/>
  <c r="Y24" i="29"/>
  <c r="K24" i="29"/>
  <c r="U24" i="29"/>
  <c r="G24" i="29"/>
  <c r="AA23" i="29"/>
  <c r="M23" i="29"/>
  <c r="W23" i="29"/>
  <c r="I23" i="29"/>
  <c r="AA21" i="29"/>
  <c r="M21" i="29"/>
  <c r="Y14" i="29"/>
  <c r="K14" i="29"/>
  <c r="K13" i="29"/>
  <c r="Y13" i="29"/>
  <c r="G13" i="29"/>
  <c r="U13" i="29"/>
  <c r="AA12" i="29"/>
  <c r="M12" i="29"/>
  <c r="W12" i="29"/>
  <c r="I12" i="29"/>
  <c r="Y11" i="29"/>
  <c r="K11" i="29"/>
  <c r="U11" i="29"/>
  <c r="G11" i="29"/>
  <c r="K9" i="29"/>
  <c r="Y9" i="29"/>
  <c r="U9" i="29"/>
  <c r="G9" i="29"/>
  <c r="AA8" i="29"/>
  <c r="M8" i="29"/>
  <c r="W8" i="29"/>
  <c r="I8" i="29"/>
  <c r="Y7" i="29"/>
  <c r="K7" i="29"/>
  <c r="U7" i="29"/>
  <c r="G7" i="29"/>
  <c r="I43" i="29"/>
  <c r="L40" i="29"/>
  <c r="H40" i="29"/>
  <c r="K30" i="29"/>
  <c r="M19" i="29"/>
  <c r="M10" i="29"/>
  <c r="Z42" i="29"/>
  <c r="T36" i="29"/>
  <c r="F36" i="29"/>
  <c r="AB34" i="29"/>
  <c r="N34" i="29"/>
  <c r="X34" i="29"/>
  <c r="J34" i="29"/>
  <c r="T34" i="29"/>
  <c r="F34" i="29"/>
  <c r="N32" i="29"/>
  <c r="AB32" i="29"/>
  <c r="X32" i="29"/>
  <c r="J32" i="29"/>
  <c r="Z31" i="29"/>
  <c r="L31" i="29"/>
  <c r="V31" i="29"/>
  <c r="H31" i="29"/>
  <c r="AB30" i="29"/>
  <c r="N30" i="29"/>
  <c r="X30" i="29"/>
  <c r="J30" i="29"/>
  <c r="T30" i="29"/>
  <c r="F30" i="29"/>
  <c r="AB28" i="29"/>
  <c r="N28" i="29"/>
  <c r="F28" i="29"/>
  <c r="T28" i="29"/>
  <c r="Z27" i="29"/>
  <c r="L27" i="29"/>
  <c r="V27" i="29"/>
  <c r="H27" i="29"/>
  <c r="AB26" i="29"/>
  <c r="N26" i="29"/>
  <c r="X26" i="29"/>
  <c r="J26" i="29"/>
  <c r="T26" i="29"/>
  <c r="F26" i="29"/>
  <c r="J24" i="29"/>
  <c r="X24" i="29"/>
  <c r="F24" i="29"/>
  <c r="T24" i="29"/>
  <c r="Z23" i="29"/>
  <c r="L23" i="29"/>
  <c r="V23" i="29"/>
  <c r="H23" i="29"/>
  <c r="AB22" i="29"/>
  <c r="N22" i="29"/>
  <c r="X22" i="29"/>
  <c r="J22" i="29"/>
  <c r="T22" i="29"/>
  <c r="F22" i="29"/>
  <c r="AB20" i="29"/>
  <c r="N20" i="29"/>
  <c r="X20" i="29"/>
  <c r="J20" i="29"/>
  <c r="T20" i="29"/>
  <c r="F20" i="29"/>
  <c r="Z19" i="29"/>
  <c r="L19" i="29"/>
  <c r="V19" i="29"/>
  <c r="H19" i="29"/>
  <c r="H17" i="29"/>
  <c r="V17" i="29"/>
  <c r="AB16" i="29"/>
  <c r="N16" i="29"/>
  <c r="X16" i="29"/>
  <c r="J16" i="29"/>
  <c r="N14" i="29"/>
  <c r="AB14" i="29"/>
  <c r="X14" i="29"/>
  <c r="J14" i="29"/>
  <c r="Z12" i="29"/>
  <c r="L12" i="29"/>
  <c r="AB11" i="29"/>
  <c r="N11" i="29"/>
  <c r="X11" i="29"/>
  <c r="J11" i="29"/>
  <c r="T11" i="29"/>
  <c r="F11" i="29"/>
  <c r="Z10" i="29"/>
  <c r="L10" i="29"/>
  <c r="V10" i="29"/>
  <c r="H10" i="29"/>
  <c r="H8" i="29"/>
  <c r="V8" i="29"/>
  <c r="AB7" i="29"/>
  <c r="N7" i="29"/>
  <c r="X7" i="29"/>
  <c r="J7" i="29"/>
  <c r="T7" i="29"/>
  <c r="F7" i="29"/>
  <c r="N6" i="29"/>
  <c r="J6" i="29"/>
  <c r="L43" i="29"/>
  <c r="H43" i="29"/>
  <c r="M42" i="29"/>
  <c r="I42" i="29"/>
  <c r="N41" i="29"/>
  <c r="J41" i="29"/>
  <c r="F41" i="29"/>
  <c r="K40" i="29"/>
  <c r="G40" i="29"/>
  <c r="L39" i="29"/>
  <c r="H39" i="29"/>
  <c r="M38" i="29"/>
  <c r="I38" i="29"/>
  <c r="N37" i="29"/>
  <c r="J37" i="29"/>
  <c r="F37" i="29"/>
  <c r="K36" i="29"/>
  <c r="G36" i="29"/>
  <c r="J35" i="29"/>
  <c r="K34" i="29"/>
  <c r="L33" i="29"/>
  <c r="N31" i="29"/>
  <c r="G30" i="29"/>
  <c r="I28" i="29"/>
  <c r="K26" i="29"/>
  <c r="M24" i="29"/>
  <c r="F23" i="29"/>
  <c r="G21" i="29"/>
  <c r="I19" i="29"/>
  <c r="K17" i="29"/>
  <c r="L15" i="29"/>
  <c r="N13" i="29"/>
  <c r="G12" i="29"/>
  <c r="I10" i="29"/>
  <c r="K8" i="29"/>
  <c r="T6" i="29"/>
  <c r="AB40" i="29"/>
  <c r="AA33" i="29"/>
  <c r="Z26" i="29"/>
  <c r="X19" i="29"/>
  <c r="V12" i="29"/>
  <c r="W35" i="29"/>
  <c r="I35" i="29"/>
  <c r="Y20" i="29"/>
  <c r="K20" i="29"/>
  <c r="U20" i="29"/>
  <c r="G20" i="29"/>
  <c r="K18" i="29"/>
  <c r="Y18" i="29"/>
  <c r="U18" i="29"/>
  <c r="G18" i="29"/>
  <c r="AA17" i="29"/>
  <c r="M17" i="29"/>
  <c r="W17" i="29"/>
  <c r="I17" i="29"/>
  <c r="Y16" i="29"/>
  <c r="K16" i="29"/>
  <c r="U16" i="29"/>
  <c r="G16" i="29"/>
  <c r="I15" i="29"/>
  <c r="W15" i="29"/>
  <c r="U14" i="29"/>
  <c r="G14" i="29"/>
  <c r="M43" i="29"/>
  <c r="M39" i="29"/>
  <c r="I39" i="29"/>
  <c r="W21" i="29"/>
  <c r="G35" i="29"/>
  <c r="U35" i="29"/>
  <c r="Y33" i="29"/>
  <c r="K33" i="29"/>
  <c r="U33" i="29"/>
  <c r="G33" i="29"/>
  <c r="K31" i="29"/>
  <c r="Y31" i="29"/>
  <c r="G31" i="29"/>
  <c r="U31" i="29"/>
  <c r="AA30" i="29"/>
  <c r="M30" i="29"/>
  <c r="W30" i="29"/>
  <c r="I30" i="29"/>
  <c r="Y29" i="29"/>
  <c r="K29" i="29"/>
  <c r="U29" i="29"/>
  <c r="G29" i="29"/>
  <c r="K27" i="29"/>
  <c r="Y27" i="29"/>
  <c r="U27" i="29"/>
  <c r="G27" i="29"/>
  <c r="AA26" i="29"/>
  <c r="M26" i="29"/>
  <c r="W26" i="29"/>
  <c r="I26" i="29"/>
  <c r="Y25" i="29"/>
  <c r="K25" i="29"/>
  <c r="U25" i="29"/>
  <c r="G25" i="29"/>
  <c r="Y23" i="29"/>
  <c r="K23" i="29"/>
  <c r="AA22" i="29"/>
  <c r="M22" i="29"/>
  <c r="W22" i="29"/>
  <c r="I22" i="29"/>
  <c r="Y21" i="29"/>
  <c r="K21" i="29"/>
  <c r="M20" i="29"/>
  <c r="AA20" i="29"/>
  <c r="I20" i="29"/>
  <c r="W20" i="29"/>
  <c r="Y19" i="29"/>
  <c r="K19" i="29"/>
  <c r="U19" i="29"/>
  <c r="G19" i="29"/>
  <c r="AA18" i="29"/>
  <c r="M18" i="29"/>
  <c r="W18" i="29"/>
  <c r="I18" i="29"/>
  <c r="M16" i="29"/>
  <c r="AA16" i="29"/>
  <c r="W16" i="29"/>
  <c r="I16" i="29"/>
  <c r="Y15" i="29"/>
  <c r="K15" i="29"/>
  <c r="U15" i="29"/>
  <c r="G15" i="29"/>
  <c r="AA13" i="29"/>
  <c r="M13" i="29"/>
  <c r="W13" i="29"/>
  <c r="I13" i="29"/>
  <c r="M11" i="29"/>
  <c r="AA11" i="29"/>
  <c r="I11" i="29"/>
  <c r="W11" i="29"/>
  <c r="Y10" i="29"/>
  <c r="K10" i="29"/>
  <c r="U10" i="29"/>
  <c r="G10" i="29"/>
  <c r="AA9" i="29"/>
  <c r="M9" i="29"/>
  <c r="W9" i="29"/>
  <c r="I9" i="29"/>
  <c r="M7" i="29"/>
  <c r="AA7" i="29"/>
  <c r="W7" i="29"/>
  <c r="I7" i="29"/>
  <c r="M6" i="29"/>
  <c r="I6" i="29"/>
  <c r="K43" i="29"/>
  <c r="G43" i="29"/>
  <c r="H42" i="29"/>
  <c r="M41" i="29"/>
  <c r="I41" i="29"/>
  <c r="J40" i="29"/>
  <c r="F40" i="29"/>
  <c r="K39" i="29"/>
  <c r="G39" i="29"/>
  <c r="L38" i="29"/>
  <c r="H38" i="29"/>
  <c r="M37" i="29"/>
  <c r="I37" i="29"/>
  <c r="N36" i="29"/>
  <c r="J36" i="29"/>
  <c r="N35" i="29"/>
  <c r="H35" i="29"/>
  <c r="I34" i="29"/>
  <c r="H33" i="29"/>
  <c r="J31" i="29"/>
  <c r="L29" i="29"/>
  <c r="N27" i="29"/>
  <c r="G26" i="29"/>
  <c r="I24" i="29"/>
  <c r="K22" i="29"/>
  <c r="L20" i="29"/>
  <c r="N18" i="29"/>
  <c r="G17" i="29"/>
  <c r="H15" i="29"/>
  <c r="J13" i="29"/>
  <c r="L11" i="29"/>
  <c r="N9" i="29"/>
  <c r="G8" i="29"/>
  <c r="V6" i="29"/>
  <c r="T32" i="29"/>
  <c r="AB24" i="29"/>
  <c r="Z17" i="29"/>
  <c r="X10" i="29"/>
  <c r="L34" i="29"/>
  <c r="Z34" i="29"/>
  <c r="V34" i="29"/>
  <c r="H34" i="29"/>
  <c r="X33" i="29"/>
  <c r="J33" i="29"/>
  <c r="T33" i="29"/>
  <c r="F33" i="29"/>
  <c r="Z32" i="29"/>
  <c r="L32" i="29"/>
  <c r="V32" i="29"/>
  <c r="H32" i="29"/>
  <c r="Z30" i="29"/>
  <c r="L30" i="29"/>
  <c r="AB29" i="29"/>
  <c r="N29" i="29"/>
  <c r="X29" i="29"/>
  <c r="J29" i="29"/>
  <c r="T29" i="29"/>
  <c r="F29" i="29"/>
  <c r="Z28" i="29"/>
  <c r="L28" i="29"/>
  <c r="V28" i="29"/>
  <c r="H28" i="29"/>
  <c r="H26" i="29"/>
  <c r="V26" i="29"/>
  <c r="AB25" i="29"/>
  <c r="N25" i="29"/>
  <c r="X25" i="29"/>
  <c r="J25" i="29"/>
  <c r="T25" i="29"/>
  <c r="F25" i="29"/>
  <c r="Z24" i="29"/>
  <c r="L24" i="29"/>
  <c r="V24" i="29"/>
  <c r="H24" i="29"/>
  <c r="L22" i="29"/>
  <c r="Z22" i="29"/>
  <c r="H22" i="29"/>
  <c r="V22" i="29"/>
  <c r="AB21" i="29"/>
  <c r="N21" i="29"/>
  <c r="X21" i="29"/>
  <c r="J21" i="29"/>
  <c r="T21" i="29"/>
  <c r="F21" i="29"/>
  <c r="AB19" i="29"/>
  <c r="N19" i="29"/>
  <c r="F19" i="29"/>
  <c r="T19" i="29"/>
  <c r="Z18" i="29"/>
  <c r="L18" i="29"/>
  <c r="V18" i="29"/>
  <c r="H18" i="29"/>
  <c r="AB17" i="29"/>
  <c r="N17" i="29"/>
  <c r="X17" i="29"/>
  <c r="J17" i="29"/>
  <c r="T17" i="29"/>
  <c r="F17" i="29"/>
  <c r="AB15" i="29"/>
  <c r="N15" i="29"/>
  <c r="X15" i="29"/>
  <c r="J15" i="29"/>
  <c r="T15" i="29"/>
  <c r="F15" i="29"/>
  <c r="Z14" i="29"/>
  <c r="L14" i="29"/>
  <c r="V14" i="29"/>
  <c r="H14" i="29"/>
  <c r="Z13" i="29"/>
  <c r="L13" i="29"/>
  <c r="V13" i="29"/>
  <c r="H13" i="29"/>
  <c r="AB12" i="29"/>
  <c r="N12" i="29"/>
  <c r="X12" i="29"/>
  <c r="J12" i="29"/>
  <c r="T12" i="29"/>
  <c r="F12" i="29"/>
  <c r="AB10" i="29"/>
  <c r="N10" i="29"/>
  <c r="F10" i="29"/>
  <c r="T10" i="29"/>
  <c r="Z9" i="29"/>
  <c r="L9" i="29"/>
  <c r="V9" i="29"/>
  <c r="H9" i="29"/>
  <c r="AB8" i="29"/>
  <c r="N8" i="29"/>
  <c r="X8" i="29"/>
  <c r="J8" i="29"/>
  <c r="T8" i="29"/>
  <c r="F8" i="29"/>
  <c r="L6" i="29"/>
  <c r="N43" i="29"/>
  <c r="J43" i="29"/>
  <c r="F43" i="29"/>
  <c r="K42" i="29"/>
  <c r="G42" i="29"/>
  <c r="L41" i="29"/>
  <c r="H41" i="29"/>
  <c r="M40" i="29"/>
  <c r="I40" i="29"/>
  <c r="N39" i="29"/>
  <c r="J39" i="29"/>
  <c r="F39" i="29"/>
  <c r="K38" i="29"/>
  <c r="G38" i="29"/>
  <c r="L37" i="29"/>
  <c r="H37" i="29"/>
  <c r="M36" i="29"/>
  <c r="I36" i="29"/>
  <c r="M35" i="29"/>
  <c r="F35" i="29"/>
  <c r="G34" i="29"/>
  <c r="M32" i="29"/>
  <c r="F31" i="29"/>
  <c r="H29" i="29"/>
  <c r="J27" i="29"/>
  <c r="L25" i="29"/>
  <c r="N23" i="29"/>
  <c r="G22" i="29"/>
  <c r="H20" i="29"/>
  <c r="J18" i="29"/>
  <c r="L16" i="29"/>
  <c r="M14" i="29"/>
  <c r="F13" i="29"/>
  <c r="H11" i="29"/>
  <c r="J9" i="29"/>
  <c r="L7" i="29"/>
  <c r="V30" i="29"/>
  <c r="U23" i="29"/>
  <c r="AA15" i="29"/>
  <c r="Z8" i="29"/>
  <c r="F16" i="29"/>
  <c r="H21" i="29"/>
  <c r="AA6" i="27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9" i="2"/>
  <c r="P39" i="2"/>
  <c r="L40" i="2"/>
  <c r="P40" i="2"/>
  <c r="L41" i="2"/>
  <c r="P41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AE37" i="2"/>
  <c r="AD37" i="2"/>
  <c r="AC37" i="2"/>
  <c r="AA37" i="2"/>
  <c r="Z37" i="2"/>
  <c r="Y37" i="2"/>
  <c r="X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<sst xmlns="http://schemas.openxmlformats.org/spreadsheetml/2006/main" count="2961" uniqueCount="744">
  <si>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</si>
  <si>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</si>
  <si>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</si>
  <si>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</si>
  <si>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</si>
  <si>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</si>
  <si>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</si>
  <si>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</si>
  <si>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</si>
  <si>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</si>
  <si>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</si>
  <si>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</si>
  <si>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</si>
  <si>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</si>
  <si>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</si>
  <si>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</si>
  <si>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</si>
  <si>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</si>
  <si>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</si>
  <si>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</si>
  <si>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</si>
  <si>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</si>
  <si>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</si>
  <si>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</si>
  <si>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</si>
  <si>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</si>
  <si>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</si>
  <si>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</si>
  <si>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</si>
  <si>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</si>
  <si>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</si>
  <si>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</si>
  <si>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</si>
  <si>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</si>
  <si>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</si>
  <si>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</si>
  <si>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</si>
  <si>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</si>
  <si>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</si>
  <si>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</si>
  <si>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</si>
  <si>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</si>
  <si>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</si>
  <si>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</si>
  <si>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</si>
  <si>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</si>
  <si>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</si>
  <si>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</si>
  <si>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</si>
  <si>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</si>
  <si>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</si>
  <si>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</si>
  <si>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</si>
  <si>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</si>
  <si>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</si>
  <si>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</si>
  <si>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</si>
  <si>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</si>
  <si>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</si>
  <si>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</si>
  <si>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</si>
  <si>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</si>
  <si>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</si>
  <si>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</si>
  <si>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</si>
  <si>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</si>
  <si>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</si>
  <si>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</si>
  <si>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</si>
  <si>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</si>
  <si>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</si>
  <si>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</si>
  <si>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</si>
  <si>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</si>
  <si>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</si>
  <si>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</si>
  <si>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</si>
  <si>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</si>
  <si>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</si>
  <si>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</si>
  <si>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</si>
  <si>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</si>
  <si>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</si>
  <si>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</si>
  <si>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</si>
  <si>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</si>
  <si>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</si>
  <si>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</si>
  <si>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</si>
  <si>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</si>
  <si>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</si>
  <si>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</si>
  <si>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</si>
  <si>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</si>
  <si>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</si>
  <si>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</si>
  <si>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</si>
  <si>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</si>
  <si>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</si>
  <si>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</si>
  <si>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</si>
  <si>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</si>
  <si>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</si>
  <si>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</si>
  <si>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</si>
  <si>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</si>
  <si>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</si>
  <si>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</si>
  <si>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</si>
  <si>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</si>
  <si>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</si>
  <si>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</si>
  <si>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</si>
  <si>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</si>
  <si>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</si>
  <si>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</si>
  <si>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</si>
  <si>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</si>
  <si>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</si>
  <si>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</si>
  <si>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</si>
  <si>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</si>
  <si>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</si>
  <si>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</si>
  <si>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</si>
  <si>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</si>
  <si>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</si>
  <si>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</si>
  <si>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</si>
  <si>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</si>
  <si>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</si>
  <si>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</si>
  <si>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</si>
  <si>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</si>
  <si>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</si>
  <si>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</si>
  <si>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</si>
  <si>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</si>
  <si>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</si>
  <si>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</si>
  <si>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</si>
  <si>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</si>
  <si>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</si>
  <si>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</si>
  <si>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</si>
  <si>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</si>
  <si>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</si>
  <si>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</si>
  <si>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</si>
  <si>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</si>
  <si>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</si>
  <si>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</si>
  <si>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</si>
  <si>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</si>
  <si>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</si>
  <si>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</si>
  <si>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</si>
  <si>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</si>
  <si>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</si>
  <si>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</si>
  <si>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</si>
  <si>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</si>
  <si>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</si>
  <si>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</si>
  <si>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</si>
  <si>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</si>
  <si>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</si>
  <si>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</si>
  <si>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</si>
  <si>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</si>
  <si>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</si>
  <si>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</si>
  <si>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</si>
  <si>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</si>
  <si>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</si>
  <si>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</si>
  <si>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</si>
  <si>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</si>
  <si>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</si>
  <si>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</si>
  <si>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</si>
  <si>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</si>
  <si>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</si>
  <si>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</si>
  <si>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</si>
  <si>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</si>
  <si>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</si>
  <si>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</si>
  <si>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</si>
  <si>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</si>
  <si>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</si>
  <si>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</si>
  <si>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</si>
  <si>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</si>
  <si>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</si>
  <si>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</si>
  <si>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</si>
  <si>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</si>
  <si>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</si>
  <si>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</si>
  <si>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</si>
  <si>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</si>
  <si>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</si>
  <si>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</si>
  <si>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</si>
  <si>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</si>
  <si>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</si>
  <si>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</si>
  <si>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</si>
  <si>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</si>
  <si>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</si>
  <si>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</si>
  <si>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</si>
  <si>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</si>
  <si>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</si>
  <si>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</si>
  <si>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</si>
  <si>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</si>
  <si>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</si>
  <si>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</si>
  <si>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</si>
  <si>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</si>
  <si>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</si>
  <si>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</si>
  <si>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</si>
  <si>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</si>
  <si>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</si>
  <si>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</si>
  <si>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</si>
  <si>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</si>
  <si>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</si>
  <si>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</si>
  <si>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</si>
  <si>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</si>
  <si>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</si>
  <si>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</si>
  <si>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</si>
  <si>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</si>
  <si>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</si>
  <si>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</si>
  <si>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</si>
  <si>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</si>
  <si>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</si>
  <si>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</si>
  <si>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</si>
  <si>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</si>
  <si>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</si>
  <si>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</si>
  <si>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</si>
  <si>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</si>
  <si>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</si>
  <si>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</si>
  <si>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</si>
  <si>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</si>
  <si>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</si>
  <si>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</si>
  <si>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</si>
  <si>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</si>
  <si>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</si>
  <si>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</si>
  <si>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</si>
  <si>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</si>
  <si>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</si>
  <si>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</si>
  <si>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</si>
  <si>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</si>
  <si>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</si>
  <si>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</si>
  <si>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</si>
  <si>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</si>
  <si>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</si>
  <si>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</si>
  <si>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</si>
  <si>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</si>
  <si>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</si>
  <si>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</si>
  <si>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</si>
  <si>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</si>
  <si>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</si>
  <si>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</si>
  <si>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</si>
  <si>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</si>
  <si>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</si>
  <si>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</si>
  <si>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</si>
  <si>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</si>
  <si>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</si>
  <si>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</si>
  <si>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</si>
  <si>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</si>
  <si>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</si>
  <si>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</si>
  <si>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</si>
  <si>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</si>
  <si>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</si>
  <si>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</si>
  <si>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</si>
  <si>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</si>
  <si>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</si>
  <si>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</si>
  <si>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</si>
  <si>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</si>
  <si>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</si>
  <si>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</si>
  <si>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</si>
  <si>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</si>
  <si>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</si>
  <si>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</si>
  <si>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</si>
  <si>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</si>
  <si>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</si>
  <si>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</si>
  <si>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</si>
  <si>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</si>
  <si>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</si>
  <si>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</si>
  <si>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</si>
  <si>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</si>
  <si>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</si>
  <si>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</si>
  <si>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</si>
  <si>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</si>
  <si>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</si>
  <si>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</si>
  <si>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</si>
  <si>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</si>
  <si>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</si>
  <si>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</si>
  <si>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</si>
  <si>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</si>
  <si>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</si>
  <si>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</si>
  <si>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</si>
  <si>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</si>
  <si>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</si>
  <si>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</si>
  <si>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</si>
  <si>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</si>
  <si>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</si>
  <si>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</si>
  <si>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</si>
  <si>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</si>
  <si>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</si>
  <si>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</si>
  <si>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</si>
  <si>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</si>
  <si>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</si>
  <si>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</si>
  <si>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</si>
  <si>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</si>
  <si>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</si>
  <si>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</si>
  <si>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</si>
  <si>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</si>
  <si>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</si>
  <si>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</si>
  <si>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</si>
  <si>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</si>
  <si>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</si>
  <si>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</si>
  <si>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</si>
  <si>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</si>
  <si>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</si>
  <si>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</si>
  <si>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</si>
  <si>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</si>
  <si>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</si>
  <si>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</si>
  <si>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</si>
  <si>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</si>
  <si>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</si>
  <si>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</si>
  <si>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</si>
  <si>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</si>
  <si>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</si>
  <si>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</si>
  <si>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</si>
  <si>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</si>
  <si>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</si>
  <si>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</si>
  <si>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</si>
  <si>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</si>
  <si>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</si>
  <si>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</si>
  <si>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</si>
  <si>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</si>
  <si>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</si>
  <si>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</si>
  <si>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</si>
  <si>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</si>
  <si>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</si>
  <si>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</si>
  <si>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</si>
  <si>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</si>
  <si>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</si>
  <si>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</si>
  <si>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</si>
  <si>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</si>
  <si>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</si>
  <si>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</si>
  <si>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</si>
  <si>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</si>
  <si>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</si>
  <si>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</si>
  <si>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</si>
  <si>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</si>
  <si>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</si>
  <si>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</si>
  <si>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</si>
  <si>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</si>
  <si>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</si>
  <si>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</si>
  <si>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</si>
  <si>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</si>
  <si>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</si>
  <si>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</si>
  <si>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</si>
  <si>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</si>
  <si>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</si>
  <si>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</si>
  <si>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</si>
  <si>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</si>
  <si>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</si>
  <si>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</si>
  <si>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</si>
  <si>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</si>
  <si>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</si>
  <si>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</si>
  <si>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</si>
  <si>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</si>
  <si>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</si>
  <si>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</si>
  <si>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</si>
  <si>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</si>
  <si>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</si>
  <si>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</si>
  <si>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</si>
  <si>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</si>
  <si>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</si>
  <si>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</si>
  <si>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</si>
  <si>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</si>
  <si>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</si>
  <si>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</si>
  <si>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</si>
  <si>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</si>
  <si>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</si>
  <si>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</si>
  <si>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</si>
  <si>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</si>
  <si>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</si>
  <si>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</si>
  <si>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</si>
  <si>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</si>
  <si>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</si>
  <si>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</si>
  <si>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</si>
  <si>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</si>
  <si>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</si>
  <si>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</si>
  <si>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</si>
  <si>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</si>
  <si>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</si>
  <si>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</si>
  <si>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</si>
  <si>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</si>
  <si>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</si>
  <si>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</si>
  <si>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</si>
  <si>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</si>
  <si>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</si>
  <si>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</si>
  <si>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</si>
  <si>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</si>
  <si>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</si>
  <si>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</si>
  <si>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</si>
  <si>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</si>
  <si>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</si>
  <si>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</si>
  <si>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</si>
  <si>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</si>
  <si>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</si>
  <si>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</si>
  <si>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</si>
  <si>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</si>
  <si>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</si>
  <si>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</si>
  <si>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</si>
  <si>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</si>
  <si>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</si>
  <si>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</si>
  <si>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</si>
  <si>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</si>
  <si>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</si>
  <si>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</si>
  <si>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</si>
  <si>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</si>
  <si>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</si>
  <si>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</si>
  <si>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</si>
  <si>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</si>
  <si>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</si>
  <si>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</si>
  <si>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</si>
  <si>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</si>
  <si>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</si>
  <si>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</si>
  <si>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</si>
  <si>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</si>
  <si>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</si>
  <si>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</si>
  <si>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</si>
  <si>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</si>
  <si>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</si>
  <si>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</si>
  <si>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</si>
  <si>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</si>
  <si>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</si>
  <si>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</si>
  <si>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</si>
  <si>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</si>
  <si>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</si>
  <si>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</si>
  <si>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</si>
  <si>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</si>
  <si>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</si>
  <si>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</si>
  <si>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</si>
  <si>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</si>
  <si>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</si>
  <si>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</si>
  <si>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</si>
  <si>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</si>
  <si>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</si>
  <si>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</si>
  <si>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</si>
  <si>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</si>
  <si>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</si>
  <si>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</si>
  <si>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</si>
  <si>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</si>
  <si>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</si>
  <si>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</si>
  <si>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</si>
  <si>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</si>
  <si>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</si>
  <si>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</si>
  <si>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</si>
  <si>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</si>
  <si>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</si>
  <si>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</si>
  <si>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</si>
  <si>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</si>
  <si>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</si>
  <si>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</si>
  <si>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</si>
  <si>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</si>
  <si>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</si>
  <si>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</si>
  <si>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</si>
  <si>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</si>
  <si>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</si>
  <si>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</si>
  <si>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</si>
  <si>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</si>
  <si>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</si>
  <si>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</si>
  <si>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</si>
  <si>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</si>
  <si>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</si>
  <si>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</si>
  <si>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</si>
  <si>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</si>
  <si>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</si>
  <si>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</si>
  <si>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</si>
  <si>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</si>
  <si>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</si>
  <si>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</si>
  <si>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</si>
  <si>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</si>
  <si>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</si>
  <si>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</si>
  <si>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</si>
  <si>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</si>
  <si>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</si>
  <si>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</si>
  <si>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</si>
  <si>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</si>
  <si>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</si>
  <si>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</si>
  <si>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</si>
  <si>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</si>
  <si>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</si>
  <si>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</si>
  <si>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</si>
  <si>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</si>
  <si>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</si>
  <si>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</si>
  <si>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</si>
  <si>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</si>
  <si>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</si>
  <si>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</si>
  <si>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</si>
  <si>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</si>
  <si>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</si>
  <si>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</si>
  <si>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</si>
  <si>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</si>
  <si>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</si>
  <si>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</si>
  <si>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</si>
  <si>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</si>
  <si>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</si>
  <si>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</si>
  <si>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</si>
  <si>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</si>
  <si>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</si>
  <si>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</si>
  <si>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</si>
  <si>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</si>
  <si>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</si>
  <si>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</si>
  <si>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</si>
  <si>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</si>
  <si>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</si>
  <si>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</si>
  <si>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</si>
  <si>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</si>
  <si>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</si>
  <si>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</si>
  <si>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</si>
  <si>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</si>
  <si>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</si>
  <si>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</si>
  <si>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</si>
  <si>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</si>
  <si>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</si>
  <si>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</si>
  <si>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</si>
  <si>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</si>
  <si>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</si>
  <si>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</si>
  <si>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</si>
  <si>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</si>
  <si>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</si>
  <si>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</si>
  <si>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</si>
  <si>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</si>
  <si>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</si>
  <si>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</si>
  <si>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</si>
  <si>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</si>
  <si>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</si>
  <si>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</si>
  <si>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</si>
  <si>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</si>
  <si>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</si>
  <si>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</si>
  <si>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</si>
  <si>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</si>
  <si>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</si>
  <si>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</si>
  <si>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</si>
  <si>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</si>
  <si>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</si>
  <si>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</si>
  <si>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</si>
  <si>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</si>
  <si>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</si>
  <si>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</si>
  <si>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</si>
  <si>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</si>
  <si>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</si>
  <si>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</si>
  <si>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</si>
  <si>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</si>
  <si>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</si>
  <si>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</si>
  <si>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</si>
  <si>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</si>
  <si>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</si>
  <si>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</si>
  <si>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</si>
  <si>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</si>
  <si>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</si>
  <si>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</si>
  <si>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</si>
  <si>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</si>
  <si>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</si>
  <si>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</si>
  <si>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</si>
  <si>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</si>
  <si>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</si>
  <si>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</si>
  <si>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</si>
  <si>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</si>
  <si>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</si>
  <si>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</si>
  <si>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</si>
  <si>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</si>
  <si>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</si>
  <si>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</si>
  <si>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</si>
  <si>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</si>
  <si>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</si>
  <si>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</si>
  <si>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End Use demand Category - TIMES</t>
  </si>
  <si>
    <t>R_DDW-SH</t>
  </si>
  <si>
    <t>R_DDW-WH</t>
  </si>
  <si>
    <t>Intermediate Heat (100-300 C), Cooking</t>
  </si>
  <si>
    <t>R_DDW-CK</t>
  </si>
  <si>
    <t>R_DDW-RF</t>
  </si>
  <si>
    <t>Low Temperature Heat (&lt;100 C), Clothes Drying</t>
  </si>
  <si>
    <t>R_DDW-CD</t>
  </si>
  <si>
    <t>R_DDW-SC</t>
  </si>
  <si>
    <t>Low Temperature Heat (&lt;100 C), Clothes Washing</t>
  </si>
  <si>
    <t>R_DDW-CW</t>
  </si>
  <si>
    <t>Low Temperature Heat (&lt; 100 C), Dishwashers</t>
  </si>
  <si>
    <t>R_DDW-DW</t>
  </si>
  <si>
    <t>R_DDW-LT</t>
  </si>
  <si>
    <t>R_DDW-OTH</t>
  </si>
  <si>
    <t>R_DDW-MPS</t>
  </si>
  <si>
    <t>R_DDW-MPM</t>
  </si>
  <si>
    <t>Unallocated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</si>
  <si>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</si>
  <si>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</si>
  <si>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</si>
  <si>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</si>
  <si>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</si>
  <si>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</si>
  <si>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</si>
  <si>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</si>
  <si>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</si>
  <si>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</si>
  <si>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</si>
  <si>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</si>
  <si>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</si>
  <si>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</si>
  <si>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Useful Energy (TJ) Projections KEA</t>
  </si>
  <si>
    <t>Useful Energy (TJ) Projections Kea</t>
  </si>
  <si>
    <t>Intermediate Heat (100-300 C), Cooking Elements</t>
  </si>
  <si>
    <t>Intermediate Heat (100-300 C), Cooking 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</si>
</sst>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_-&quot;$&quot;* #,##0.00_-;\-&quot;$&quot;* #,##0.00_-;_-&quot;$&quot;* &quot;-&quot;??_-;_-@_-"/>
    <numFmt numFmtId="174" formatCode="0.0%"/>
    <numFmt numFmtId="175" formatCode="[$-C09]d\ mmmm\ yyyy;@"/>
    <numFmt numFmtId="176" formatCode="_*#,##0.00;[Red]_*\(#,##0.00\);_*\-"/>
    <numFmt numFmtId="177" formatCode="#,##0\ ;\(#,##0\)"/>
    <numFmt numFmtId="178" formatCode="#,##0.0\ ;\(#,##0.0\)"/>
    <numFmt numFmtId="179" formatCode="#,##0.00\ ;\(#,##0.00\)"/>
    <numFmt numFmtId="180" formatCode="d\ mmm"/>
    <numFmt numFmtId="181" formatCode="d\ mmm\ yyyy"/>
    <numFmt numFmtId="182" formatCode="_-\$* #,##0.00_-;&quot;-$&quot;* #,##0.00_-;_-\$* \-??_-;_-@_-"/>
    <numFmt numFmtId="183" formatCode="#,###,;[Red]\-#,###,;0"/>
    <numFmt numFmtId="184" formatCode="_([$€-2]* #,##0.00_);_([$€-2]* \(#,##0.00\);_([$€-2]* &quot;-&quot;??_)"/>
    <numFmt numFmtId="185" formatCode="#,##0.000"/>
    <numFmt numFmtId="186" formatCode="&quot;$&quot;#,##0\ ;\(&quot;$&quot;#,##0\)"/>
    <numFmt numFmtId="187" formatCode="&quot;$&quot;#,##0.00;[Red]\(&quot;$&quot;#,##0.00\)"/>
    <numFmt numFmtId="188" formatCode="[Blue]#,##0"/>
    <numFmt numFmtId="189" formatCode="[Blue]0.0;\-0.0"/>
    <numFmt numFmtId="190" formatCode="yyyy"/>
    <numFmt numFmtId="191" formatCode="\Te\x\t"/>
    <numFmt numFmtId="192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5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174" fontId="1" fillId="0" borderId="0"/>
    <xf numFmtId="174" fontId="1" fillId="0" borderId="0"/>
    <xf numFmtId="174" fontId="1" fillId="0" borderId="0"/>
    <xf numFmtId="0" fontId="3" fillId="0" borderId="0"/>
    <xf numFmtId="174" fontId="1" fillId="0" borderId="0"/>
    <xf numFmtId="0" fontId="3" fillId="0" borderId="0"/>
    <xf numFmtId="0" fontId="73" fillId="0" borderId="0"/>
    <xf numFmtId="175" fontId="1" fillId="0" borderId="0"/>
    <xf numFmtId="174" fontId="1" fillId="0" borderId="0"/>
    <xf numFmtId="0" fontId="68" fillId="0" borderId="0"/>
    <xf numFmtId="175" fontId="68" fillId="0" borderId="0"/>
    <xf numFmtId="174" fontId="1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6" fontId="79" fillId="78" borderId="27">
      <alignment horizontal="center" vertical="center"/>
    </xf>
    <xf numFmtId="176" fontId="79" fillId="78" borderId="27">
      <alignment horizontal="center" vertical="center"/>
    </xf>
    <xf numFmtId="176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6" fontId="79" fillId="78" borderId="27">
      <alignment horizontal="center" vertical="center"/>
    </xf>
    <xf numFmtId="176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6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2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7" fontId="71" fillId="100" borderId="0"/>
    <xf numFmtId="178" fontId="71" fillId="100" borderId="0"/>
    <xf numFmtId="179" fontId="71" fillId="100" borderId="0"/>
    <xf numFmtId="170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7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3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7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6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173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6" fontId="135" fillId="0" borderId="0" applyFont="0" applyFill="0" applyBorder="0" applyAlignment="0" applyProtection="0"/>
    <xf numFmtId="187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8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9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90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8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4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4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5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4" fontId="104" fillId="114" borderId="25" xfId="0" applyNumberFormat="1" applyFont="1" applyFill="1" applyBorder="1"/>
    <xf numFmtId="9" fontId="110" fillId="114" borderId="25" xfId="0" applyNumberFormat="1" applyFont="1" applyFill="1" applyBorder="1"/>
    <xf numFmtId="174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4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1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169" fontId="0" fillId="4" borderId="0" xfId="0" applyNumberFormat="1" applyFill="1"/>
    <xf numFmtId="0" fontId="0" fillId="117" borderId="25" xfId="0" applyFill="1" applyBorder="1"/>
    <xf numFmtId="0" fontId="0" fillId="110" borderId="25" xfId="0" applyFill="1" applyBorder="1"/>
    <xf numFmtId="0" fontId="62" fillId="0" borderId="52" xfId="0" applyFont="1" applyBorder="1"/>
    <xf numFmtId="0" fontId="62" fillId="0" borderId="53" xfId="0" applyFont="1" applyBorder="1"/>
    <xf numFmtId="2" fontId="0" fillId="117" borderId="25" xfId="0" applyNumberFormat="1" applyFill="1" applyBorder="1"/>
    <xf numFmtId="2" fontId="0" fillId="110" borderId="25" xfId="0" applyNumberFormat="1" applyFill="1" applyBorder="1"/>
    <xf numFmtId="192" fontId="0" fillId="0" borderId="0" xfId="0" applyNumberFormat="1"/>
    <xf numFmtId="0" fontId="62" fillId="0" borderId="47" xfId="0" applyFont="1" applyBorder="1" applyAlignment="1">
      <alignment horizontal="center"/>
    </xf>
    <xf numFmtId="0" fontId="62" fillId="0" borderId="51" xfId="0" applyFont="1" applyBorder="1" applyAlignment="1">
      <alignment horizontal="center"/>
    </xf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topLeftCell="F28" workbookViewId="0">
      <selection activeCell="H38" sqref="H38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6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6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6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6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6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6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6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6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6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6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6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6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6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6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6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6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6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6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169">
        <f>+'TRA_DEM-proj'!F23-3</f>
        <v>5.8656570606022331</v>
      </c>
      <c r="I37" s="169">
        <f>+'TRA_DEM-proj'!G23-3</f>
        <v>5.4321690641780975</v>
      </c>
      <c r="J37" s="169">
        <f>+'TRA_DEM-proj'!H23-3</f>
        <v>5.0696666130803081</v>
      </c>
      <c r="K37" s="169">
        <f>+'TRA_DEM-proj'!I23-3</f>
        <v>5.3232922082446663</v>
      </c>
      <c r="L37" s="169">
        <f>+'TRA_DEM-proj'!J23-3</f>
        <v>5.7105216531582634</v>
      </c>
      <c r="M37" s="169">
        <f>+'TRA_DEM-proj'!K23-3</f>
        <v>6.6612002337563805</v>
      </c>
      <c r="N37" s="169">
        <f>+'TRA_DEM-proj'!L23-3</f>
        <v>7.7156372113364213</v>
      </c>
      <c r="O37" s="169">
        <f>+'TRA_DEM-proj'!M23-3</f>
        <v>8.8851569232338186</v>
      </c>
      <c r="P37" s="169">
        <f>+'TRA_DEM-proj'!N23-3</f>
        <v>10.182319660883291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169">
        <f>+'TRA_DEM-proj'!F24-3</f>
        <v>7.9987703407455601</v>
      </c>
      <c r="I38" s="169">
        <f>+'TRA_DEM-proj'!G24-3</f>
        <v>8.351898344532831</v>
      </c>
      <c r="J38" s="169">
        <f>+'TRA_DEM-proj'!H24-3</f>
        <v>8.8394730237031798</v>
      </c>
      <c r="K38" s="169">
        <f>+'TRA_DEM-proj'!I24-3</f>
        <v>9.14066625098949</v>
      </c>
      <c r="L38" s="169">
        <f>+'TRA_DEM-proj'!J24-3</f>
        <v>10.078680578888335</v>
      </c>
      <c r="M38" s="169">
        <f>+'TRA_DEM-proj'!K24-3</f>
        <v>10.576404691623683</v>
      </c>
      <c r="N38" s="169">
        <f>+'TRA_DEM-proj'!L24-3</f>
        <v>11.093070263392601</v>
      </c>
      <c r="O38" s="169">
        <f>+'TRA_DEM-proj'!M24-3</f>
        <v>11.629398133031589</v>
      </c>
      <c r="P38" s="169">
        <f>+'TRA_DEM-proj'!N24-3</f>
        <v>12.186136571721573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zoomScale="70" zoomScaleNormal="70" workbookViewId="0">
      <selection activeCell="AE11" sqref="AE11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tr">
        <f>+G6</f>
        <v>ALU-PH-FURN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v>6.3613</v>
      </c>
      <c r="K9" s="156">
        <v>6.1299000000000001</v>
      </c>
      <c r="L9" s="156">
        <v>5.907</v>
      </c>
      <c r="M9" s="156">
        <v>6.3612000000000002</v>
      </c>
      <c r="N9" s="156">
        <v>6.8502999999999998</v>
      </c>
      <c r="O9" s="156">
        <v>7.4855</v>
      </c>
      <c r="P9" s="156">
        <v>8.1796000000000006</v>
      </c>
      <c r="Q9" s="156">
        <v>8.9380000000000006</v>
      </c>
      <c r="R9" s="156">
        <v>9.7667999999999999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4">
        <v>2.6476999999999999</v>
      </c>
      <c r="AE9" s="156">
        <v>2.5514000000000001</v>
      </c>
      <c r="AF9" s="156">
        <v>2.4586000000000001</v>
      </c>
      <c r="AG9" s="156">
        <v>2.6476000000000002</v>
      </c>
      <c r="AH9" s="156">
        <v>2.8512</v>
      </c>
      <c r="AI9" s="156">
        <v>3.1156000000000001</v>
      </c>
      <c r="AJ9" s="156">
        <v>3.4045000000000001</v>
      </c>
      <c r="AK9" s="156">
        <v>3.7202000000000002</v>
      </c>
      <c r="AL9" s="156">
        <v>4.0651999999999999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v>1.7009000000000001</v>
      </c>
      <c r="K10" s="156">
        <v>1.639</v>
      </c>
      <c r="L10" s="156">
        <v>1.5793999999999999</v>
      </c>
      <c r="M10" s="156">
        <v>1.7009000000000001</v>
      </c>
      <c r="N10" s="156">
        <v>1.8315999999999999</v>
      </c>
      <c r="O10" s="156">
        <v>2.0015000000000001</v>
      </c>
      <c r="P10" s="156">
        <v>2.1871</v>
      </c>
      <c r="Q10" s="156">
        <v>2.3898999999999999</v>
      </c>
      <c r="R10" s="156">
        <v>2.6114999999999999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4">
        <v>0.70789999999999997</v>
      </c>
      <c r="AE10" s="156">
        <v>0.68220000000000003</v>
      </c>
      <c r="AF10" s="156">
        <v>0.65739999999999998</v>
      </c>
      <c r="AG10" s="156">
        <v>0.70789999999999997</v>
      </c>
      <c r="AH10" s="156">
        <v>0.76239999999999997</v>
      </c>
      <c r="AI10" s="156">
        <v>0.83309999999999995</v>
      </c>
      <c r="AJ10" s="156">
        <v>0.9103</v>
      </c>
      <c r="AK10" s="156">
        <v>0.99470000000000003</v>
      </c>
      <c r="AL10" s="156">
        <v>1.0869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v>1.4144000000000001</v>
      </c>
      <c r="K11" s="156">
        <v>1.363</v>
      </c>
      <c r="L11" s="156">
        <v>1.3133999999999999</v>
      </c>
      <c r="M11" s="156">
        <v>1.4144000000000001</v>
      </c>
      <c r="N11" s="156">
        <v>1.5232000000000001</v>
      </c>
      <c r="O11" s="156">
        <v>1.6644000000000001</v>
      </c>
      <c r="P11" s="156">
        <v>1.8187</v>
      </c>
      <c r="Q11" s="156">
        <v>1.9874000000000001</v>
      </c>
      <c r="R11" s="156">
        <v>2.1717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4">
        <v>0.5887</v>
      </c>
      <c r="AE11" s="156">
        <v>0.56730000000000003</v>
      </c>
      <c r="AF11" s="156">
        <v>0.54669999999999996</v>
      </c>
      <c r="AG11" s="156">
        <v>0.5887</v>
      </c>
      <c r="AH11" s="156">
        <v>0.63400000000000001</v>
      </c>
      <c r="AI11" s="156">
        <v>0.69279999999999997</v>
      </c>
      <c r="AJ11" s="156">
        <v>0.75700000000000001</v>
      </c>
      <c r="AK11" s="156">
        <v>0.82720000000000005</v>
      </c>
      <c r="AL11" s="156">
        <v>0.90390000000000004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v>1.3756999999999999</v>
      </c>
      <c r="K12" s="156">
        <v>1.3257000000000001</v>
      </c>
      <c r="L12" s="156">
        <v>1.2774000000000001</v>
      </c>
      <c r="M12" s="156">
        <v>1.3756999999999999</v>
      </c>
      <c r="N12" s="156">
        <v>1.4814000000000001</v>
      </c>
      <c r="O12" s="156">
        <v>1.6188</v>
      </c>
      <c r="P12" s="156">
        <v>1.7688999999999999</v>
      </c>
      <c r="Q12" s="156">
        <v>1.9329000000000001</v>
      </c>
      <c r="R12" s="156">
        <v>2.1122000000000001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4">
        <v>0.5726</v>
      </c>
      <c r="AE12" s="156">
        <v>0.55179999999999996</v>
      </c>
      <c r="AF12" s="156">
        <v>0.53169999999999995</v>
      </c>
      <c r="AG12" s="156">
        <v>0.5726</v>
      </c>
      <c r="AH12" s="156">
        <v>0.61660000000000004</v>
      </c>
      <c r="AI12" s="156">
        <v>0.67379999999999995</v>
      </c>
      <c r="AJ12" s="156">
        <v>0.73629999999999995</v>
      </c>
      <c r="AK12" s="156">
        <v>0.80449999999999999</v>
      </c>
      <c r="AL12" s="156">
        <v>0.87909999999999999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v>0.66930000000000001</v>
      </c>
      <c r="K13" s="156">
        <v>0.64500000000000002</v>
      </c>
      <c r="L13" s="156">
        <v>0.62150000000000005</v>
      </c>
      <c r="M13" s="156">
        <v>0.66930000000000001</v>
      </c>
      <c r="N13" s="156">
        <v>0.7208</v>
      </c>
      <c r="O13" s="156">
        <v>0.78759999999999997</v>
      </c>
      <c r="P13" s="156">
        <v>0.86070000000000002</v>
      </c>
      <c r="Q13" s="156">
        <v>0.9405</v>
      </c>
      <c r="R13" s="156">
        <v>1.0277000000000001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4">
        <v>0.27860000000000001</v>
      </c>
      <c r="AE13" s="156">
        <v>0.26850000000000002</v>
      </c>
      <c r="AF13" s="156">
        <v>0.25869999999999999</v>
      </c>
      <c r="AG13" s="156">
        <v>0.27860000000000001</v>
      </c>
      <c r="AH13" s="156">
        <v>0.3</v>
      </c>
      <c r="AI13" s="156">
        <v>0.32779999999999998</v>
      </c>
      <c r="AJ13" s="156">
        <v>0.35820000000000002</v>
      </c>
      <c r="AK13" s="156">
        <v>0.39140000000000003</v>
      </c>
      <c r="AL13" s="156">
        <v>0.42770000000000002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v>35.113900000000001</v>
      </c>
      <c r="K14" s="156">
        <v>33.836799999999997</v>
      </c>
      <c r="L14" s="156">
        <v>32.606099999999998</v>
      </c>
      <c r="M14" s="156">
        <v>35.113199999999999</v>
      </c>
      <c r="N14" s="156">
        <v>37.813000000000002</v>
      </c>
      <c r="O14" s="156">
        <v>41.319299999999998</v>
      </c>
      <c r="P14" s="156">
        <v>45.150700000000001</v>
      </c>
      <c r="Q14" s="156">
        <v>49.337400000000002</v>
      </c>
      <c r="R14" s="156">
        <v>53.912300000000002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4">
        <v>14.6151</v>
      </c>
      <c r="AE14" s="156">
        <v>14.083600000000001</v>
      </c>
      <c r="AF14" s="156">
        <v>13.571300000000001</v>
      </c>
      <c r="AG14" s="156">
        <v>14.614800000000001</v>
      </c>
      <c r="AH14" s="156">
        <v>15.7386</v>
      </c>
      <c r="AI14" s="156">
        <v>17.197900000000001</v>
      </c>
      <c r="AJ14" s="156">
        <v>18.7927</v>
      </c>
      <c r="AK14" s="156">
        <v>20.5352</v>
      </c>
      <c r="AL14" s="156">
        <v>22.439399999999999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v>0.53949999999999998</v>
      </c>
      <c r="K15" s="156">
        <v>0.51990000000000003</v>
      </c>
      <c r="L15" s="156">
        <v>0.501</v>
      </c>
      <c r="M15" s="156">
        <v>0.53949999999999998</v>
      </c>
      <c r="N15" s="156">
        <v>0.58099999999999996</v>
      </c>
      <c r="O15" s="156">
        <v>0.63480000000000003</v>
      </c>
      <c r="P15" s="156">
        <v>0.69369999999999998</v>
      </c>
      <c r="Q15" s="156">
        <v>0.75800000000000001</v>
      </c>
      <c r="R15" s="156">
        <v>0.82830000000000004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4">
        <v>0.22450000000000001</v>
      </c>
      <c r="AE15" s="156">
        <v>0.21640000000000001</v>
      </c>
      <c r="AF15" s="156">
        <v>0.20849999999999999</v>
      </c>
      <c r="AG15" s="156">
        <v>0.22450000000000001</v>
      </c>
      <c r="AH15" s="156">
        <v>0.24179999999999999</v>
      </c>
      <c r="AI15" s="156">
        <v>0.26419999999999999</v>
      </c>
      <c r="AJ15" s="156">
        <v>0.28870000000000001</v>
      </c>
      <c r="AK15" s="156">
        <v>0.3155</v>
      </c>
      <c r="AL15" s="156">
        <v>0.3448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v>0.64370000000000005</v>
      </c>
      <c r="K16" s="156">
        <v>0.62019999999999997</v>
      </c>
      <c r="L16" s="156">
        <v>0.59770000000000001</v>
      </c>
      <c r="M16" s="156">
        <v>0.64359999999999995</v>
      </c>
      <c r="N16" s="156">
        <v>0.69310000000000005</v>
      </c>
      <c r="O16" s="156">
        <v>0.75739999999999996</v>
      </c>
      <c r="P16" s="156">
        <v>0.8276</v>
      </c>
      <c r="Q16" s="156">
        <v>0.90439999999999998</v>
      </c>
      <c r="R16" s="156">
        <v>0.98819999999999997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4">
        <v>0.26790000000000003</v>
      </c>
      <c r="AE16" s="156">
        <v>0.25819999999999999</v>
      </c>
      <c r="AF16" s="156">
        <v>0.24879999999999999</v>
      </c>
      <c r="AG16" s="156">
        <v>0.26790000000000003</v>
      </c>
      <c r="AH16" s="156">
        <v>0.28849999999999998</v>
      </c>
      <c r="AI16" s="156">
        <v>0.31519999999999998</v>
      </c>
      <c r="AJ16" s="156">
        <v>0.34449999999999997</v>
      </c>
      <c r="AK16" s="156">
        <v>0.37640000000000001</v>
      </c>
      <c r="AL16" s="156">
        <v>0.4113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v>0.4501</v>
      </c>
      <c r="K17" s="156">
        <v>0.43369999999999997</v>
      </c>
      <c r="L17" s="156">
        <v>0.41789999999999999</v>
      </c>
      <c r="M17" s="156">
        <v>0.4501</v>
      </c>
      <c r="N17" s="156">
        <v>0.48470000000000002</v>
      </c>
      <c r="O17" s="156">
        <v>0.52959999999999996</v>
      </c>
      <c r="P17" s="156">
        <v>0.57869999999999999</v>
      </c>
      <c r="Q17" s="156">
        <v>0.63239999999999996</v>
      </c>
      <c r="R17" s="156">
        <v>0.69099999999999995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4">
        <v>0.18729999999999999</v>
      </c>
      <c r="AE17" s="156">
        <v>0.18049999999999999</v>
      </c>
      <c r="AF17" s="156">
        <v>0.17399999999999999</v>
      </c>
      <c r="AG17" s="156">
        <v>0.18729999999999999</v>
      </c>
      <c r="AH17" s="156">
        <v>0.20169999999999999</v>
      </c>
      <c r="AI17" s="156">
        <v>0.22040000000000001</v>
      </c>
      <c r="AJ17" s="156">
        <v>0.2409</v>
      </c>
      <c r="AK17" s="156">
        <v>0.26319999999999999</v>
      </c>
      <c r="AL17" s="156">
        <v>0.28760000000000002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v>0.1142</v>
      </c>
      <c r="K18" s="156">
        <v>0.1101</v>
      </c>
      <c r="L18" s="156">
        <v>0.1061</v>
      </c>
      <c r="M18" s="156">
        <v>0.1142</v>
      </c>
      <c r="N18" s="156">
        <v>0.123</v>
      </c>
      <c r="O18" s="156">
        <v>0.13439999999999999</v>
      </c>
      <c r="P18" s="156">
        <v>0.1469</v>
      </c>
      <c r="Q18" s="156">
        <v>0.1605</v>
      </c>
      <c r="R18" s="156">
        <v>0.1754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4">
        <v>4.7500000000000001E-2</v>
      </c>
      <c r="AE18" s="156">
        <v>4.58E-2</v>
      </c>
      <c r="AF18" s="156">
        <v>4.41E-2</v>
      </c>
      <c r="AG18" s="156">
        <v>4.7500000000000001E-2</v>
      </c>
      <c r="AH18" s="156">
        <v>5.1200000000000002E-2</v>
      </c>
      <c r="AI18" s="156">
        <v>5.5899999999999998E-2</v>
      </c>
      <c r="AJ18" s="156">
        <v>6.1100000000000002E-2</v>
      </c>
      <c r="AK18" s="156">
        <v>6.6799999999999998E-2</v>
      </c>
      <c r="AL18" s="156">
        <v>7.2999999999999995E-2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v>0.153</v>
      </c>
      <c r="K19" s="156">
        <v>0.1474</v>
      </c>
      <c r="L19" s="156">
        <v>0.1421</v>
      </c>
      <c r="M19" s="156">
        <v>0.153</v>
      </c>
      <c r="N19" s="156">
        <v>0.1648</v>
      </c>
      <c r="O19" s="156">
        <v>0.18</v>
      </c>
      <c r="P19" s="156">
        <v>0.19670000000000001</v>
      </c>
      <c r="Q19" s="156">
        <v>0.215</v>
      </c>
      <c r="R19" s="156">
        <v>0.2349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54">
        <v>6.3700000000000007E-2</v>
      </c>
      <c r="AE19" s="156">
        <v>6.1400000000000003E-2</v>
      </c>
      <c r="AF19" s="156">
        <v>5.91E-2</v>
      </c>
      <c r="AG19" s="156">
        <v>6.3700000000000007E-2</v>
      </c>
      <c r="AH19" s="156">
        <v>6.8599999999999994E-2</v>
      </c>
      <c r="AI19" s="156">
        <v>7.4899999999999994E-2</v>
      </c>
      <c r="AJ19" s="156">
        <v>8.1900000000000001E-2</v>
      </c>
      <c r="AK19" s="156">
        <v>8.9499999999999996E-2</v>
      </c>
      <c r="AL19" s="156">
        <v>9.7799999999999998E-2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v>7.2615999999999996</v>
      </c>
      <c r="K20" s="156">
        <v>6.9974999999999996</v>
      </c>
      <c r="L20" s="156">
        <v>6.7430000000000003</v>
      </c>
      <c r="M20" s="156">
        <v>7.2614999999999998</v>
      </c>
      <c r="N20" s="156">
        <v>7.8197999999999999</v>
      </c>
      <c r="O20" s="156">
        <v>8.5449000000000002</v>
      </c>
      <c r="P20" s="156">
        <v>9.3373000000000008</v>
      </c>
      <c r="Q20" s="156">
        <v>10.203099999999999</v>
      </c>
      <c r="R20" s="156">
        <v>11.1492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v>0.32779999999999998</v>
      </c>
      <c r="AE20" s="156">
        <v>0.31580000000000003</v>
      </c>
      <c r="AF20" s="156">
        <v>0.3044</v>
      </c>
      <c r="AG20" s="156">
        <v>0.32779999999999998</v>
      </c>
      <c r="AH20" s="156">
        <v>0.35299999999999998</v>
      </c>
      <c r="AI20" s="156">
        <v>0.38569999999999999</v>
      </c>
      <c r="AJ20" s="156">
        <v>0.42149999999999999</v>
      </c>
      <c r="AK20" s="156">
        <v>0.46050000000000002</v>
      </c>
      <c r="AL20" s="156">
        <v>0.50319999999999998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v>1.29</v>
      </c>
      <c r="K21" s="156">
        <v>1.2431000000000001</v>
      </c>
      <c r="L21" s="156">
        <v>1.1979</v>
      </c>
      <c r="M21" s="156">
        <v>1.29</v>
      </c>
      <c r="N21" s="156">
        <v>1.3892</v>
      </c>
      <c r="O21" s="156">
        <v>1.518</v>
      </c>
      <c r="P21" s="156">
        <v>1.6587000000000001</v>
      </c>
      <c r="Q21" s="156">
        <v>1.8125</v>
      </c>
      <c r="R21" s="156">
        <v>1.9805999999999999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v>7.2599999999999998E-2</v>
      </c>
      <c r="AE21" s="156">
        <v>7.0000000000000007E-2</v>
      </c>
      <c r="AF21" s="156">
        <v>6.7400000000000002E-2</v>
      </c>
      <c r="AG21" s="156">
        <v>7.2599999999999998E-2</v>
      </c>
      <c r="AH21" s="156">
        <v>7.8200000000000006E-2</v>
      </c>
      <c r="AI21" s="156">
        <v>8.5500000000000007E-2</v>
      </c>
      <c r="AJ21" s="156">
        <v>9.3399999999999997E-2</v>
      </c>
      <c r="AK21" s="156">
        <v>0.10199999999999999</v>
      </c>
      <c r="AL21" s="156">
        <v>0.1115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v>0.66590000000000005</v>
      </c>
      <c r="K22" s="156">
        <v>0.64170000000000005</v>
      </c>
      <c r="L22" s="156">
        <v>0.61829999999999996</v>
      </c>
      <c r="M22" s="156">
        <v>0.66590000000000005</v>
      </c>
      <c r="N22" s="156">
        <v>0.71709999999999996</v>
      </c>
      <c r="O22" s="156">
        <v>0.78359999999999996</v>
      </c>
      <c r="P22" s="156">
        <v>0.85619999999999996</v>
      </c>
      <c r="Q22" s="156">
        <v>0.93559999999999999</v>
      </c>
      <c r="R22" s="156">
        <v>1.0224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v>0.2087</v>
      </c>
      <c r="AE22" s="156">
        <v>0.2011</v>
      </c>
      <c r="AF22" s="156">
        <v>0.1938</v>
      </c>
      <c r="AG22" s="156">
        <v>0.2087</v>
      </c>
      <c r="AH22" s="156">
        <v>0.2248</v>
      </c>
      <c r="AI22" s="156">
        <v>0.24560000000000001</v>
      </c>
      <c r="AJ22" s="156">
        <v>0.26840000000000003</v>
      </c>
      <c r="AK22" s="156">
        <v>0.29330000000000001</v>
      </c>
      <c r="AL22" s="156">
        <v>0.32050000000000001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v>0.42199999999999999</v>
      </c>
      <c r="K23" s="156">
        <v>0.40670000000000001</v>
      </c>
      <c r="L23" s="156">
        <v>0.39190000000000003</v>
      </c>
      <c r="M23" s="156">
        <v>0.42199999999999999</v>
      </c>
      <c r="N23" s="156">
        <v>0.45450000000000002</v>
      </c>
      <c r="O23" s="156">
        <v>0.49659999999999999</v>
      </c>
      <c r="P23" s="156">
        <v>0.54259999999999997</v>
      </c>
      <c r="Q23" s="156">
        <v>0.59299999999999997</v>
      </c>
      <c r="R23" s="156">
        <v>0.64790000000000003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v>0.1323</v>
      </c>
      <c r="AE23" s="156">
        <v>0.1275</v>
      </c>
      <c r="AF23" s="156">
        <v>0.12280000000000001</v>
      </c>
      <c r="AG23" s="156">
        <v>0.1323</v>
      </c>
      <c r="AH23" s="156">
        <v>0.1424</v>
      </c>
      <c r="AI23" s="156">
        <v>0.15570000000000001</v>
      </c>
      <c r="AJ23" s="156">
        <v>0.1701</v>
      </c>
      <c r="AK23" s="156">
        <v>0.18590000000000001</v>
      </c>
      <c r="AL23" s="156">
        <v>0.2031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v>0.34079999999999999</v>
      </c>
      <c r="K24" s="156">
        <v>0.32840000000000003</v>
      </c>
      <c r="L24" s="156">
        <v>0.3165</v>
      </c>
      <c r="M24" s="156">
        <v>0.34079999999999999</v>
      </c>
      <c r="N24" s="156">
        <v>0.36699999999999999</v>
      </c>
      <c r="O24" s="156">
        <v>0.40110000000000001</v>
      </c>
      <c r="P24" s="156">
        <v>0.43830000000000002</v>
      </c>
      <c r="Q24" s="156">
        <v>0.47889999999999999</v>
      </c>
      <c r="R24" s="156">
        <v>0.52329999999999999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v>0.10680000000000001</v>
      </c>
      <c r="AE24" s="156">
        <v>0.10299999999999999</v>
      </c>
      <c r="AF24" s="156">
        <v>9.9199999999999997E-2</v>
      </c>
      <c r="AG24" s="156">
        <v>0.10680000000000001</v>
      </c>
      <c r="AH24" s="156">
        <v>0.115</v>
      </c>
      <c r="AI24" s="156">
        <v>0.12570000000000001</v>
      </c>
      <c r="AJ24" s="156">
        <v>0.13739999999999999</v>
      </c>
      <c r="AK24" s="156">
        <v>0.15010000000000001</v>
      </c>
      <c r="AL24" s="156">
        <v>0.16400000000000001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v>6.1699999999999998E-2</v>
      </c>
      <c r="K25" s="156">
        <v>5.9400000000000001E-2</v>
      </c>
      <c r="L25" s="156">
        <v>5.7299999999999997E-2</v>
      </c>
      <c r="M25" s="156">
        <v>6.1699999999999998E-2</v>
      </c>
      <c r="N25" s="156">
        <v>6.6400000000000001E-2</v>
      </c>
      <c r="O25" s="156">
        <v>7.2599999999999998E-2</v>
      </c>
      <c r="P25" s="156">
        <v>7.9299999999999995E-2</v>
      </c>
      <c r="Q25" s="156">
        <v>8.6699999999999999E-2</v>
      </c>
      <c r="R25" s="156">
        <v>9.4700000000000006E-2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v>1.9300000000000001E-2</v>
      </c>
      <c r="AE25" s="156">
        <v>1.8599999999999998E-2</v>
      </c>
      <c r="AF25" s="156">
        <v>1.7999999999999999E-2</v>
      </c>
      <c r="AG25" s="156">
        <v>1.9300000000000001E-2</v>
      </c>
      <c r="AH25" s="156">
        <v>2.0799999999999999E-2</v>
      </c>
      <c r="AI25" s="156">
        <v>2.2800000000000001E-2</v>
      </c>
      <c r="AJ25" s="156">
        <v>2.4899999999999999E-2</v>
      </c>
      <c r="AK25" s="156">
        <v>2.7199999999999998E-2</v>
      </c>
      <c r="AL25" s="156">
        <v>2.9700000000000001E-2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v>1.8779999999999999</v>
      </c>
      <c r="K29" s="156">
        <v>1.8097000000000001</v>
      </c>
      <c r="L29" s="156">
        <v>1.7438</v>
      </c>
      <c r="M29" s="156">
        <v>1.8778999999999999</v>
      </c>
      <c r="N29" s="156">
        <v>2.0223</v>
      </c>
      <c r="O29" s="156">
        <v>2.2098</v>
      </c>
      <c r="P29" s="156">
        <v>2.4148000000000001</v>
      </c>
      <c r="Q29" s="156">
        <v>2.6387</v>
      </c>
      <c r="R29" s="156">
        <v>2.8833000000000002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v>0.78159999999999996</v>
      </c>
      <c r="AE29" s="156">
        <v>0.75319999999999998</v>
      </c>
      <c r="AF29" s="156">
        <v>0.7258</v>
      </c>
      <c r="AG29" s="156">
        <v>0.78159999999999996</v>
      </c>
      <c r="AH29" s="156">
        <v>0.8417</v>
      </c>
      <c r="AI29" s="156">
        <v>0.91979999999999995</v>
      </c>
      <c r="AJ29" s="156">
        <v>1.0051000000000001</v>
      </c>
      <c r="AK29" s="156">
        <v>1.0983000000000001</v>
      </c>
      <c r="AL29" s="156">
        <v>1.2000999999999999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v>3.1199999999999999E-2</v>
      </c>
      <c r="K30" s="156">
        <v>3.0099999999999998E-2</v>
      </c>
      <c r="L30" s="156">
        <v>2.9000000000000001E-2</v>
      </c>
      <c r="M30" s="156">
        <v>3.1199999999999999E-2</v>
      </c>
      <c r="N30" s="156">
        <v>3.3599999999999998E-2</v>
      </c>
      <c r="O30" s="156">
        <v>3.6700000000000003E-2</v>
      </c>
      <c r="P30" s="156">
        <v>4.0099999999999997E-2</v>
      </c>
      <c r="Q30" s="156">
        <v>4.3799999999999999E-2</v>
      </c>
      <c r="R30" s="156">
        <v>4.7899999999999998E-2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v>1.2999999999999999E-2</v>
      </c>
      <c r="AE30" s="156">
        <v>1.2500000000000001E-2</v>
      </c>
      <c r="AF30" s="156">
        <v>1.21E-2</v>
      </c>
      <c r="AG30" s="156">
        <v>1.2999999999999999E-2</v>
      </c>
      <c r="AH30" s="156">
        <v>1.4E-2</v>
      </c>
      <c r="AI30" s="156">
        <v>1.5299999999999999E-2</v>
      </c>
      <c r="AJ30" s="156">
        <v>1.67E-2</v>
      </c>
      <c r="AK30" s="156">
        <v>1.8200000000000001E-2</v>
      </c>
      <c r="AL30" s="156">
        <v>1.9900000000000001E-2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v>1.1273</v>
      </c>
      <c r="K31" s="156">
        <v>1.0863</v>
      </c>
      <c r="L31" s="156">
        <v>1.0468</v>
      </c>
      <c r="M31" s="156">
        <v>1.1273</v>
      </c>
      <c r="N31" s="156">
        <v>1.214</v>
      </c>
      <c r="O31" s="156">
        <v>1.3265</v>
      </c>
      <c r="P31" s="156">
        <v>1.4495</v>
      </c>
      <c r="Q31" s="156">
        <v>1.5839000000000001</v>
      </c>
      <c r="R31" s="156">
        <v>1.7307999999999999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v>0.46920000000000001</v>
      </c>
      <c r="AE31" s="156">
        <v>0.4521</v>
      </c>
      <c r="AF31" s="156">
        <v>0.43569999999999998</v>
      </c>
      <c r="AG31" s="156">
        <v>0.46920000000000001</v>
      </c>
      <c r="AH31" s="156">
        <v>0.50529999999999997</v>
      </c>
      <c r="AI31" s="156">
        <v>0.55210000000000004</v>
      </c>
      <c r="AJ31" s="156">
        <v>0.60329999999999995</v>
      </c>
      <c r="AK31" s="156">
        <v>0.6593</v>
      </c>
      <c r="AL31" s="156">
        <v>0.72040000000000004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v>0.4778</v>
      </c>
      <c r="K32" s="156">
        <v>0.46039999999999998</v>
      </c>
      <c r="L32" s="156">
        <v>0.44369999999999998</v>
      </c>
      <c r="M32" s="156">
        <v>0.4778</v>
      </c>
      <c r="N32" s="156">
        <v>0.51459999999999995</v>
      </c>
      <c r="O32" s="156">
        <v>0.56230000000000002</v>
      </c>
      <c r="P32" s="156">
        <v>0.61439999999999995</v>
      </c>
      <c r="Q32" s="156">
        <v>0.6714</v>
      </c>
      <c r="R32" s="156">
        <v>0.73360000000000003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v>0.19889999999999999</v>
      </c>
      <c r="AE32" s="156">
        <v>0.19159999999999999</v>
      </c>
      <c r="AF32" s="156">
        <v>0.1847</v>
      </c>
      <c r="AG32" s="156">
        <v>0.19889999999999999</v>
      </c>
      <c r="AH32" s="156">
        <v>0.2142</v>
      </c>
      <c r="AI32" s="156">
        <v>0.23400000000000001</v>
      </c>
      <c r="AJ32" s="156">
        <v>0.25569999999999998</v>
      </c>
      <c r="AK32" s="156">
        <v>0.27939999999999998</v>
      </c>
      <c r="AL32" s="156">
        <v>0.3054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v>4.1599000000000004</v>
      </c>
      <c r="K46" s="156">
        <v>4.2859999999999996</v>
      </c>
      <c r="L46" s="156">
        <v>4.4157999999999999</v>
      </c>
      <c r="M46" s="156">
        <v>4.7553999999999998</v>
      </c>
      <c r="N46" s="156">
        <v>5.1210000000000004</v>
      </c>
      <c r="O46" s="156">
        <v>5.5959000000000003</v>
      </c>
      <c r="P46" s="156">
        <v>6.1147999999999998</v>
      </c>
      <c r="Q46" s="156">
        <v>6.6818</v>
      </c>
      <c r="R46" s="156">
        <v>7.3014000000000001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v>1.4198</v>
      </c>
      <c r="AE46" s="156">
        <v>1.4628000000000001</v>
      </c>
      <c r="AF46" s="156">
        <v>1.5072000000000001</v>
      </c>
      <c r="AG46" s="156">
        <v>1.623</v>
      </c>
      <c r="AH46" s="156">
        <v>1.7478</v>
      </c>
      <c r="AI46" s="156">
        <v>1.9098999999999999</v>
      </c>
      <c r="AJ46" s="156">
        <v>2.0870000000000002</v>
      </c>
      <c r="AK46" s="156">
        <v>2.2805</v>
      </c>
      <c r="AL46" s="156">
        <v>2.492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v>2.7342</v>
      </c>
      <c r="K47" s="156">
        <v>2.8170999999999999</v>
      </c>
      <c r="L47" s="156">
        <v>2.9024000000000001</v>
      </c>
      <c r="M47" s="156">
        <v>3.1255999999999999</v>
      </c>
      <c r="N47" s="156">
        <v>3.3658999999999999</v>
      </c>
      <c r="O47" s="156">
        <v>3.6779999999999999</v>
      </c>
      <c r="P47" s="156">
        <v>4.0190999999999999</v>
      </c>
      <c r="Q47" s="156">
        <v>4.3917999999999999</v>
      </c>
      <c r="R47" s="156">
        <v>4.7990000000000004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v>0.93320000000000003</v>
      </c>
      <c r="AE47" s="156">
        <v>0.96150000000000002</v>
      </c>
      <c r="AF47" s="156">
        <v>0.99060000000000004</v>
      </c>
      <c r="AG47" s="156">
        <v>1.0668</v>
      </c>
      <c r="AH47" s="156">
        <v>1.1488</v>
      </c>
      <c r="AI47" s="156">
        <v>1.2553000000000001</v>
      </c>
      <c r="AJ47" s="156">
        <v>1.3716999999999999</v>
      </c>
      <c r="AK47" s="156">
        <v>1.4988999999999999</v>
      </c>
      <c r="AL47" s="156">
        <v>1.6378999999999999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v>1.0329999999999999</v>
      </c>
      <c r="K48" s="156">
        <v>1.0643</v>
      </c>
      <c r="L48" s="156">
        <v>1.0965</v>
      </c>
      <c r="M48" s="156">
        <v>1.1808000000000001</v>
      </c>
      <c r="N48" s="156">
        <v>1.2716000000000001</v>
      </c>
      <c r="O48" s="156">
        <v>1.3895999999999999</v>
      </c>
      <c r="P48" s="156">
        <v>1.5184</v>
      </c>
      <c r="Q48" s="156">
        <v>1.6592</v>
      </c>
      <c r="R48" s="156">
        <v>1.8129999999999999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v>0.35260000000000002</v>
      </c>
      <c r="AE48" s="156">
        <v>0.36320000000000002</v>
      </c>
      <c r="AF48" s="156">
        <v>0.37430000000000002</v>
      </c>
      <c r="AG48" s="156">
        <v>0.40300000000000002</v>
      </c>
      <c r="AH48" s="156">
        <v>0.434</v>
      </c>
      <c r="AI48" s="156">
        <v>0.4743</v>
      </c>
      <c r="AJ48" s="156">
        <v>0.51819999999999999</v>
      </c>
      <c r="AK48" s="156">
        <v>0.56630000000000003</v>
      </c>
      <c r="AL48" s="156">
        <v>0.61880000000000002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v>1.0872999999999999</v>
      </c>
      <c r="K49" s="156">
        <v>1.1203000000000001</v>
      </c>
      <c r="L49" s="156">
        <v>1.1541999999999999</v>
      </c>
      <c r="M49" s="156">
        <v>1.2430000000000001</v>
      </c>
      <c r="N49" s="156">
        <v>1.3385</v>
      </c>
      <c r="O49" s="156">
        <v>1.4626999999999999</v>
      </c>
      <c r="P49" s="156">
        <v>1.5983000000000001</v>
      </c>
      <c r="Q49" s="156">
        <v>1.7464999999999999</v>
      </c>
      <c r="R49" s="156">
        <v>1.9085000000000001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6">
        <v>0</v>
      </c>
      <c r="AF49" s="156">
        <v>0</v>
      </c>
      <c r="AG49" s="156">
        <v>0</v>
      </c>
      <c r="AH49" s="156">
        <v>0</v>
      </c>
      <c r="AI49" s="156">
        <v>0</v>
      </c>
      <c r="AJ49" s="156">
        <v>0</v>
      </c>
      <c r="AK49" s="156">
        <v>0</v>
      </c>
      <c r="AL49" s="156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v>5.1700000000000003E-2</v>
      </c>
      <c r="K50" s="156">
        <v>5.3199999999999997E-2</v>
      </c>
      <c r="L50" s="156">
        <v>5.4800000000000001E-2</v>
      </c>
      <c r="M50" s="156">
        <v>5.91E-2</v>
      </c>
      <c r="N50" s="156">
        <v>6.3600000000000004E-2</v>
      </c>
      <c r="O50" s="156">
        <v>6.9500000000000006E-2</v>
      </c>
      <c r="P50" s="156">
        <v>7.5899999999999995E-2</v>
      </c>
      <c r="Q50" s="156">
        <v>8.3000000000000004E-2</v>
      </c>
      <c r="R50" s="156">
        <v>9.0700000000000003E-2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v>1.7600000000000001E-2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v>8.5000000000000006E-3</v>
      </c>
      <c r="K52" s="156">
        <v>8.8000000000000005E-3</v>
      </c>
      <c r="L52" s="156">
        <v>8.9999999999999993E-3</v>
      </c>
      <c r="M52" s="156">
        <v>9.7000000000000003E-3</v>
      </c>
      <c r="N52" s="156">
        <v>1.0500000000000001E-2</v>
      </c>
      <c r="O52" s="156">
        <v>1.14E-2</v>
      </c>
      <c r="P52" s="156">
        <v>1.2500000000000001E-2</v>
      </c>
      <c r="Q52" s="156">
        <v>1.37E-2</v>
      </c>
      <c r="R52" s="156">
        <v>1.49E-2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v>2.8999999999999998E-3</v>
      </c>
      <c r="AE52" s="156">
        <v>3.0000000000000001E-3</v>
      </c>
      <c r="AF52" s="156">
        <v>3.0999999999999999E-3</v>
      </c>
      <c r="AG52" s="156">
        <v>3.3E-3</v>
      </c>
      <c r="AH52" s="156">
        <v>3.5999999999999999E-3</v>
      </c>
      <c r="AI52" s="156">
        <v>3.8999999999999998E-3</v>
      </c>
      <c r="AJ52" s="156">
        <v>4.3E-3</v>
      </c>
      <c r="AK52" s="156">
        <v>4.7000000000000002E-3</v>
      </c>
      <c r="AL52" s="156">
        <v>5.1000000000000004E-3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14.037699999999999</v>
      </c>
      <c r="J62" s="156">
        <v>15.2151</v>
      </c>
      <c r="K62" s="156">
        <v>16.491299999999999</v>
      </c>
      <c r="L62" s="156">
        <v>17.874500000000001</v>
      </c>
      <c r="M62" s="156">
        <v>19.248899999999999</v>
      </c>
      <c r="N62" s="156">
        <v>20.728899999999999</v>
      </c>
      <c r="O62" s="156">
        <v>22.6511</v>
      </c>
      <c r="P62" s="156">
        <v>24.7514</v>
      </c>
      <c r="Q62" s="156">
        <v>27.046500000000002</v>
      </c>
      <c r="R62" s="156">
        <v>29.554500000000001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0</v>
      </c>
      <c r="AD62" s="154">
        <v>0</v>
      </c>
      <c r="AE62" s="156">
        <v>0</v>
      </c>
      <c r="AF62" s="156">
        <v>0</v>
      </c>
      <c r="AG62" s="156">
        <v>0</v>
      </c>
      <c r="AH62" s="156">
        <v>0</v>
      </c>
      <c r="AI62" s="156">
        <v>0</v>
      </c>
      <c r="AJ62" s="156">
        <v>0</v>
      </c>
      <c r="AK62" s="156">
        <v>0</v>
      </c>
      <c r="AL62" s="156">
        <v>0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95.016999999999996</v>
      </c>
      <c r="J63" s="156">
        <v>102.9866</v>
      </c>
      <c r="K63" s="156">
        <v>111.6246</v>
      </c>
      <c r="L63" s="156">
        <v>120.9872</v>
      </c>
      <c r="M63" s="156">
        <v>130.29</v>
      </c>
      <c r="N63" s="156">
        <v>140.30799999999999</v>
      </c>
      <c r="O63" s="156">
        <v>153.3184</v>
      </c>
      <c r="P63" s="156">
        <v>167.5351</v>
      </c>
      <c r="Q63" s="156">
        <v>183.0702</v>
      </c>
      <c r="R63" s="156">
        <v>200.04570000000001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0</v>
      </c>
      <c r="AD63" s="154">
        <v>0</v>
      </c>
      <c r="AE63" s="157">
        <v>0</v>
      </c>
      <c r="AF63" s="156">
        <v>0</v>
      </c>
      <c r="AG63" s="156">
        <v>0</v>
      </c>
      <c r="AH63" s="156">
        <v>0</v>
      </c>
      <c r="AI63" s="156">
        <v>0</v>
      </c>
      <c r="AJ63" s="156">
        <v>0</v>
      </c>
      <c r="AK63" s="156">
        <v>0</v>
      </c>
      <c r="AL63" s="156">
        <v>0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0.98809999999999998</v>
      </c>
      <c r="J64" s="156">
        <v>1.071</v>
      </c>
      <c r="K64" s="156">
        <v>1.1608000000000001</v>
      </c>
      <c r="L64" s="156">
        <v>1.2582</v>
      </c>
      <c r="M64" s="156">
        <v>1.3549</v>
      </c>
      <c r="N64" s="156">
        <v>1.4591000000000001</v>
      </c>
      <c r="O64" s="156">
        <v>1.5944</v>
      </c>
      <c r="P64" s="156">
        <v>1.7422</v>
      </c>
      <c r="Q64" s="156">
        <v>1.9037999999999999</v>
      </c>
      <c r="R64" s="156">
        <v>2.0802999999999998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</v>
      </c>
      <c r="AD64" s="154">
        <v>0</v>
      </c>
      <c r="AE64" s="156">
        <v>0</v>
      </c>
      <c r="AF64" s="156">
        <v>0</v>
      </c>
      <c r="AG64" s="156">
        <v>0</v>
      </c>
      <c r="AH64" s="156">
        <v>0</v>
      </c>
      <c r="AI64" s="156">
        <v>0</v>
      </c>
      <c r="AJ64" s="156">
        <v>0</v>
      </c>
      <c r="AK64" s="156">
        <v>0</v>
      </c>
      <c r="AL64" s="156">
        <v>0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0.48730000000000001</v>
      </c>
      <c r="J65" s="156">
        <v>0.5282</v>
      </c>
      <c r="K65" s="156">
        <v>0.57250000000000001</v>
      </c>
      <c r="L65" s="156">
        <v>0.62050000000000005</v>
      </c>
      <c r="M65" s="156">
        <v>0.66820000000000002</v>
      </c>
      <c r="N65" s="156">
        <v>0.71960000000000002</v>
      </c>
      <c r="O65" s="156">
        <v>0.7863</v>
      </c>
      <c r="P65" s="156">
        <v>0.85919999999999996</v>
      </c>
      <c r="Q65" s="156">
        <v>0.93889999999999996</v>
      </c>
      <c r="R65" s="156">
        <v>1.0259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</v>
      </c>
      <c r="AD65" s="154">
        <v>0</v>
      </c>
      <c r="AE65" s="156">
        <v>0</v>
      </c>
      <c r="AF65" s="156">
        <v>0</v>
      </c>
      <c r="AG65" s="156">
        <v>0</v>
      </c>
      <c r="AH65" s="156">
        <v>0</v>
      </c>
      <c r="AI65" s="156">
        <v>0</v>
      </c>
      <c r="AJ65" s="156">
        <v>0</v>
      </c>
      <c r="AK65" s="156">
        <v>0</v>
      </c>
      <c r="AL65" s="156">
        <v>0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0.30969999999999998</v>
      </c>
      <c r="J66" s="156">
        <v>0.33560000000000001</v>
      </c>
      <c r="K66" s="156">
        <v>0.36380000000000001</v>
      </c>
      <c r="L66" s="156">
        <v>0.39429999999999998</v>
      </c>
      <c r="M66" s="156">
        <v>0.42459999999999998</v>
      </c>
      <c r="N66" s="156">
        <v>0.45729999999999998</v>
      </c>
      <c r="O66" s="156">
        <v>0.49969999999999998</v>
      </c>
      <c r="P66" s="156">
        <v>0.54600000000000004</v>
      </c>
      <c r="Q66" s="156">
        <v>0.59660000000000002</v>
      </c>
      <c r="R66" s="156">
        <v>0.65190000000000003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0</v>
      </c>
      <c r="AD66" s="154">
        <v>0</v>
      </c>
      <c r="AE66" s="156">
        <v>0</v>
      </c>
      <c r="AF66" s="156">
        <v>0</v>
      </c>
      <c r="AG66" s="156">
        <v>0</v>
      </c>
      <c r="AH66" s="156">
        <v>0</v>
      </c>
      <c r="AI66" s="156">
        <v>0</v>
      </c>
      <c r="AJ66" s="156">
        <v>0</v>
      </c>
      <c r="AK66" s="156">
        <v>0</v>
      </c>
      <c r="AL66" s="156">
        <v>0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v>0.23780000000000001</v>
      </c>
      <c r="K67" s="156">
        <v>0.25769999999999998</v>
      </c>
      <c r="L67" s="156">
        <v>0.27929999999999999</v>
      </c>
      <c r="M67" s="156">
        <v>0.30080000000000001</v>
      </c>
      <c r="N67" s="156">
        <v>0.32390000000000002</v>
      </c>
      <c r="O67" s="156">
        <v>0.35399999999999998</v>
      </c>
      <c r="P67" s="156">
        <v>0.38679999999999998</v>
      </c>
      <c r="Q67" s="156">
        <v>0.42270000000000002</v>
      </c>
      <c r="R67" s="156"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0</v>
      </c>
      <c r="AD67" s="154">
        <v>0</v>
      </c>
      <c r="AE67" s="156">
        <v>0</v>
      </c>
      <c r="AF67" s="156">
        <v>0</v>
      </c>
      <c r="AG67" s="156">
        <v>0</v>
      </c>
      <c r="AH67" s="156">
        <v>0</v>
      </c>
      <c r="AI67" s="156">
        <v>0</v>
      </c>
      <c r="AJ67" s="156">
        <v>0</v>
      </c>
      <c r="AK67" s="156">
        <v>0</v>
      </c>
      <c r="AL67" s="156">
        <v>0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0.24660000000000001</v>
      </c>
      <c r="J68" s="156">
        <v>0.26729999999999998</v>
      </c>
      <c r="K68" s="156">
        <v>0.28970000000000001</v>
      </c>
      <c r="L68" s="156">
        <v>0.314</v>
      </c>
      <c r="M68" s="156">
        <v>0.3382</v>
      </c>
      <c r="N68" s="156">
        <v>0.36420000000000002</v>
      </c>
      <c r="O68" s="156">
        <v>0.39789999999999998</v>
      </c>
      <c r="P68" s="156">
        <v>0.43480000000000002</v>
      </c>
      <c r="Q68" s="156">
        <v>0.47520000000000001</v>
      </c>
      <c r="R68" s="156">
        <v>0.51919999999999999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0</v>
      </c>
      <c r="AD68" s="154">
        <v>0</v>
      </c>
      <c r="AE68" s="156">
        <v>0</v>
      </c>
      <c r="AF68" s="156">
        <v>0</v>
      </c>
      <c r="AG68" s="156">
        <v>0</v>
      </c>
      <c r="AH68" s="156">
        <v>0</v>
      </c>
      <c r="AI68" s="156">
        <v>0</v>
      </c>
      <c r="AJ68" s="156">
        <v>0</v>
      </c>
      <c r="AK68" s="156">
        <v>0</v>
      </c>
      <c r="AL68" s="156">
        <v>0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v>30.824300000000001</v>
      </c>
      <c r="K69" s="156">
        <v>30.824300000000001</v>
      </c>
      <c r="L69" s="156">
        <v>30.824300000000001</v>
      </c>
      <c r="M69" s="156">
        <v>30.824300000000001</v>
      </c>
      <c r="N69" s="156">
        <v>30.824300000000001</v>
      </c>
      <c r="O69" s="156">
        <v>30.824300000000001</v>
      </c>
      <c r="P69" s="156">
        <v>30.824300000000001</v>
      </c>
      <c r="Q69" s="156">
        <v>30.824300000000001</v>
      </c>
      <c r="R69" s="156"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v>2.24E-2</v>
      </c>
      <c r="AE69" s="156">
        <v>2.24E-2</v>
      </c>
      <c r="AF69" s="156">
        <v>2.24E-2</v>
      </c>
      <c r="AG69" s="156">
        <v>2.24E-2</v>
      </c>
      <c r="AH69" s="156">
        <v>2.24E-2</v>
      </c>
      <c r="AI69" s="156">
        <v>2.24E-2</v>
      </c>
      <c r="AJ69" s="156">
        <v>2.24E-2</v>
      </c>
      <c r="AK69" s="156">
        <v>2.24E-2</v>
      </c>
      <c r="AL69" s="156"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v>2.2726999999999999</v>
      </c>
      <c r="K70" s="156">
        <v>2.2726999999999999</v>
      </c>
      <c r="L70" s="156">
        <v>2.2726999999999999</v>
      </c>
      <c r="M70" s="156">
        <v>2.2726999999999999</v>
      </c>
      <c r="N70" s="156">
        <v>2.2726999999999999</v>
      </c>
      <c r="O70" s="156">
        <v>2.2726999999999999</v>
      </c>
      <c r="P70" s="156">
        <v>2.2726999999999999</v>
      </c>
      <c r="Q70" s="156">
        <v>2.2726999999999999</v>
      </c>
      <c r="R70" s="156"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v>3.3E-3</v>
      </c>
      <c r="AE70" s="156">
        <v>3.3E-3</v>
      </c>
      <c r="AF70" s="156">
        <v>3.3E-3</v>
      </c>
      <c r="AG70" s="156">
        <v>3.3E-3</v>
      </c>
      <c r="AH70" s="156">
        <v>3.3E-3</v>
      </c>
      <c r="AI70" s="156">
        <v>3.3E-3</v>
      </c>
      <c r="AJ70" s="156">
        <v>3.3E-3</v>
      </c>
      <c r="AK70" s="156">
        <v>3.3E-3</v>
      </c>
      <c r="AL70" s="156"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v>0.77749999999999997</v>
      </c>
      <c r="K71" s="156">
        <v>0.77749999999999997</v>
      </c>
      <c r="L71" s="156">
        <v>0.77749999999999997</v>
      </c>
      <c r="M71" s="156">
        <v>0.77749999999999997</v>
      </c>
      <c r="N71" s="156">
        <v>0.77749999999999997</v>
      </c>
      <c r="O71" s="156">
        <v>0.77749999999999997</v>
      </c>
      <c r="P71" s="156">
        <v>0.77749999999999997</v>
      </c>
      <c r="Q71" s="156">
        <v>0.77749999999999997</v>
      </c>
      <c r="R71" s="156"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v>0</v>
      </c>
      <c r="AE71" s="156">
        <v>0</v>
      </c>
      <c r="AF71" s="156">
        <v>0</v>
      </c>
      <c r="AG71" s="156">
        <v>0</v>
      </c>
      <c r="AH71" s="156">
        <v>0</v>
      </c>
      <c r="AI71" s="156">
        <v>0</v>
      </c>
      <c r="AJ71" s="156">
        <v>0</v>
      </c>
      <c r="AK71" s="156">
        <v>0</v>
      </c>
      <c r="AL71" s="156"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v>0.62360000000000004</v>
      </c>
      <c r="K72" s="156">
        <v>0.62360000000000004</v>
      </c>
      <c r="L72" s="156">
        <v>0.62360000000000004</v>
      </c>
      <c r="M72" s="156">
        <v>0.62360000000000004</v>
      </c>
      <c r="N72" s="156">
        <v>0.62360000000000004</v>
      </c>
      <c r="O72" s="156">
        <v>0.62360000000000004</v>
      </c>
      <c r="P72" s="156">
        <v>0.62360000000000004</v>
      </c>
      <c r="Q72" s="156">
        <v>0.62360000000000004</v>
      </c>
      <c r="R72" s="156"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v>8.9999999999999998E-4</v>
      </c>
      <c r="AE72" s="156">
        <v>8.9999999999999998E-4</v>
      </c>
      <c r="AF72" s="156">
        <v>8.9999999999999998E-4</v>
      </c>
      <c r="AG72" s="156">
        <v>8.9999999999999998E-4</v>
      </c>
      <c r="AH72" s="156">
        <v>8.9999999999999998E-4</v>
      </c>
      <c r="AI72" s="156">
        <v>8.9999999999999998E-4</v>
      </c>
      <c r="AJ72" s="156">
        <v>8.9999999999999998E-4</v>
      </c>
      <c r="AK72" s="156">
        <v>8.9999999999999998E-4</v>
      </c>
      <c r="AL72" s="156"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v>0.45040000000000002</v>
      </c>
      <c r="K73" s="156">
        <v>0.45040000000000002</v>
      </c>
      <c r="L73" s="156">
        <v>0.45040000000000002</v>
      </c>
      <c r="M73" s="156">
        <v>0.45040000000000002</v>
      </c>
      <c r="N73" s="156">
        <v>0.45040000000000002</v>
      </c>
      <c r="O73" s="156">
        <v>0.45040000000000002</v>
      </c>
      <c r="P73" s="156">
        <v>0.45040000000000002</v>
      </c>
      <c r="Q73" s="156">
        <v>0.45040000000000002</v>
      </c>
      <c r="R73" s="156"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v>6.9999999999999999E-4</v>
      </c>
      <c r="AE73" s="156">
        <v>6.9999999999999999E-4</v>
      </c>
      <c r="AF73" s="156">
        <v>6.9999999999999999E-4</v>
      </c>
      <c r="AG73" s="156">
        <v>6.9999999999999999E-4</v>
      </c>
      <c r="AH73" s="156">
        <v>6.9999999999999999E-4</v>
      </c>
      <c r="AI73" s="156">
        <v>6.9999999999999999E-4</v>
      </c>
      <c r="AJ73" s="156">
        <v>6.9999999999999999E-4</v>
      </c>
      <c r="AK73" s="156">
        <v>6.9999999999999999E-4</v>
      </c>
      <c r="AL73" s="156"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v>9.7815999999999992</v>
      </c>
      <c r="K74" s="156">
        <v>9.7815999999999992</v>
      </c>
      <c r="L74" s="156">
        <v>9.7815999999999992</v>
      </c>
      <c r="M74" s="156">
        <v>9.7815999999999992</v>
      </c>
      <c r="N74" s="156">
        <v>9.7815999999999992</v>
      </c>
      <c r="O74" s="156">
        <v>9.7815999999999992</v>
      </c>
      <c r="P74" s="156">
        <v>9.7815999999999992</v>
      </c>
      <c r="Q74" s="156">
        <v>9.7815999999999992</v>
      </c>
      <c r="R74" s="156"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v>1.4200000000000001E-2</v>
      </c>
      <c r="AE74" s="156">
        <v>1.4200000000000001E-2</v>
      </c>
      <c r="AF74" s="156">
        <v>1.4200000000000001E-2</v>
      </c>
      <c r="AG74" s="156">
        <v>1.4200000000000001E-2</v>
      </c>
      <c r="AH74" s="156">
        <v>1.4200000000000001E-2</v>
      </c>
      <c r="AI74" s="156">
        <v>1.4200000000000001E-2</v>
      </c>
      <c r="AJ74" s="156">
        <v>1.4200000000000001E-2</v>
      </c>
      <c r="AK74" s="156">
        <v>1.4200000000000001E-2</v>
      </c>
      <c r="AL74" s="156"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v>0.154</v>
      </c>
      <c r="K75" s="156">
        <v>0.154</v>
      </c>
      <c r="L75" s="156">
        <v>0.154</v>
      </c>
      <c r="M75" s="156">
        <v>0.154</v>
      </c>
      <c r="N75" s="156">
        <v>0.154</v>
      </c>
      <c r="O75" s="156">
        <v>0.154</v>
      </c>
      <c r="P75" s="156">
        <v>0.154</v>
      </c>
      <c r="Q75" s="156">
        <v>0.154</v>
      </c>
      <c r="R75" s="156"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v>0</v>
      </c>
      <c r="AE75" s="156">
        <v>0</v>
      </c>
      <c r="AF75" s="156">
        <v>0</v>
      </c>
      <c r="AG75" s="156">
        <v>0</v>
      </c>
      <c r="AH75" s="156">
        <v>0</v>
      </c>
      <c r="AI75" s="156">
        <v>0</v>
      </c>
      <c r="AJ75" s="156">
        <v>0</v>
      </c>
      <c r="AK75" s="156">
        <v>0</v>
      </c>
      <c r="AL75" s="156"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v>6.8000000000000005E-2</v>
      </c>
      <c r="K76" s="156">
        <v>6.8000000000000005E-2</v>
      </c>
      <c r="L76" s="156">
        <v>6.8000000000000005E-2</v>
      </c>
      <c r="M76" s="156">
        <v>6.8000000000000005E-2</v>
      </c>
      <c r="N76" s="156">
        <v>6.8000000000000005E-2</v>
      </c>
      <c r="O76" s="156">
        <v>6.8000000000000005E-2</v>
      </c>
      <c r="P76" s="156">
        <v>6.8000000000000005E-2</v>
      </c>
      <c r="Q76" s="156">
        <v>6.8000000000000005E-2</v>
      </c>
      <c r="R76" s="156"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v>1E-4</v>
      </c>
      <c r="AE76" s="156">
        <v>1E-4</v>
      </c>
      <c r="AF76" s="156">
        <v>1E-4</v>
      </c>
      <c r="AG76" s="156">
        <v>1E-4</v>
      </c>
      <c r="AH76" s="156">
        <v>1E-4</v>
      </c>
      <c r="AI76" s="156">
        <v>1E-4</v>
      </c>
      <c r="AJ76" s="156">
        <v>1E-4</v>
      </c>
      <c r="AK76" s="156">
        <v>1E-4</v>
      </c>
      <c r="AL76" s="156"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9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9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9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9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9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9:38"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9:38"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9:38"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9:38"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9:38"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9:38"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9:38"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9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9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9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9:38"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9:38"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9:38"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9:38"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9:38"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9:38"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9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9:38"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9:38"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9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9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9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9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9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9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9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9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topLeftCell="A4" workbookViewId="0">
      <selection activeCell="N41" sqref="N6:N41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0.60399999999999998</v>
      </c>
      <c r="F6" s="160">
        <v>0.601325</v>
      </c>
      <c r="G6" s="142">
        <v>0.59173799999999999</v>
      </c>
      <c r="H6" s="142">
        <v>0.57996800000000004</v>
      </c>
      <c r="I6" s="142">
        <v>0.57268300000000005</v>
      </c>
      <c r="J6" s="142">
        <v>0.569712</v>
      </c>
      <c r="K6" s="142">
        <v>0.56675600000000004</v>
      </c>
      <c r="L6" s="142">
        <v>0.56381599999999998</v>
      </c>
      <c r="M6" s="142">
        <v>0.56089100000000003</v>
      </c>
      <c r="N6" s="142">
        <v>0.55798099999999995</v>
      </c>
      <c r="O6" s="141"/>
      <c r="P6" s="141"/>
      <c r="Q6" s="141" t="s">
        <v>158</v>
      </c>
      <c r="R6" s="141" t="s">
        <v>617</v>
      </c>
      <c r="S6" s="142">
        <v>0.41199999999999998</v>
      </c>
      <c r="T6" s="142">
        <v>0.41042699999999999</v>
      </c>
      <c r="U6" s="142">
        <v>0.40388400000000002</v>
      </c>
      <c r="V6" s="142">
        <v>0.39585100000000001</v>
      </c>
      <c r="W6" s="142">
        <v>0.390878</v>
      </c>
      <c r="X6" s="142">
        <v>0.38884999999999997</v>
      </c>
      <c r="Y6" s="142">
        <v>0.38683299999999998</v>
      </c>
      <c r="Z6" s="142">
        <v>0.384826</v>
      </c>
      <c r="AA6" s="142">
        <v>0.38282899999999997</v>
      </c>
      <c r="AB6" s="142">
        <v>0.38084299999999999</v>
      </c>
    </row>
    <row r="7" spans="2:28">
      <c r="C7" s="141" t="s">
        <v>158</v>
      </c>
      <c r="D7" s="159" t="s">
        <v>618</v>
      </c>
      <c r="E7" s="141">
        <v>0.14699999999999999</v>
      </c>
      <c r="F7" s="160">
        <v>0.14207500000000001</v>
      </c>
      <c r="G7">
        <v>0.134274</v>
      </c>
      <c r="H7">
        <v>0.12512200000000001</v>
      </c>
      <c r="I7">
        <v>0.117465</v>
      </c>
      <c r="J7">
        <v>0.1111</v>
      </c>
      <c r="K7">
        <v>0.10508000000000001</v>
      </c>
      <c r="L7">
        <v>9.9387000000000003E-2</v>
      </c>
      <c r="M7">
        <v>9.4002000000000002E-2</v>
      </c>
      <c r="N7">
        <v>8.8908000000000001E-2</v>
      </c>
      <c r="Q7" s="141" t="s">
        <v>158</v>
      </c>
      <c r="R7" t="s">
        <v>618</v>
      </c>
      <c r="S7">
        <v>0.93500000000000005</v>
      </c>
      <c r="T7">
        <v>0.90352699999999997</v>
      </c>
      <c r="U7">
        <v>0.85391300000000003</v>
      </c>
      <c r="V7">
        <v>0.795709</v>
      </c>
      <c r="W7">
        <v>0.74701700000000004</v>
      </c>
      <c r="X7">
        <v>0.70654099999999997</v>
      </c>
      <c r="Y7">
        <v>0.66825699999999999</v>
      </c>
      <c r="Z7">
        <v>0.63204899999999997</v>
      </c>
      <c r="AA7">
        <v>0.59780199999999994</v>
      </c>
      <c r="AB7">
        <v>0.56540999999999997</v>
      </c>
    </row>
    <row r="8" spans="2:28">
      <c r="C8" s="141" t="s">
        <v>158</v>
      </c>
      <c r="D8" s="159" t="s">
        <v>619</v>
      </c>
      <c r="E8" s="141">
        <v>1.2330000000000001</v>
      </c>
      <c r="F8" s="160">
        <v>1.2276100000000001</v>
      </c>
      <c r="G8">
        <v>1.208037</v>
      </c>
      <c r="H8">
        <v>1.18401</v>
      </c>
      <c r="I8">
        <v>1.169138</v>
      </c>
      <c r="J8">
        <v>1.1630720000000001</v>
      </c>
      <c r="K8">
        <v>1.157038</v>
      </c>
      <c r="L8">
        <v>1.151035</v>
      </c>
      <c r="M8">
        <v>1.1450629999999999</v>
      </c>
      <c r="N8">
        <v>1.139122</v>
      </c>
      <c r="Q8" s="141" t="s">
        <v>158</v>
      </c>
      <c r="R8" t="s">
        <v>619</v>
      </c>
      <c r="S8">
        <v>0.84099999999999997</v>
      </c>
      <c r="T8">
        <v>0.83789100000000005</v>
      </c>
      <c r="U8">
        <v>0.82453200000000004</v>
      </c>
      <c r="V8">
        <v>0.80813199999999996</v>
      </c>
      <c r="W8">
        <v>0.79798100000000005</v>
      </c>
      <c r="X8">
        <v>0.79384100000000002</v>
      </c>
      <c r="Y8">
        <v>0.78972299999999995</v>
      </c>
      <c r="Z8">
        <v>0.78562500000000002</v>
      </c>
      <c r="AA8">
        <v>0.78154900000000005</v>
      </c>
      <c r="AB8">
        <v>0.77749400000000002</v>
      </c>
    </row>
    <row r="9" spans="2:28">
      <c r="C9" s="141" t="s">
        <v>158</v>
      </c>
      <c r="D9" s="159" t="s">
        <v>620</v>
      </c>
      <c r="E9" s="161">
        <v>0.21299999999999999</v>
      </c>
      <c r="F9" s="160">
        <v>0.209064</v>
      </c>
      <c r="G9">
        <v>0.201626</v>
      </c>
      <c r="H9">
        <v>0.19270000000000001</v>
      </c>
      <c r="I9">
        <v>0.18554699999999999</v>
      </c>
      <c r="J9">
        <v>0.17999299999999999</v>
      </c>
      <c r="K9">
        <v>0.17460500000000001</v>
      </c>
      <c r="L9">
        <v>0.169378</v>
      </c>
      <c r="M9">
        <v>0.16430800000000001</v>
      </c>
      <c r="N9">
        <v>0.15939</v>
      </c>
      <c r="Q9" s="141" t="s">
        <v>158</v>
      </c>
      <c r="R9" t="s">
        <v>620</v>
      </c>
      <c r="S9">
        <v>0.155</v>
      </c>
      <c r="T9">
        <v>0.152536</v>
      </c>
      <c r="U9">
        <v>0.14710999999999999</v>
      </c>
      <c r="V9">
        <v>0.140597</v>
      </c>
      <c r="W9">
        <v>0.135378</v>
      </c>
      <c r="X9">
        <v>0.131326</v>
      </c>
      <c r="Y9">
        <v>0.12739500000000001</v>
      </c>
      <c r="Z9">
        <v>0.123581</v>
      </c>
      <c r="AA9">
        <v>0.119882</v>
      </c>
      <c r="AB9">
        <v>0.11629399999999999</v>
      </c>
    </row>
    <row r="10" spans="2:28">
      <c r="C10" s="141" t="s">
        <v>158</v>
      </c>
      <c r="D10" s="159" t="s">
        <v>621</v>
      </c>
      <c r="E10" s="161">
        <v>6.8000000000000005E-2</v>
      </c>
      <c r="F10" s="160">
        <v>6.7287E-2</v>
      </c>
      <c r="G10">
        <v>6.4893000000000006E-2</v>
      </c>
      <c r="H10">
        <v>6.2019999999999999E-2</v>
      </c>
      <c r="I10">
        <v>5.9718E-2</v>
      </c>
      <c r="J10">
        <v>5.7930000000000002E-2</v>
      </c>
      <c r="K10">
        <v>5.6196000000000003E-2</v>
      </c>
      <c r="L10">
        <v>5.4514E-2</v>
      </c>
      <c r="M10">
        <v>5.2881999999999998E-2</v>
      </c>
      <c r="N10">
        <v>5.1298999999999997E-2</v>
      </c>
      <c r="Q10" s="141" t="s">
        <v>158</v>
      </c>
      <c r="R10" t="s">
        <v>621</v>
      </c>
      <c r="S10">
        <v>0.05</v>
      </c>
      <c r="T10">
        <v>4.9092999999999998E-2</v>
      </c>
      <c r="U10">
        <v>4.7347E-2</v>
      </c>
      <c r="V10">
        <v>4.5251E-2</v>
      </c>
      <c r="W10">
        <v>4.3570999999999999E-2</v>
      </c>
      <c r="X10">
        <v>4.2266999999999999E-2</v>
      </c>
      <c r="Y10">
        <v>4.1001999999999997E-2</v>
      </c>
      <c r="Z10">
        <v>3.9773999999999997E-2</v>
      </c>
      <c r="AA10">
        <v>3.8584E-2</v>
      </c>
      <c r="AB10">
        <v>3.7428999999999997E-2</v>
      </c>
    </row>
    <row r="11" spans="2:28">
      <c r="C11" s="141" t="s">
        <v>158</v>
      </c>
      <c r="D11" s="159" t="s">
        <v>622</v>
      </c>
      <c r="E11" s="161">
        <v>6.3E-2</v>
      </c>
      <c r="F11" s="160">
        <v>6.1823000000000003E-2</v>
      </c>
      <c r="G11">
        <v>5.9624000000000003E-2</v>
      </c>
      <c r="H11">
        <v>5.6984E-2</v>
      </c>
      <c r="I11">
        <v>5.4869000000000001E-2</v>
      </c>
      <c r="J11">
        <v>5.3226000000000002E-2</v>
      </c>
      <c r="K11">
        <v>5.1632999999999998E-2</v>
      </c>
      <c r="L11">
        <v>5.0088000000000001E-2</v>
      </c>
      <c r="M11">
        <v>4.8587999999999999E-2</v>
      </c>
      <c r="N11">
        <v>4.7134000000000002E-2</v>
      </c>
      <c r="Q11" s="141" t="s">
        <v>158</v>
      </c>
      <c r="R11" t="s">
        <v>622</v>
      </c>
      <c r="S11">
        <v>4.5999999999999999E-2</v>
      </c>
      <c r="T11">
        <v>4.5107000000000001E-2</v>
      </c>
      <c r="U11">
        <v>4.3503E-2</v>
      </c>
      <c r="V11">
        <v>4.1577000000000003E-2</v>
      </c>
      <c r="W11">
        <v>4.0032999999999999E-2</v>
      </c>
      <c r="X11">
        <v>3.8835000000000001E-2</v>
      </c>
      <c r="Y11">
        <v>3.7671999999999997E-2</v>
      </c>
      <c r="Z11">
        <v>3.6545000000000001E-2</v>
      </c>
      <c r="AA11">
        <v>3.5451000000000003E-2</v>
      </c>
      <c r="AB11">
        <v>3.4389999999999997E-2</v>
      </c>
    </row>
    <row r="12" spans="2:28">
      <c r="C12" s="141" t="s">
        <v>158</v>
      </c>
      <c r="D12" s="159" t="s">
        <v>623</v>
      </c>
      <c r="E12" s="161">
        <v>3.9E-2</v>
      </c>
      <c r="F12" s="160">
        <v>3.8573000000000003E-2</v>
      </c>
      <c r="G12">
        <v>3.7200999999999998E-2</v>
      </c>
      <c r="H12">
        <v>3.5554000000000002E-2</v>
      </c>
      <c r="I12">
        <v>3.4234000000000001E-2</v>
      </c>
      <c r="J12">
        <v>3.3210000000000003E-2</v>
      </c>
      <c r="K12">
        <v>3.2216000000000002E-2</v>
      </c>
      <c r="L12">
        <v>3.1251000000000001E-2</v>
      </c>
      <c r="M12">
        <v>3.0315999999999999E-2</v>
      </c>
      <c r="N12">
        <v>2.9408E-2</v>
      </c>
      <c r="Q12" s="141" t="s">
        <v>158</v>
      </c>
      <c r="R12" t="s">
        <v>623</v>
      </c>
      <c r="S12">
        <v>2.8000000000000001E-2</v>
      </c>
      <c r="T12">
        <v>2.8143999999999999E-2</v>
      </c>
      <c r="U12">
        <v>2.7143E-2</v>
      </c>
      <c r="V12">
        <v>2.5940999999999999E-2</v>
      </c>
      <c r="W12">
        <v>2.4978E-2</v>
      </c>
      <c r="X12">
        <v>2.4230000000000002E-2</v>
      </c>
      <c r="Y12">
        <v>2.3505000000000002E-2</v>
      </c>
      <c r="Z12">
        <v>2.2800999999999998E-2</v>
      </c>
      <c r="AA12">
        <v>2.2119E-2</v>
      </c>
      <c r="AB12">
        <v>2.1457E-2</v>
      </c>
    </row>
    <row r="13" spans="2:28">
      <c r="C13" s="141" t="s">
        <v>158</v>
      </c>
      <c r="D13" s="159" t="s">
        <v>624</v>
      </c>
      <c r="E13" s="161">
        <v>0.53100000000000003</v>
      </c>
      <c r="F13" s="160">
        <v>0.52868400000000004</v>
      </c>
      <c r="G13">
        <v>0.52025500000000002</v>
      </c>
      <c r="H13">
        <v>0.509907</v>
      </c>
      <c r="I13">
        <v>0.50350200000000001</v>
      </c>
      <c r="J13">
        <v>0.50088999999999995</v>
      </c>
      <c r="K13">
        <v>0.49829099999999998</v>
      </c>
      <c r="L13">
        <v>0.49570599999999998</v>
      </c>
      <c r="M13">
        <v>0.49313400000000002</v>
      </c>
      <c r="N13">
        <v>0.49057600000000001</v>
      </c>
      <c r="Q13" s="141" t="s">
        <v>158</v>
      </c>
      <c r="R13" t="s">
        <v>624</v>
      </c>
      <c r="S13">
        <v>0.36199999999999999</v>
      </c>
      <c r="T13">
        <v>0.36084699999999997</v>
      </c>
      <c r="U13">
        <v>0.35509400000000002</v>
      </c>
      <c r="V13">
        <v>0.34803099999999998</v>
      </c>
      <c r="W13">
        <v>0.34366000000000002</v>
      </c>
      <c r="X13">
        <v>0.34187699999999999</v>
      </c>
      <c r="Y13">
        <v>0.34010299999999999</v>
      </c>
      <c r="Z13">
        <v>0.338339</v>
      </c>
      <c r="AA13">
        <v>0.33658300000000002</v>
      </c>
      <c r="AB13">
        <v>0.334837</v>
      </c>
    </row>
    <row r="14" spans="2:28">
      <c r="C14" s="141" t="s">
        <v>158</v>
      </c>
      <c r="D14" s="159" t="s">
        <v>625</v>
      </c>
      <c r="E14" s="161">
        <v>2.004</v>
      </c>
      <c r="F14" s="160">
        <v>1.9952240000000001</v>
      </c>
      <c r="G14">
        <v>1.9634130000000001</v>
      </c>
      <c r="H14">
        <v>1.924361</v>
      </c>
      <c r="I14">
        <v>1.90019</v>
      </c>
      <c r="J14">
        <v>1.890331</v>
      </c>
      <c r="K14">
        <v>1.8805240000000001</v>
      </c>
      <c r="L14">
        <v>1.8707670000000001</v>
      </c>
      <c r="M14">
        <v>1.8610610000000001</v>
      </c>
      <c r="N14">
        <v>1.8514060000000001</v>
      </c>
      <c r="Q14" s="141" t="s">
        <v>158</v>
      </c>
      <c r="R14" t="s">
        <v>625</v>
      </c>
      <c r="S14">
        <v>1.3680000000000001</v>
      </c>
      <c r="T14">
        <v>1.3618170000000001</v>
      </c>
      <c r="U14">
        <v>1.3401050000000001</v>
      </c>
      <c r="V14">
        <v>1.31345</v>
      </c>
      <c r="W14">
        <v>1.2969520000000001</v>
      </c>
      <c r="X14">
        <v>1.290224</v>
      </c>
      <c r="Y14">
        <v>1.2835300000000001</v>
      </c>
      <c r="Z14">
        <v>1.2768699999999999</v>
      </c>
      <c r="AA14">
        <v>1.270246</v>
      </c>
      <c r="AB14">
        <v>1.263655</v>
      </c>
    </row>
    <row r="15" spans="2:28">
      <c r="C15" s="141" t="s">
        <v>158</v>
      </c>
      <c r="D15" s="159" t="s">
        <v>626</v>
      </c>
      <c r="E15" s="161">
        <v>7.0000000000000001E-3</v>
      </c>
      <c r="F15" s="160">
        <v>6.986E-3</v>
      </c>
      <c r="G15">
        <v>6.8739999999999999E-3</v>
      </c>
      <c r="H15">
        <v>6.7380000000000001E-3</v>
      </c>
      <c r="I15">
        <v>6.6530000000000001E-3</v>
      </c>
      <c r="J15">
        <v>6.6179999999999998E-3</v>
      </c>
      <c r="K15">
        <v>6.5839999999999996E-3</v>
      </c>
      <c r="L15">
        <v>6.5500000000000003E-3</v>
      </c>
      <c r="M15">
        <v>6.5160000000000001E-3</v>
      </c>
      <c r="N15">
        <v>6.4819999999999999E-3</v>
      </c>
      <c r="Q15" s="141" t="s">
        <v>158</v>
      </c>
      <c r="R15" t="s">
        <v>626</v>
      </c>
      <c r="S15">
        <v>4.0000000000000001E-3</v>
      </c>
      <c r="T15">
        <v>4.7679999999999997E-3</v>
      </c>
      <c r="U15">
        <v>4.692E-3</v>
      </c>
      <c r="V15">
        <v>4.5989999999999998E-3</v>
      </c>
      <c r="W15">
        <v>4.5409999999999999E-3</v>
      </c>
      <c r="X15">
        <v>4.5170000000000002E-3</v>
      </c>
      <c r="Y15">
        <v>4.4939999999999997E-3</v>
      </c>
      <c r="Z15">
        <v>4.4710000000000001E-3</v>
      </c>
      <c r="AA15">
        <v>4.4470000000000004E-3</v>
      </c>
      <c r="AB15">
        <v>4.424E-3</v>
      </c>
    </row>
    <row r="16" spans="2:28">
      <c r="C16" s="141" t="s">
        <v>158</v>
      </c>
      <c r="D16" s="159" t="s">
        <v>627</v>
      </c>
      <c r="E16" s="161">
        <v>4.3999999999999997E-2</v>
      </c>
      <c r="F16" s="160">
        <v>4.1736000000000002E-2</v>
      </c>
      <c r="G16">
        <v>3.8511999999999998E-2</v>
      </c>
      <c r="H16">
        <v>3.4828999999999999E-2</v>
      </c>
      <c r="I16">
        <v>3.1498999999999999E-2</v>
      </c>
      <c r="J16">
        <v>2.8486999999999998E-2</v>
      </c>
      <c r="K16">
        <v>2.5763000000000001E-2</v>
      </c>
      <c r="L16">
        <v>2.3300000000000001E-2</v>
      </c>
      <c r="M16">
        <v>2.1072E-2</v>
      </c>
      <c r="N16">
        <v>1.9057000000000001E-2</v>
      </c>
      <c r="Q16" s="141" t="s">
        <v>158</v>
      </c>
      <c r="R16" t="s">
        <v>627</v>
      </c>
      <c r="S16">
        <v>0.48</v>
      </c>
      <c r="T16">
        <v>0.452708</v>
      </c>
      <c r="U16">
        <v>0.41773300000000002</v>
      </c>
      <c r="V16">
        <v>0.37778899999999999</v>
      </c>
      <c r="W16">
        <v>0.341665</v>
      </c>
      <c r="X16">
        <v>0.30899500000000002</v>
      </c>
      <c r="Y16">
        <v>0.279449</v>
      </c>
      <c r="Z16">
        <v>0.25272800000000001</v>
      </c>
      <c r="AA16">
        <v>0.22856199999999999</v>
      </c>
      <c r="AB16">
        <v>0.206707</v>
      </c>
    </row>
    <row r="17" spans="3:28">
      <c r="C17" s="141" t="s">
        <v>158</v>
      </c>
      <c r="D17" s="159" t="s">
        <v>628</v>
      </c>
      <c r="E17" s="161">
        <v>8.8999999999999996E-2</v>
      </c>
      <c r="F17" s="160">
        <v>8.5842000000000002E-2</v>
      </c>
      <c r="G17">
        <v>8.0831E-2</v>
      </c>
      <c r="H17">
        <v>7.4976000000000001E-2</v>
      </c>
      <c r="I17">
        <v>6.9545999999999997E-2</v>
      </c>
      <c r="J17">
        <v>6.4507999999999996E-2</v>
      </c>
      <c r="K17">
        <v>5.9836E-2</v>
      </c>
      <c r="L17">
        <v>5.5502000000000003E-2</v>
      </c>
      <c r="M17">
        <v>5.1482E-2</v>
      </c>
      <c r="N17">
        <v>4.7752999999999997E-2</v>
      </c>
      <c r="Q17" s="141" t="s">
        <v>158</v>
      </c>
      <c r="R17" t="s">
        <v>628</v>
      </c>
      <c r="S17">
        <v>0.115</v>
      </c>
      <c r="T17">
        <v>0.11062900000000001</v>
      </c>
      <c r="U17">
        <v>0.104171</v>
      </c>
      <c r="V17">
        <v>9.6626000000000004E-2</v>
      </c>
      <c r="W17">
        <v>8.9626999999999998E-2</v>
      </c>
      <c r="X17">
        <v>8.3135000000000001E-2</v>
      </c>
      <c r="Y17">
        <v>7.7113000000000001E-2</v>
      </c>
      <c r="Z17">
        <v>7.1527999999999994E-2</v>
      </c>
      <c r="AA17">
        <v>6.6347000000000003E-2</v>
      </c>
      <c r="AB17">
        <v>6.1540999999999998E-2</v>
      </c>
    </row>
    <row r="18" spans="3:28">
      <c r="C18" s="141" t="s">
        <v>158</v>
      </c>
      <c r="D18" s="159" t="s">
        <v>629</v>
      </c>
      <c r="E18" s="161">
        <v>5.0000000000000001E-3</v>
      </c>
      <c r="F18" s="160">
        <v>5.372E-3</v>
      </c>
      <c r="G18">
        <v>5.0590000000000001E-3</v>
      </c>
      <c r="H18">
        <v>4.692E-3</v>
      </c>
      <c r="I18">
        <v>4.352E-3</v>
      </c>
      <c r="J18">
        <v>4.0369999999999998E-3</v>
      </c>
      <c r="K18">
        <v>3.7450000000000001E-3</v>
      </c>
      <c r="L18">
        <v>3.473E-3</v>
      </c>
      <c r="M18">
        <v>3.222E-3</v>
      </c>
      <c r="N18">
        <v>2.9880000000000002E-3</v>
      </c>
      <c r="Q18" s="141" t="s">
        <v>158</v>
      </c>
      <c r="R18" t="s">
        <v>629</v>
      </c>
      <c r="S18">
        <v>7.0000000000000001E-3</v>
      </c>
      <c r="T18">
        <v>6.9230000000000003E-3</v>
      </c>
      <c r="U18">
        <v>6.5189999999999996E-3</v>
      </c>
      <c r="V18">
        <v>6.0470000000000003E-3</v>
      </c>
      <c r="W18">
        <v>5.6090000000000003E-3</v>
      </c>
      <c r="X18">
        <v>5.2030000000000002E-3</v>
      </c>
      <c r="Y18">
        <v>4.8260000000000004E-3</v>
      </c>
      <c r="Z18">
        <v>4.4759999999999999E-3</v>
      </c>
      <c r="AA18">
        <v>4.1520000000000003E-3</v>
      </c>
      <c r="AB18">
        <v>3.8509999999999998E-3</v>
      </c>
    </row>
    <row r="19" spans="3:28">
      <c r="C19" s="141" t="s">
        <v>158</v>
      </c>
      <c r="D19" s="159" t="s">
        <v>630</v>
      </c>
      <c r="E19" s="161">
        <v>0.01</v>
      </c>
      <c r="F19" s="160">
        <v>9.8720000000000006E-3</v>
      </c>
      <c r="G19">
        <v>9.2960000000000004E-3</v>
      </c>
      <c r="H19">
        <v>8.6219999999999995E-3</v>
      </c>
      <c r="I19">
        <v>7.9979999999999999E-3</v>
      </c>
      <c r="J19">
        <v>7.4180000000000001E-3</v>
      </c>
      <c r="K19">
        <v>6.881E-3</v>
      </c>
      <c r="L19">
        <v>6.3829999999999998E-3</v>
      </c>
      <c r="M19">
        <v>5.9199999999999999E-3</v>
      </c>
      <c r="N19">
        <v>5.4920000000000004E-3</v>
      </c>
      <c r="Q19" s="141" t="s">
        <v>158</v>
      </c>
      <c r="R19" t="s">
        <v>630</v>
      </c>
      <c r="S19">
        <v>1.2999999999999999E-2</v>
      </c>
      <c r="T19">
        <v>1.2722000000000001E-2</v>
      </c>
      <c r="U19">
        <v>1.1979999999999999E-2</v>
      </c>
      <c r="V19">
        <v>1.1112E-2</v>
      </c>
      <c r="W19">
        <v>1.0307E-2</v>
      </c>
      <c r="X19">
        <v>9.5610000000000001E-3</v>
      </c>
      <c r="Y19">
        <v>8.8679999999999991E-3</v>
      </c>
      <c r="Z19">
        <v>8.2260000000000007E-3</v>
      </c>
      <c r="AA19">
        <v>7.6299999999999996E-3</v>
      </c>
      <c r="AB19">
        <v>7.077E-3</v>
      </c>
    </row>
    <row r="20" spans="3:28">
      <c r="C20" s="141" t="s">
        <v>158</v>
      </c>
      <c r="D20" s="159" t="s">
        <v>631</v>
      </c>
      <c r="E20" s="161">
        <v>1.6E-2</v>
      </c>
      <c r="F20" s="160">
        <v>1.5810999999999999E-2</v>
      </c>
      <c r="G20">
        <v>1.4888E-2</v>
      </c>
      <c r="H20">
        <v>1.3809E-2</v>
      </c>
      <c r="I20">
        <v>1.2808999999999999E-2</v>
      </c>
      <c r="J20">
        <v>1.1880999999999999E-2</v>
      </c>
      <c r="K20">
        <v>1.1021E-2</v>
      </c>
      <c r="L20">
        <v>1.0222E-2</v>
      </c>
      <c r="M20">
        <v>9.4820000000000008E-3</v>
      </c>
      <c r="N20">
        <v>8.7950000000000007E-3</v>
      </c>
      <c r="Q20" s="141" t="s">
        <v>158</v>
      </c>
      <c r="R20" t="s">
        <v>631</v>
      </c>
      <c r="S20">
        <v>2.1000000000000001E-2</v>
      </c>
      <c r="T20">
        <v>2.0375999999999998E-2</v>
      </c>
      <c r="U20">
        <v>1.9186000000000002E-2</v>
      </c>
      <c r="V20">
        <v>1.7797E-2</v>
      </c>
      <c r="W20">
        <v>1.6507999999999998E-2</v>
      </c>
      <c r="X20">
        <v>1.5311999999999999E-2</v>
      </c>
      <c r="Y20">
        <v>1.4203E-2</v>
      </c>
      <c r="Z20">
        <v>1.3174E-2</v>
      </c>
      <c r="AA20">
        <v>1.222E-2</v>
      </c>
      <c r="AB20">
        <v>1.1335E-2</v>
      </c>
    </row>
    <row r="21" spans="3:28">
      <c r="C21" s="141" t="s">
        <v>158</v>
      </c>
      <c r="D21" s="159" t="s">
        <v>632</v>
      </c>
      <c r="E21" s="161">
        <v>2.5000000000000001E-2</v>
      </c>
      <c r="F21" s="160">
        <v>2.4368000000000001E-2</v>
      </c>
      <c r="G21">
        <v>2.3411999999999999E-2</v>
      </c>
      <c r="H21">
        <v>2.2270000000000002E-2</v>
      </c>
      <c r="I21">
        <v>2.1184000000000001E-2</v>
      </c>
      <c r="J21">
        <v>2.0150999999999999E-2</v>
      </c>
      <c r="K21">
        <v>1.9168000000000001E-2</v>
      </c>
      <c r="L21">
        <v>1.8232999999999999E-2</v>
      </c>
      <c r="M21">
        <v>1.7343999999999998E-2</v>
      </c>
      <c r="N21">
        <v>1.6497999999999999E-2</v>
      </c>
      <c r="Q21" s="141" t="s">
        <v>158</v>
      </c>
      <c r="R21" t="s">
        <v>632</v>
      </c>
      <c r="S21">
        <v>3.2000000000000001E-2</v>
      </c>
      <c r="T21">
        <v>3.1404000000000001E-2</v>
      </c>
      <c r="U21">
        <v>3.0172000000000001E-2</v>
      </c>
      <c r="V21">
        <v>2.8701000000000001E-2</v>
      </c>
      <c r="W21">
        <v>2.7300999999999999E-2</v>
      </c>
      <c r="X21">
        <v>2.597E-2</v>
      </c>
      <c r="Y21">
        <v>2.4702999999999999E-2</v>
      </c>
      <c r="Z21">
        <v>2.3498000000000002E-2</v>
      </c>
      <c r="AA21">
        <v>2.2352E-2</v>
      </c>
      <c r="AB21">
        <v>2.1262E-2</v>
      </c>
    </row>
    <row r="22" spans="3:28">
      <c r="C22" s="141" t="s">
        <v>158</v>
      </c>
      <c r="D22" s="159" t="s">
        <v>633</v>
      </c>
      <c r="E22" s="161">
        <v>0.11600000000000001</v>
      </c>
      <c r="F22" s="160">
        <v>0.13484099999999999</v>
      </c>
      <c r="G22">
        <v>0.12442400000000001</v>
      </c>
      <c r="H22">
        <v>0.13677700000000001</v>
      </c>
      <c r="I22">
        <v>0.15787399999999999</v>
      </c>
      <c r="J22">
        <v>0.193333</v>
      </c>
      <c r="K22">
        <v>0.25101400000000001</v>
      </c>
      <c r="L22">
        <v>0.325905</v>
      </c>
      <c r="M22">
        <v>0.42314099999999999</v>
      </c>
      <c r="N22">
        <v>0.54938600000000004</v>
      </c>
      <c r="Q22" s="141" t="s">
        <v>158</v>
      </c>
      <c r="R22" t="s">
        <v>633</v>
      </c>
      <c r="S22">
        <v>0.48599999999999999</v>
      </c>
      <c r="T22">
        <v>0.56117300000000003</v>
      </c>
      <c r="U22">
        <v>0.517818</v>
      </c>
      <c r="V22">
        <v>0.56922700000000004</v>
      </c>
      <c r="W22">
        <v>0.657026</v>
      </c>
      <c r="X22">
        <v>0.80459599999999998</v>
      </c>
      <c r="Y22">
        <v>1.044651</v>
      </c>
      <c r="Z22">
        <v>1.3563270000000001</v>
      </c>
      <c r="AA22">
        <v>1.760993</v>
      </c>
      <c r="AB22">
        <v>2.2863920000000002</v>
      </c>
    </row>
    <row r="23" spans="3:28">
      <c r="C23" s="141" t="s">
        <v>158</v>
      </c>
      <c r="D23" s="159" t="s">
        <v>634</v>
      </c>
      <c r="E23" s="161">
        <v>0.107</v>
      </c>
      <c r="F23" s="160">
        <v>0.125859</v>
      </c>
      <c r="G23">
        <v>0.11851200000000001</v>
      </c>
      <c r="H23">
        <v>0.13361799999999999</v>
      </c>
      <c r="I23">
        <v>0.15818199999999999</v>
      </c>
      <c r="J23">
        <v>0.19867699999999999</v>
      </c>
      <c r="K23">
        <v>0.264567</v>
      </c>
      <c r="L23">
        <v>0.35230899999999998</v>
      </c>
      <c r="M23">
        <v>0.46915000000000001</v>
      </c>
      <c r="N23">
        <v>0.62474099999999999</v>
      </c>
      <c r="Q23" s="141" t="s">
        <v>158</v>
      </c>
      <c r="R23" t="s">
        <v>634</v>
      </c>
      <c r="S23">
        <v>0.13400000000000001</v>
      </c>
      <c r="T23">
        <v>0.156968</v>
      </c>
      <c r="U23">
        <v>0.14780399999999999</v>
      </c>
      <c r="V23">
        <v>0.16664399999999999</v>
      </c>
      <c r="W23">
        <v>0.19727900000000001</v>
      </c>
      <c r="X23">
        <v>0.247783</v>
      </c>
      <c r="Y23">
        <v>0.329959</v>
      </c>
      <c r="Z23">
        <v>0.439388</v>
      </c>
      <c r="AA23">
        <v>0.58510799999999996</v>
      </c>
      <c r="AB23">
        <v>0.77915500000000004</v>
      </c>
    </row>
    <row r="24" spans="3:28">
      <c r="C24" s="141" t="s">
        <v>158</v>
      </c>
      <c r="D24" s="159" t="s">
        <v>635</v>
      </c>
      <c r="E24" s="161">
        <v>6.0000000000000001E-3</v>
      </c>
      <c r="F24" s="160">
        <v>7.8759999999999993E-3</v>
      </c>
      <c r="G24">
        <v>7.417E-3</v>
      </c>
      <c r="H24">
        <v>8.3619999999999996E-3</v>
      </c>
      <c r="I24">
        <v>9.8989999999999998E-3</v>
      </c>
      <c r="J24">
        <v>1.2434000000000001E-2</v>
      </c>
      <c r="K24">
        <v>1.6556999999999999E-2</v>
      </c>
      <c r="L24">
        <v>2.2048000000000002E-2</v>
      </c>
      <c r="M24">
        <v>2.9360000000000001E-2</v>
      </c>
      <c r="N24">
        <v>3.9097E-2</v>
      </c>
      <c r="Q24" s="141" t="s">
        <v>158</v>
      </c>
      <c r="R24" t="s">
        <v>635</v>
      </c>
      <c r="S24">
        <v>8.0000000000000002E-3</v>
      </c>
      <c r="T24">
        <v>9.8230000000000001E-3</v>
      </c>
      <c r="U24">
        <v>9.2499999999999995E-3</v>
      </c>
      <c r="V24">
        <v>1.0429000000000001E-2</v>
      </c>
      <c r="W24">
        <v>1.2345999999999999E-2</v>
      </c>
      <c r="X24">
        <v>1.5507E-2</v>
      </c>
      <c r="Y24">
        <v>2.0649000000000001E-2</v>
      </c>
      <c r="Z24">
        <v>2.7498000000000002E-2</v>
      </c>
      <c r="AA24">
        <v>3.6616999999999997E-2</v>
      </c>
      <c r="AB24">
        <v>4.8760999999999999E-2</v>
      </c>
    </row>
    <row r="25" spans="3:28">
      <c r="C25" s="141" t="s">
        <v>158</v>
      </c>
      <c r="D25" s="159" t="s">
        <v>636</v>
      </c>
      <c r="E25" s="161">
        <v>1.2E-2</v>
      </c>
      <c r="F25" s="160">
        <v>1.4474000000000001E-2</v>
      </c>
      <c r="G25">
        <v>1.3629E-2</v>
      </c>
      <c r="H25">
        <v>1.5365999999999999E-2</v>
      </c>
      <c r="I25">
        <v>1.8190999999999999E-2</v>
      </c>
      <c r="J25">
        <v>2.2848E-2</v>
      </c>
      <c r="K25">
        <v>3.0425000000000001E-2</v>
      </c>
      <c r="L25">
        <v>4.0516000000000003E-2</v>
      </c>
      <c r="M25">
        <v>5.3952E-2</v>
      </c>
      <c r="N25">
        <v>7.1845000000000006E-2</v>
      </c>
      <c r="Q25" s="141" t="s">
        <v>158</v>
      </c>
      <c r="R25" t="s">
        <v>636</v>
      </c>
      <c r="S25">
        <v>1.4999999999999999E-2</v>
      </c>
      <c r="T25">
        <v>1.8051000000000001E-2</v>
      </c>
      <c r="U25">
        <v>1.6997000000000002E-2</v>
      </c>
      <c r="V25">
        <v>1.9164E-2</v>
      </c>
      <c r="W25">
        <v>2.2686999999999999E-2</v>
      </c>
      <c r="X25">
        <v>2.8494999999999999E-2</v>
      </c>
      <c r="Y25">
        <v>3.7945E-2</v>
      </c>
      <c r="Z25">
        <v>5.0529999999999999E-2</v>
      </c>
      <c r="AA25">
        <v>6.7287E-2</v>
      </c>
      <c r="AB25">
        <v>8.9603000000000002E-2</v>
      </c>
    </row>
    <row r="26" spans="3:28">
      <c r="C26" s="141" t="s">
        <v>158</v>
      </c>
      <c r="D26" s="159" t="s">
        <v>637</v>
      </c>
      <c r="E26" s="161">
        <v>5.6000000000000001E-2</v>
      </c>
      <c r="F26" s="160">
        <v>6.6322000000000006E-2</v>
      </c>
      <c r="G26">
        <v>6.2449999999999999E-2</v>
      </c>
      <c r="H26">
        <v>7.0411000000000001E-2</v>
      </c>
      <c r="I26">
        <v>8.3354999999999999E-2</v>
      </c>
      <c r="J26">
        <v>0.104694</v>
      </c>
      <c r="K26">
        <v>0.13941500000000001</v>
      </c>
      <c r="L26">
        <v>0.18565100000000001</v>
      </c>
      <c r="M26">
        <v>0.247221</v>
      </c>
      <c r="N26">
        <v>0.32921</v>
      </c>
      <c r="Q26" s="141" t="s">
        <v>158</v>
      </c>
      <c r="R26" t="s">
        <v>637</v>
      </c>
      <c r="S26">
        <v>7.0000000000000007E-2</v>
      </c>
      <c r="T26">
        <v>8.2714999999999997E-2</v>
      </c>
      <c r="U26">
        <v>7.7885999999999997E-2</v>
      </c>
      <c r="V26">
        <v>8.7814000000000003E-2</v>
      </c>
      <c r="W26">
        <v>0.10395699999999999</v>
      </c>
      <c r="X26">
        <v>0.13057099999999999</v>
      </c>
      <c r="Y26">
        <v>0.173873</v>
      </c>
      <c r="Z26">
        <v>0.23153699999999999</v>
      </c>
      <c r="AA26">
        <v>0.30832500000000002</v>
      </c>
      <c r="AB26">
        <v>0.41057900000000003</v>
      </c>
    </row>
    <row r="27" spans="3:28">
      <c r="C27" s="141" t="s">
        <v>158</v>
      </c>
      <c r="D27" s="159" t="s">
        <v>638</v>
      </c>
      <c r="E27" s="161">
        <v>1E-3</v>
      </c>
      <c r="F27" s="160">
        <v>2.2039999999999998E-3</v>
      </c>
      <c r="G27">
        <v>2.117E-3</v>
      </c>
      <c r="H27">
        <v>2.4480000000000001E-3</v>
      </c>
      <c r="I27">
        <v>2.9719999999999998E-3</v>
      </c>
      <c r="J27">
        <v>3.8279999999999998E-3</v>
      </c>
      <c r="K27">
        <v>5.2269999999999999E-3</v>
      </c>
      <c r="L27">
        <v>7.1390000000000004E-3</v>
      </c>
      <c r="M27">
        <v>9.7490000000000007E-3</v>
      </c>
      <c r="N27">
        <v>1.3313E-2</v>
      </c>
      <c r="Q27" s="141" t="s">
        <v>158</v>
      </c>
      <c r="R27" t="s">
        <v>638</v>
      </c>
      <c r="S27">
        <v>2E-3</v>
      </c>
      <c r="T27">
        <v>2.748E-3</v>
      </c>
      <c r="U27">
        <v>2.64E-3</v>
      </c>
      <c r="V27">
        <v>3.0530000000000002E-3</v>
      </c>
      <c r="W27">
        <v>3.7060000000000001E-3</v>
      </c>
      <c r="X27">
        <v>4.7739999999999996E-3</v>
      </c>
      <c r="Y27">
        <v>6.5189999999999996E-3</v>
      </c>
      <c r="Z27">
        <v>8.9029999999999995E-3</v>
      </c>
      <c r="AA27">
        <v>1.2158E-2</v>
      </c>
      <c r="AB27">
        <v>1.6603E-2</v>
      </c>
    </row>
    <row r="28" spans="3:28">
      <c r="C28" s="141" t="s">
        <v>158</v>
      </c>
      <c r="D28" s="159" t="s">
        <v>639</v>
      </c>
      <c r="E28" s="161">
        <v>2.274</v>
      </c>
      <c r="F28" s="160">
        <v>2.6614270000000002</v>
      </c>
      <c r="G28">
        <v>3.2275939999999999</v>
      </c>
      <c r="H28">
        <v>4.1075619999999997</v>
      </c>
      <c r="I28">
        <v>5.6079280000000002</v>
      </c>
      <c r="J28">
        <v>8.2056109999999993</v>
      </c>
      <c r="K28">
        <v>12.00658</v>
      </c>
      <c r="L28">
        <v>17.56822</v>
      </c>
      <c r="M28">
        <v>25.706109999999999</v>
      </c>
      <c r="N28">
        <v>37.613590000000002</v>
      </c>
      <c r="Q28" s="141" t="s">
        <v>158</v>
      </c>
      <c r="R28" t="s">
        <v>639</v>
      </c>
      <c r="S28">
        <v>1.0740000000000001</v>
      </c>
      <c r="T28">
        <v>1.477651</v>
      </c>
      <c r="U28">
        <v>1.791992</v>
      </c>
      <c r="V28">
        <v>2.2805589999999998</v>
      </c>
      <c r="W28">
        <v>3.113578</v>
      </c>
      <c r="X28">
        <v>4.5558370000000004</v>
      </c>
      <c r="Y28">
        <v>6.6661729999999997</v>
      </c>
      <c r="Z28">
        <v>9.7540519999999997</v>
      </c>
      <c r="AA28">
        <v>14.27229</v>
      </c>
      <c r="AB28">
        <v>20.88344</v>
      </c>
    </row>
    <row r="29" spans="3:28">
      <c r="C29" s="141" t="s">
        <v>158</v>
      </c>
      <c r="D29" s="159" t="s">
        <v>640</v>
      </c>
      <c r="E29" s="161">
        <v>1E-3</v>
      </c>
      <c r="F29" s="160">
        <v>2.3270000000000001E-3</v>
      </c>
      <c r="G29">
        <v>2.879E-3</v>
      </c>
      <c r="H29">
        <v>3.7569999999999999E-3</v>
      </c>
      <c r="I29">
        <v>5.2599999999999999E-3</v>
      </c>
      <c r="J29">
        <v>7.894E-3</v>
      </c>
      <c r="K29">
        <v>1.1845E-2</v>
      </c>
      <c r="L29">
        <v>1.7773000000000001E-2</v>
      </c>
      <c r="M29">
        <v>2.6669000000000002E-2</v>
      </c>
      <c r="N29">
        <v>4.0018999999999999E-2</v>
      </c>
      <c r="Q29" s="141" t="s">
        <v>158</v>
      </c>
      <c r="R29" t="s">
        <v>640</v>
      </c>
      <c r="S29">
        <v>1E-3</v>
      </c>
      <c r="T29">
        <v>1.292E-3</v>
      </c>
      <c r="U29">
        <v>1.598E-3</v>
      </c>
      <c r="V29">
        <v>2.0860000000000002E-3</v>
      </c>
      <c r="W29">
        <v>2.921E-3</v>
      </c>
      <c r="X29">
        <v>4.3829999999999997E-3</v>
      </c>
      <c r="Y29">
        <v>6.5760000000000002E-3</v>
      </c>
      <c r="Z29">
        <v>9.868E-3</v>
      </c>
      <c r="AA29">
        <v>1.4807000000000001E-2</v>
      </c>
      <c r="AB29">
        <v>2.2218999999999999E-2</v>
      </c>
    </row>
    <row r="30" spans="3:28">
      <c r="C30" s="141" t="s">
        <v>158</v>
      </c>
      <c r="D30" s="159" t="s">
        <v>641</v>
      </c>
      <c r="E30" s="161">
        <v>0.152</v>
      </c>
      <c r="F30" s="160">
        <v>0.15678700000000001</v>
      </c>
      <c r="G30">
        <v>0.150639</v>
      </c>
      <c r="H30">
        <v>0.151726</v>
      </c>
      <c r="I30">
        <v>0.15502099999999999</v>
      </c>
      <c r="J30">
        <v>0.161219</v>
      </c>
      <c r="K30">
        <v>0.17065</v>
      </c>
      <c r="L30">
        <v>0.18063199999999999</v>
      </c>
      <c r="M30">
        <v>0.19119800000000001</v>
      </c>
      <c r="N30">
        <v>0.20238300000000001</v>
      </c>
      <c r="Q30" s="141" t="s">
        <v>158</v>
      </c>
      <c r="R30" t="s">
        <v>641</v>
      </c>
      <c r="S30">
        <v>5.2999999999999999E-2</v>
      </c>
      <c r="T30">
        <v>5.5204000000000003E-2</v>
      </c>
      <c r="U30">
        <v>5.3039000000000003E-2</v>
      </c>
      <c r="V30">
        <v>5.3421999999999997E-2</v>
      </c>
      <c r="W30">
        <v>5.4581999999999999E-2</v>
      </c>
      <c r="X30">
        <v>5.6764000000000002E-2</v>
      </c>
      <c r="Y30">
        <v>6.0085E-2</v>
      </c>
      <c r="Z30">
        <v>6.3600000000000004E-2</v>
      </c>
      <c r="AA30">
        <v>6.7320000000000005E-2</v>
      </c>
      <c r="AB30">
        <v>7.1258000000000002E-2</v>
      </c>
    </row>
    <row r="31" spans="3:28">
      <c r="C31" s="141" t="s">
        <v>158</v>
      </c>
      <c r="D31" s="159" t="s">
        <v>642</v>
      </c>
      <c r="E31" s="162">
        <v>6.5000000000000002E-2</v>
      </c>
      <c r="F31" s="160">
        <v>6.7489999999999994E-2</v>
      </c>
      <c r="G31">
        <v>6.4843999999999999E-2</v>
      </c>
      <c r="H31">
        <v>6.5311999999999995E-2</v>
      </c>
      <c r="I31">
        <v>6.6729999999999998E-2</v>
      </c>
      <c r="J31">
        <v>6.9398000000000001E-2</v>
      </c>
      <c r="K31">
        <v>7.3457999999999996E-2</v>
      </c>
      <c r="L31">
        <v>7.7755000000000005E-2</v>
      </c>
      <c r="M31">
        <v>8.2303000000000001E-2</v>
      </c>
      <c r="N31">
        <v>8.7117E-2</v>
      </c>
      <c r="Q31" s="141" t="s">
        <v>158</v>
      </c>
      <c r="R31" t="s">
        <v>642</v>
      </c>
      <c r="S31">
        <v>2.3E-2</v>
      </c>
      <c r="T31">
        <v>2.3762999999999999E-2</v>
      </c>
      <c r="U31">
        <v>2.2831000000000001E-2</v>
      </c>
      <c r="V31">
        <v>2.2995999999999999E-2</v>
      </c>
      <c r="W31">
        <v>2.3494999999999999E-2</v>
      </c>
      <c r="X31">
        <v>2.4434999999999998E-2</v>
      </c>
      <c r="Y31">
        <v>2.5864000000000002E-2</v>
      </c>
      <c r="Z31">
        <v>2.7376999999999999E-2</v>
      </c>
      <c r="AA31">
        <v>2.8978E-2</v>
      </c>
      <c r="AB31">
        <v>3.0674E-2</v>
      </c>
    </row>
    <row r="32" spans="3:28">
      <c r="C32" s="141" t="s">
        <v>158</v>
      </c>
      <c r="D32" s="159" t="s">
        <v>643</v>
      </c>
      <c r="E32" s="162">
        <v>6.5000000000000002E-2</v>
      </c>
      <c r="F32" s="160">
        <v>5.3088000000000003E-2</v>
      </c>
      <c r="G32">
        <v>5.1006000000000003E-2</v>
      </c>
      <c r="H32">
        <v>5.1374000000000003E-2</v>
      </c>
      <c r="I32">
        <v>5.2490000000000002E-2</v>
      </c>
      <c r="J32">
        <v>5.4588999999999999E-2</v>
      </c>
      <c r="K32">
        <v>5.7782E-2</v>
      </c>
      <c r="L32">
        <v>6.1162000000000001E-2</v>
      </c>
      <c r="M32">
        <v>6.4740000000000006E-2</v>
      </c>
      <c r="N32">
        <v>6.8527000000000005E-2</v>
      </c>
      <c r="Q32" s="141" t="s">
        <v>158</v>
      </c>
      <c r="R32" t="s">
        <v>643</v>
      </c>
      <c r="S32">
        <v>2.3E-2</v>
      </c>
      <c r="T32">
        <v>1.8692E-2</v>
      </c>
      <c r="U32">
        <v>1.7958999999999999E-2</v>
      </c>
      <c r="V32">
        <v>1.8089000000000001E-2</v>
      </c>
      <c r="W32">
        <v>1.8481000000000001E-2</v>
      </c>
      <c r="X32">
        <v>1.9220000000000001E-2</v>
      </c>
      <c r="Y32">
        <v>2.0344999999999999E-2</v>
      </c>
      <c r="Z32">
        <v>2.1534999999999999E-2</v>
      </c>
      <c r="AA32">
        <v>2.2793999999999998E-2</v>
      </c>
      <c r="AB32">
        <v>2.4128E-2</v>
      </c>
    </row>
    <row r="33" spans="3:28">
      <c r="C33" s="141" t="s">
        <v>158</v>
      </c>
      <c r="D33" s="159" t="s">
        <v>644</v>
      </c>
      <c r="E33" s="162">
        <v>5.0000000000000001E-3</v>
      </c>
      <c r="F33" s="160">
        <v>6.025E-3</v>
      </c>
      <c r="G33">
        <v>5.6730000000000001E-3</v>
      </c>
      <c r="H33">
        <v>5.5719999999999997E-3</v>
      </c>
      <c r="I33">
        <v>5.5519999999999996E-3</v>
      </c>
      <c r="J33">
        <v>5.6299999999999996E-3</v>
      </c>
      <c r="K33">
        <v>5.8110000000000002E-3</v>
      </c>
      <c r="L33">
        <v>5.9979999999999999E-3</v>
      </c>
      <c r="M33">
        <v>6.1910000000000003E-3</v>
      </c>
      <c r="N33">
        <v>6.3899999999999998E-3</v>
      </c>
      <c r="Q33" s="141" t="s">
        <v>158</v>
      </c>
      <c r="R33" t="s">
        <v>644</v>
      </c>
      <c r="S33">
        <v>2E-3</v>
      </c>
      <c r="T33">
        <v>2.1210000000000001E-3</v>
      </c>
      <c r="U33">
        <v>1.9980000000000002E-3</v>
      </c>
      <c r="V33">
        <v>1.9620000000000002E-3</v>
      </c>
      <c r="W33">
        <v>1.9550000000000001E-3</v>
      </c>
      <c r="X33">
        <v>1.9819999999999998E-3</v>
      </c>
      <c r="Y33">
        <v>2.0460000000000001E-3</v>
      </c>
      <c r="Z33">
        <v>2.1120000000000002E-3</v>
      </c>
      <c r="AA33">
        <v>2.1800000000000001E-3</v>
      </c>
      <c r="AB33">
        <v>2.2499999999999998E-3</v>
      </c>
    </row>
    <row r="34" spans="3:28">
      <c r="C34" s="141" t="s">
        <v>158</v>
      </c>
      <c r="D34" s="159" t="s">
        <v>645</v>
      </c>
      <c r="E34" s="162">
        <v>0.155</v>
      </c>
      <c r="F34" s="160">
        <v>0.14918899999999999</v>
      </c>
      <c r="G34">
        <v>0.14055000000000001</v>
      </c>
      <c r="H34">
        <v>0.13045000000000001</v>
      </c>
      <c r="I34">
        <v>0.12110700000000001</v>
      </c>
      <c r="J34">
        <v>0.11246100000000001</v>
      </c>
      <c r="K34">
        <v>0.104432</v>
      </c>
      <c r="L34">
        <v>9.6976999999999994E-2</v>
      </c>
      <c r="M34">
        <v>9.0052999999999994E-2</v>
      </c>
      <c r="N34">
        <v>8.3624000000000004E-2</v>
      </c>
      <c r="Q34" s="141" t="s">
        <v>158</v>
      </c>
      <c r="R34" t="s">
        <v>645</v>
      </c>
      <c r="S34">
        <v>0.33700000000000002</v>
      </c>
      <c r="T34">
        <v>0.32252999999999998</v>
      </c>
      <c r="U34">
        <v>0.30385200000000001</v>
      </c>
      <c r="V34">
        <v>0.28201799999999999</v>
      </c>
      <c r="W34">
        <v>0.26181900000000002</v>
      </c>
      <c r="X34">
        <v>0.24312700000000001</v>
      </c>
      <c r="Y34">
        <v>0.22577</v>
      </c>
      <c r="Z34">
        <v>0.20965200000000001</v>
      </c>
      <c r="AA34">
        <v>0.194684</v>
      </c>
      <c r="AB34">
        <v>0.180786</v>
      </c>
    </row>
    <row r="35" spans="3:28">
      <c r="C35" s="141" t="s">
        <v>158</v>
      </c>
      <c r="D35" s="159" t="s">
        <v>646</v>
      </c>
      <c r="E35" s="162">
        <v>7.3999999999999996E-2</v>
      </c>
      <c r="F35" s="160">
        <v>7.3598999999999998E-2</v>
      </c>
      <c r="G35">
        <v>7.2195999999999996E-2</v>
      </c>
      <c r="H35">
        <v>7.0479E-2</v>
      </c>
      <c r="I35">
        <v>6.8820999999999993E-2</v>
      </c>
      <c r="J35">
        <v>6.7218E-2</v>
      </c>
      <c r="K35">
        <v>6.5653000000000003E-2</v>
      </c>
      <c r="L35">
        <v>6.4124E-2</v>
      </c>
      <c r="M35">
        <v>6.2631000000000006E-2</v>
      </c>
      <c r="N35">
        <v>6.1171999999999997E-2</v>
      </c>
      <c r="Q35" s="141" t="s">
        <v>158</v>
      </c>
      <c r="R35" t="s">
        <v>646</v>
      </c>
      <c r="S35">
        <v>0.161</v>
      </c>
      <c r="T35">
        <v>0.159112</v>
      </c>
      <c r="U35">
        <v>0.156079</v>
      </c>
      <c r="V35">
        <v>0.152368</v>
      </c>
      <c r="W35">
        <v>0.148782</v>
      </c>
      <c r="X35">
        <v>0.145317</v>
      </c>
      <c r="Y35">
        <v>0.141933</v>
      </c>
      <c r="Z35">
        <v>0.138628</v>
      </c>
      <c r="AA35">
        <v>0.13539999999999999</v>
      </c>
      <c r="AB35">
        <v>0.132247</v>
      </c>
    </row>
    <row r="36" spans="3:28">
      <c r="C36" s="141" t="s">
        <v>158</v>
      </c>
      <c r="D36" s="159" t="s">
        <v>647</v>
      </c>
      <c r="E36" s="162">
        <v>0</v>
      </c>
      <c r="F36" s="160">
        <v>8.9800000000000004E-4</v>
      </c>
      <c r="G36">
        <v>8.8099999999999995E-4</v>
      </c>
      <c r="H36">
        <v>8.5999999999999998E-4</v>
      </c>
      <c r="I36">
        <v>8.3900000000000001E-4</v>
      </c>
      <c r="J36">
        <v>8.1999999999999998E-4</v>
      </c>
      <c r="K36">
        <v>8.0099999999999995E-4</v>
      </c>
      <c r="L36">
        <v>7.8200000000000003E-4</v>
      </c>
      <c r="M36">
        <v>7.6400000000000003E-4</v>
      </c>
      <c r="N36">
        <v>7.4600000000000003E-4</v>
      </c>
      <c r="Q36" s="141" t="s">
        <v>158</v>
      </c>
      <c r="R36" t="s">
        <v>647</v>
      </c>
      <c r="S36">
        <v>1E-3</v>
      </c>
      <c r="T36">
        <v>1.941E-3</v>
      </c>
      <c r="U36">
        <v>1.9040000000000001E-3</v>
      </c>
      <c r="V36">
        <v>1.859E-3</v>
      </c>
      <c r="W36">
        <v>1.815E-3</v>
      </c>
      <c r="X36">
        <v>1.7730000000000001E-3</v>
      </c>
      <c r="Y36">
        <v>1.7309999999999999E-3</v>
      </c>
      <c r="Z36">
        <v>1.691E-3</v>
      </c>
      <c r="AA36">
        <v>1.652E-3</v>
      </c>
      <c r="AB36">
        <v>1.6130000000000001E-3</v>
      </c>
    </row>
    <row r="37" spans="3:28">
      <c r="C37" s="141" t="s">
        <v>158</v>
      </c>
      <c r="D37" s="159" t="s">
        <v>648</v>
      </c>
      <c r="E37" s="162">
        <v>1.0999999999999999E-2</v>
      </c>
      <c r="F37" s="160">
        <v>1.1299999999999999E-2</v>
      </c>
      <c r="G37">
        <v>1.0854000000000001E-2</v>
      </c>
      <c r="H37">
        <v>1.0322E-2</v>
      </c>
      <c r="I37">
        <v>9.8160000000000001E-3</v>
      </c>
      <c r="J37">
        <v>9.3349999999999995E-3</v>
      </c>
      <c r="K37">
        <v>8.8780000000000005E-3</v>
      </c>
      <c r="L37">
        <v>8.4430000000000009E-3</v>
      </c>
      <c r="M37">
        <v>8.0289999999999997E-3</v>
      </c>
      <c r="N37">
        <v>7.6350000000000003E-3</v>
      </c>
      <c r="Q37" s="141" t="s">
        <v>158</v>
      </c>
      <c r="R37" t="s">
        <v>648</v>
      </c>
      <c r="S37">
        <v>1.0999999999999999E-2</v>
      </c>
      <c r="T37">
        <v>1.1299999999999999E-2</v>
      </c>
      <c r="U37">
        <v>1.0854000000000001E-2</v>
      </c>
      <c r="V37">
        <v>1.0322E-2</v>
      </c>
      <c r="W37">
        <v>9.8160000000000001E-3</v>
      </c>
      <c r="X37">
        <v>9.3349999999999995E-3</v>
      </c>
      <c r="Y37">
        <v>8.8780000000000005E-3</v>
      </c>
      <c r="Z37">
        <v>8.4430000000000009E-3</v>
      </c>
      <c r="AA37">
        <v>8.0289999999999997E-3</v>
      </c>
      <c r="AB37">
        <v>7.6350000000000003E-3</v>
      </c>
    </row>
    <row r="38" spans="3:28">
      <c r="C38" s="141" t="s">
        <v>158</v>
      </c>
      <c r="D38" s="159" t="s">
        <v>649</v>
      </c>
      <c r="E38" s="162">
        <v>0</v>
      </c>
      <c r="F38" s="160">
        <v>6.0300000000000002E-4</v>
      </c>
      <c r="G38">
        <v>5.7899999999999998E-4</v>
      </c>
      <c r="H38">
        <v>5.5000000000000003E-4</v>
      </c>
      <c r="I38">
        <v>5.2300000000000003E-4</v>
      </c>
      <c r="J38">
        <v>4.9799999999999996E-4</v>
      </c>
      <c r="K38">
        <v>4.73E-4</v>
      </c>
      <c r="L38">
        <v>4.4999999999999999E-4</v>
      </c>
      <c r="M38">
        <v>4.28E-4</v>
      </c>
      <c r="N38">
        <v>4.0700000000000003E-4</v>
      </c>
      <c r="Q38" s="141" t="s">
        <v>158</v>
      </c>
      <c r="R38" s="159" t="s">
        <v>649</v>
      </c>
    </row>
    <row r="39" spans="3:28">
      <c r="C39" s="141" t="s">
        <v>158</v>
      </c>
      <c r="D39" s="159" t="s">
        <v>650</v>
      </c>
      <c r="E39" s="162">
        <v>1.4999999999999999E-2</v>
      </c>
      <c r="F39" s="160">
        <v>1.5469E-2</v>
      </c>
      <c r="G39">
        <v>1.4859000000000001E-2</v>
      </c>
      <c r="H39">
        <v>1.4130999999999999E-2</v>
      </c>
      <c r="I39">
        <v>1.3438E-2</v>
      </c>
      <c r="J39">
        <v>1.278E-2</v>
      </c>
      <c r="K39">
        <v>1.2154E-2</v>
      </c>
      <c r="L39">
        <v>1.1558000000000001E-2</v>
      </c>
      <c r="M39">
        <v>1.0991000000000001E-2</v>
      </c>
      <c r="N39">
        <v>1.0453E-2</v>
      </c>
      <c r="Q39" s="141" t="s">
        <v>158</v>
      </c>
      <c r="R39" t="s">
        <v>650</v>
      </c>
      <c r="S39">
        <v>1.4999999999999999E-2</v>
      </c>
      <c r="T39">
        <v>1.5469E-2</v>
      </c>
      <c r="U39">
        <v>1.4859000000000001E-2</v>
      </c>
      <c r="V39">
        <v>1.4130999999999999E-2</v>
      </c>
      <c r="W39">
        <v>1.3438E-2</v>
      </c>
      <c r="X39">
        <v>1.278E-2</v>
      </c>
      <c r="Y39">
        <v>1.2154E-2</v>
      </c>
      <c r="Z39">
        <v>1.1558000000000001E-2</v>
      </c>
      <c r="AA39">
        <v>1.0991000000000001E-2</v>
      </c>
      <c r="AB39">
        <v>1.0453E-2</v>
      </c>
    </row>
    <row r="40" spans="3:28">
      <c r="C40" s="141" t="s">
        <v>158</v>
      </c>
      <c r="D40" s="159" t="s">
        <v>651</v>
      </c>
      <c r="E40" s="162">
        <v>5.5E-2</v>
      </c>
      <c r="F40" s="160">
        <v>5.3782000000000003E-2</v>
      </c>
      <c r="G40">
        <v>5.1662E-2</v>
      </c>
      <c r="H40">
        <v>4.9131000000000001E-2</v>
      </c>
      <c r="I40">
        <v>4.6723000000000001E-2</v>
      </c>
      <c r="J40">
        <v>4.4433E-2</v>
      </c>
      <c r="K40">
        <v>4.2255000000000001E-2</v>
      </c>
      <c r="L40">
        <v>4.0183999999999997E-2</v>
      </c>
      <c r="M40">
        <v>3.8214999999999999E-2</v>
      </c>
      <c r="N40">
        <v>3.6341999999999999E-2</v>
      </c>
      <c r="Q40" s="141" t="s">
        <v>158</v>
      </c>
      <c r="R40" t="s">
        <v>651</v>
      </c>
      <c r="S40">
        <v>5.5E-2</v>
      </c>
      <c r="T40">
        <v>5.3782000000000003E-2</v>
      </c>
      <c r="U40">
        <v>5.1662E-2</v>
      </c>
      <c r="V40">
        <v>4.9131000000000001E-2</v>
      </c>
      <c r="W40">
        <v>4.6723000000000001E-2</v>
      </c>
      <c r="X40">
        <v>4.4433E-2</v>
      </c>
      <c r="Y40">
        <v>4.2255000000000001E-2</v>
      </c>
      <c r="Z40">
        <v>4.0183999999999997E-2</v>
      </c>
      <c r="AA40">
        <v>3.8214999999999999E-2</v>
      </c>
      <c r="AB40">
        <v>3.6341999999999999E-2</v>
      </c>
    </row>
    <row r="41" spans="3:28">
      <c r="C41" s="141" t="s">
        <v>158</v>
      </c>
      <c r="D41" s="159" t="s">
        <v>652</v>
      </c>
      <c r="E41" s="162">
        <v>6.0000000000000001E-3</v>
      </c>
      <c r="F41" s="162">
        <v>6.7359999999999998E-3</v>
      </c>
      <c r="G41">
        <v>6.4710000000000002E-3</v>
      </c>
      <c r="H41">
        <v>6.1539999999999997E-3</v>
      </c>
      <c r="I41">
        <v>5.8520000000000004E-3</v>
      </c>
      <c r="J41">
        <v>5.5649999999999996E-3</v>
      </c>
      <c r="K41">
        <v>5.293E-3</v>
      </c>
      <c r="L41">
        <v>5.0330000000000001E-3</v>
      </c>
      <c r="M41">
        <v>4.7860000000000003E-3</v>
      </c>
      <c r="N41">
        <v>4.5519999999999996E-3</v>
      </c>
      <c r="Q41" s="141" t="s">
        <v>158</v>
      </c>
      <c r="R41" t="s">
        <v>652</v>
      </c>
      <c r="S41">
        <v>6.0000000000000001E-3</v>
      </c>
      <c r="T41">
        <v>6.7359999999999998E-3</v>
      </c>
      <c r="U41">
        <v>6.4710000000000002E-3</v>
      </c>
      <c r="V41">
        <v>6.1539999999999997E-3</v>
      </c>
      <c r="W41">
        <v>5.8520000000000004E-3</v>
      </c>
      <c r="X41">
        <v>5.5649999999999996E-3</v>
      </c>
      <c r="Y41">
        <v>5.293E-3</v>
      </c>
      <c r="Z41">
        <v>5.0330000000000001E-3</v>
      </c>
      <c r="AA41">
        <v>4.7860000000000003E-3</v>
      </c>
      <c r="AB41">
        <v>4.5519999999999996E-3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zoomScale="90" zoomScaleNormal="90" workbookViewId="0">
      <selection activeCell="D36" sqref="D36"/>
    </sheetView>
  </sheetViews>
  <sheetFormatPr defaultRowHeight="15"/>
  <cols>
    <col min="4" max="4" width="17.42578125" customWidth="1"/>
    <col min="13" max="13" width="13.140625" bestFit="1" customWidth="1"/>
    <col min="14" max="14" width="49.42578125" bestFit="1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f>+$E6*SUMIF($M$52:$M$115,$D6,P$52:P$115)</f>
        <v>8.5164862607556568E-2</v>
      </c>
      <c r="G6" s="160">
        <f t="shared" ref="G6:N6" si="0">+$E6*SUMIF($M$52:$M$115,$D6,Q$52:Q$115)</f>
        <v>8.8763238735141886E-2</v>
      </c>
      <c r="H6" s="160">
        <f t="shared" si="0"/>
        <v>9.2156934623712813E-2</v>
      </c>
      <c r="I6" s="160">
        <f t="shared" si="0"/>
        <v>9.6759532326582798E-2</v>
      </c>
      <c r="J6" s="160">
        <f t="shared" si="0"/>
        <v>0.10061409303023391</v>
      </c>
      <c r="K6" s="160">
        <f t="shared" si="0"/>
        <v>0.10365379392656926</v>
      </c>
      <c r="L6" s="160">
        <f t="shared" si="0"/>
        <v>0.10614648560180022</v>
      </c>
      <c r="M6" s="160">
        <f t="shared" si="0"/>
        <v>0.10833638340392585</v>
      </c>
      <c r="N6" s="160">
        <f t="shared" si="0"/>
        <v>0.11035392269199919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f>+$S6*SUMIF($M$52:$M$115,$R6,P$52:P$115)</f>
        <v>2.3716797181851195E-2</v>
      </c>
      <c r="U6" s="142">
        <f t="shared" ref="U6:AB6" si="1">+$S6*SUMIF($M$52:$M$115,$R6,Q$52:Q$115)</f>
        <v>2.4718876609786347E-2</v>
      </c>
      <c r="V6" s="142">
        <f t="shared" si="1"/>
        <v>2.5663956477489643E-2</v>
      </c>
      <c r="W6" s="142">
        <f t="shared" si="1"/>
        <v>2.6945692546643311E-2</v>
      </c>
      <c r="X6" s="142">
        <f t="shared" si="1"/>
        <v>2.8019114514748686E-2</v>
      </c>
      <c r="Y6" s="142">
        <f t="shared" si="1"/>
        <v>2.8865613498538271E-2</v>
      </c>
      <c r="Z6" s="142">
        <f t="shared" si="1"/>
        <v>2.9559780800501326E-2</v>
      </c>
      <c r="AA6" s="142">
        <f t="shared" si="1"/>
        <v>3.0169625758055298E-2</v>
      </c>
      <c r="AB6" s="142">
        <f t="shared" si="1"/>
        <v>3.0731472142075722E-2</v>
      </c>
    </row>
    <row r="7" spans="2:28">
      <c r="C7" s="141" t="s">
        <v>158</v>
      </c>
      <c r="D7" t="s">
        <v>654</v>
      </c>
      <c r="E7">
        <v>7.2999999999999995E-2</v>
      </c>
      <c r="F7" s="160">
        <f t="shared" ref="F7:F45" si="2">+$E7*SUMIF($M$52:$M$115,$D7,P$52:P$115)</f>
        <v>7.8696645194324427E-2</v>
      </c>
      <c r="G7" s="160">
        <f t="shared" ref="G7:G45" si="3">+$E7*SUMIF($M$52:$M$115,$D7,Q$52:Q$115)</f>
        <v>8.202172693247288E-2</v>
      </c>
      <c r="H7" s="160">
        <f t="shared" ref="H7:H45" si="4">+$E7*SUMIF($M$52:$M$115,$D7,R$52:R$115)</f>
        <v>8.5157673766215608E-2</v>
      </c>
      <c r="I7" s="160">
        <f t="shared" ref="I7:I45" si="5">+$E7*SUMIF($M$52:$M$115,$D7,S$52:S$115)</f>
        <v>8.9410707086589158E-2</v>
      </c>
      <c r="J7" s="160">
        <f t="shared" ref="J7:J45" si="6">+$E7*SUMIF($M$52:$M$115,$D7,T$52:T$115)</f>
        <v>9.2972516344393324E-2</v>
      </c>
      <c r="K7" s="160">
        <f t="shared" ref="K7:K45" si="7">+$E7*SUMIF($M$52:$M$115,$D7,U$52:U$115)</f>
        <v>9.578135388151332E-2</v>
      </c>
      <c r="L7" s="160">
        <f t="shared" ref="L7:L45" si="8">+$E7*SUMIF($M$52:$M$115,$D7,V$52:V$115)</f>
        <v>9.8084727201663446E-2</v>
      </c>
      <c r="M7" s="160">
        <f t="shared" ref="M7:M45" si="9">+$E7*SUMIF($M$52:$M$115,$D7,W$52:W$115)</f>
        <v>0.10010830365172889</v>
      </c>
      <c r="N7" s="160">
        <f t="shared" ref="N7:N45" si="10">+$E7*SUMIF($M$52:$M$115,$D7,X$52:X$115)</f>
        <v>0.10197261210779665</v>
      </c>
      <c r="Q7" s="141" t="s">
        <v>158</v>
      </c>
      <c r="R7" t="s">
        <v>654</v>
      </c>
      <c r="S7">
        <v>0.02</v>
      </c>
      <c r="T7" s="142">
        <f t="shared" ref="T7:T44" si="11">+$S7*SUMIF($M$52:$M$115,$R7,P$52:P$115)</f>
        <v>2.1560724710773815E-2</v>
      </c>
      <c r="U7" s="142">
        <f t="shared" ref="U7:U44" si="12">+$S7*SUMIF($M$52:$M$115,$R7,Q$52:Q$115)</f>
        <v>2.247170600889668E-2</v>
      </c>
      <c r="V7" s="142">
        <f t="shared" ref="V7:V44" si="13">+$S7*SUMIF($M$52:$M$115,$R7,R$52:R$115)</f>
        <v>2.3330869524990583E-2</v>
      </c>
      <c r="W7" s="142">
        <f t="shared" ref="W7:W44" si="14">+$S7*SUMIF($M$52:$M$115,$R7,S$52:S$115)</f>
        <v>2.4496084133312102E-2</v>
      </c>
      <c r="X7" s="142">
        <f t="shared" ref="X7:X44" si="15">+$S7*SUMIF($M$52:$M$115,$R7,T$52:T$115)</f>
        <v>2.5471922286135162E-2</v>
      </c>
      <c r="Y7" s="142">
        <f t="shared" ref="Y7:Y44" si="16">+$S7*SUMIF($M$52:$M$115,$R7,U$52:U$115)</f>
        <v>2.6241466816852969E-2</v>
      </c>
      <c r="Z7" s="142">
        <f t="shared" ref="Z7:Z44" si="17">+$S7*SUMIF($M$52:$M$115,$R7,V$52:V$115)</f>
        <v>2.6872528000455743E-2</v>
      </c>
      <c r="AA7" s="142">
        <f t="shared" ref="AA7:AA44" si="18">+$S7*SUMIF($M$52:$M$115,$R7,W$52:W$115)</f>
        <v>2.7426932507322987E-2</v>
      </c>
      <c r="AB7" s="142">
        <f t="shared" ref="AB7:AB44" si="19">+$S7*SUMIF($M$52:$M$115,$R7,X$52:X$115)</f>
        <v>2.7937701947341548E-2</v>
      </c>
    </row>
    <row r="8" spans="2:28">
      <c r="C8" s="141" t="s">
        <v>158</v>
      </c>
      <c r="D8" t="s">
        <v>655</v>
      </c>
      <c r="E8">
        <v>1.748</v>
      </c>
      <c r="F8" s="160">
        <f t="shared" si="2"/>
        <v>1.8844073397216319</v>
      </c>
      <c r="G8" s="160">
        <f t="shared" si="3"/>
        <v>1.9640271051775697</v>
      </c>
      <c r="H8" s="160">
        <f t="shared" si="4"/>
        <v>2.039117996484177</v>
      </c>
      <c r="I8" s="160">
        <f t="shared" si="5"/>
        <v>2.1409577532514779</v>
      </c>
      <c r="J8" s="160">
        <f t="shared" si="6"/>
        <v>2.2262460078082138</v>
      </c>
      <c r="K8" s="160">
        <f t="shared" si="7"/>
        <v>2.2935041997929502</v>
      </c>
      <c r="L8" s="160">
        <f t="shared" si="8"/>
        <v>2.3486589472398332</v>
      </c>
      <c r="M8" s="160">
        <f t="shared" si="9"/>
        <v>2.3971139011400302</v>
      </c>
      <c r="N8" s="160">
        <f t="shared" si="10"/>
        <v>2.4417551501976531</v>
      </c>
      <c r="Q8" s="141" t="s">
        <v>158</v>
      </c>
      <c r="R8" t="s">
        <v>655</v>
      </c>
      <c r="S8">
        <v>0.33200000000000002</v>
      </c>
      <c r="T8" s="142">
        <f t="shared" si="11"/>
        <v>0.35790803019884543</v>
      </c>
      <c r="U8" s="142">
        <f t="shared" si="12"/>
        <v>0.37303031974768491</v>
      </c>
      <c r="V8" s="142">
        <f t="shared" si="13"/>
        <v>0.38729243411484371</v>
      </c>
      <c r="W8" s="142">
        <f t="shared" si="14"/>
        <v>0.40663499661298097</v>
      </c>
      <c r="X8" s="142">
        <f t="shared" si="15"/>
        <v>0.42283390994984382</v>
      </c>
      <c r="Y8" s="142">
        <f t="shared" si="16"/>
        <v>0.43560834915975943</v>
      </c>
      <c r="Z8" s="142">
        <f t="shared" si="17"/>
        <v>0.44608396480756557</v>
      </c>
      <c r="AA8" s="142">
        <f t="shared" si="18"/>
        <v>0.45528707962156179</v>
      </c>
      <c r="AB8" s="142">
        <f t="shared" si="19"/>
        <v>0.46376585232587009</v>
      </c>
    </row>
    <row r="9" spans="2:28">
      <c r="C9" s="141" t="s">
        <v>158</v>
      </c>
      <c r="D9" t="s">
        <v>656</v>
      </c>
      <c r="E9">
        <v>0.128</v>
      </c>
      <c r="F9" s="160">
        <f t="shared" si="2"/>
        <v>0.13798863814895243</v>
      </c>
      <c r="G9" s="160">
        <f t="shared" si="3"/>
        <v>0.14381891845693875</v>
      </c>
      <c r="H9" s="160">
        <f t="shared" si="4"/>
        <v>0.14931756495993972</v>
      </c>
      <c r="I9" s="160">
        <f t="shared" si="5"/>
        <v>0.15677493845319745</v>
      </c>
      <c r="J9" s="160">
        <f t="shared" si="6"/>
        <v>0.16302030263126505</v>
      </c>
      <c r="K9" s="160">
        <f t="shared" si="7"/>
        <v>0.16794538762785902</v>
      </c>
      <c r="L9" s="160">
        <f t="shared" si="8"/>
        <v>0.17198417920291678</v>
      </c>
      <c r="M9" s="160">
        <f t="shared" si="9"/>
        <v>0.17553236804686714</v>
      </c>
      <c r="N9" s="160">
        <f t="shared" si="10"/>
        <v>0.17880129246298598</v>
      </c>
      <c r="Q9" s="141" t="s">
        <v>158</v>
      </c>
      <c r="R9" t="s">
        <v>656</v>
      </c>
      <c r="S9">
        <v>2.5999999999999999E-2</v>
      </c>
      <c r="T9" s="142">
        <f t="shared" si="11"/>
        <v>2.8028942124005959E-2</v>
      </c>
      <c r="U9" s="142">
        <f t="shared" si="12"/>
        <v>2.9213217811565682E-2</v>
      </c>
      <c r="V9" s="142">
        <f t="shared" si="13"/>
        <v>3.0330130382487754E-2</v>
      </c>
      <c r="W9" s="142">
        <f t="shared" si="14"/>
        <v>3.1844909373305731E-2</v>
      </c>
      <c r="X9" s="142">
        <f t="shared" si="15"/>
        <v>3.3113498971975713E-2</v>
      </c>
      <c r="Y9" s="142">
        <f t="shared" si="16"/>
        <v>3.4113906861908863E-2</v>
      </c>
      <c r="Z9" s="142">
        <f t="shared" si="17"/>
        <v>3.4934286400592471E-2</v>
      </c>
      <c r="AA9" s="142">
        <f t="shared" si="18"/>
        <v>3.5655012259519885E-2</v>
      </c>
      <c r="AB9" s="142">
        <f t="shared" si="19"/>
        <v>3.6319012531544022E-2</v>
      </c>
    </row>
    <row r="10" spans="2:28">
      <c r="C10" s="141" t="s">
        <v>158</v>
      </c>
      <c r="D10" t="s">
        <v>657</v>
      </c>
      <c r="E10">
        <v>6.8000000000000005E-2</v>
      </c>
      <c r="F10" s="160">
        <f t="shared" si="2"/>
        <v>7.3306464016630976E-2</v>
      </c>
      <c r="G10" s="160">
        <f t="shared" si="3"/>
        <v>7.6403800430248706E-2</v>
      </c>
      <c r="H10" s="160">
        <f t="shared" si="4"/>
        <v>7.9324956384967962E-2</v>
      </c>
      <c r="I10" s="160">
        <f t="shared" si="5"/>
        <v>8.328668605326113E-2</v>
      </c>
      <c r="J10" s="160">
        <f t="shared" si="6"/>
        <v>8.6604535772859551E-2</v>
      </c>
      <c r="K10" s="160">
        <f t="shared" si="7"/>
        <v>8.9220987177300079E-2</v>
      </c>
      <c r="L10" s="160">
        <f t="shared" si="8"/>
        <v>9.1366595201549508E-2</v>
      </c>
      <c r="M10" s="160">
        <f t="shared" si="9"/>
        <v>9.3251570524898159E-2</v>
      </c>
      <c r="N10" s="160">
        <f t="shared" si="10"/>
        <v>9.4988186620961285E-2</v>
      </c>
      <c r="Q10" s="141" t="s">
        <v>158</v>
      </c>
      <c r="R10" t="s">
        <v>657</v>
      </c>
      <c r="S10">
        <v>1.7999999999999999E-2</v>
      </c>
      <c r="T10" s="142">
        <f t="shared" si="11"/>
        <v>1.9404652239696431E-2</v>
      </c>
      <c r="U10" s="142">
        <f t="shared" si="12"/>
        <v>2.0224535408007005E-2</v>
      </c>
      <c r="V10" s="142">
        <f t="shared" si="13"/>
        <v>2.0997782572491516E-2</v>
      </c>
      <c r="W10" s="142">
        <f t="shared" si="14"/>
        <v>2.2046475719980887E-2</v>
      </c>
      <c r="X10" s="142">
        <f t="shared" si="15"/>
        <v>2.2924730057521641E-2</v>
      </c>
      <c r="Y10" s="142">
        <f t="shared" si="16"/>
        <v>2.3617320135167666E-2</v>
      </c>
      <c r="Z10" s="142">
        <f t="shared" si="17"/>
        <v>2.4185275200410163E-2</v>
      </c>
      <c r="AA10" s="142">
        <f t="shared" si="18"/>
        <v>2.4684239256590686E-2</v>
      </c>
      <c r="AB10" s="142">
        <f t="shared" si="19"/>
        <v>2.5143931752607394E-2</v>
      </c>
    </row>
    <row r="11" spans="2:28">
      <c r="C11" s="141" t="s">
        <v>158</v>
      </c>
      <c r="D11" t="s">
        <v>658</v>
      </c>
      <c r="E11">
        <v>7.0000000000000001E-3</v>
      </c>
      <c r="F11" s="160">
        <f t="shared" si="2"/>
        <v>7.5462536487708358E-3</v>
      </c>
      <c r="G11" s="160">
        <f t="shared" si="3"/>
        <v>7.8650971031138384E-3</v>
      </c>
      <c r="H11" s="160">
        <f t="shared" si="4"/>
        <v>8.1658043337467043E-3</v>
      </c>
      <c r="I11" s="160">
        <f t="shared" si="5"/>
        <v>8.5736294466592367E-3</v>
      </c>
      <c r="J11" s="160">
        <f t="shared" si="6"/>
        <v>8.9151728001473085E-3</v>
      </c>
      <c r="K11" s="160">
        <f t="shared" si="7"/>
        <v>9.1845133858985423E-3</v>
      </c>
      <c r="L11" s="160">
        <f t="shared" si="8"/>
        <v>9.4053848001595108E-3</v>
      </c>
      <c r="M11" s="160">
        <f t="shared" si="9"/>
        <v>9.5994263775630462E-3</v>
      </c>
      <c r="N11" s="160">
        <f t="shared" si="10"/>
        <v>9.7781956815695455E-3</v>
      </c>
      <c r="Q11" s="141" t="s">
        <v>158</v>
      </c>
      <c r="R11" t="s">
        <v>658</v>
      </c>
      <c r="S11">
        <v>2E-3</v>
      </c>
      <c r="T11" s="142">
        <f t="shared" si="11"/>
        <v>2.1560724710773817E-3</v>
      </c>
      <c r="U11" s="142">
        <f t="shared" si="12"/>
        <v>2.247170600889668E-3</v>
      </c>
      <c r="V11" s="142">
        <f t="shared" si="13"/>
        <v>2.3330869524990586E-3</v>
      </c>
      <c r="W11" s="142">
        <f t="shared" si="14"/>
        <v>2.4496084133312107E-3</v>
      </c>
      <c r="X11" s="142">
        <f t="shared" si="15"/>
        <v>2.5471922286135168E-3</v>
      </c>
      <c r="Y11" s="142">
        <f t="shared" si="16"/>
        <v>2.6241466816852976E-3</v>
      </c>
      <c r="Z11" s="142">
        <f t="shared" si="17"/>
        <v>2.6872528000455747E-3</v>
      </c>
      <c r="AA11" s="142">
        <f t="shared" si="18"/>
        <v>2.7426932507322991E-3</v>
      </c>
      <c r="AB11" s="142">
        <f t="shared" si="19"/>
        <v>2.793770194734156E-3</v>
      </c>
    </row>
    <row r="12" spans="2:28">
      <c r="C12" s="141" t="s">
        <v>158</v>
      </c>
      <c r="D12" t="s">
        <v>659</v>
      </c>
      <c r="E12">
        <v>2E-3</v>
      </c>
      <c r="F12" s="160">
        <f t="shared" si="2"/>
        <v>2.1560724710773822E-3</v>
      </c>
      <c r="G12" s="160">
        <f t="shared" si="3"/>
        <v>2.2471706008896685E-3</v>
      </c>
      <c r="H12" s="160">
        <f t="shared" si="4"/>
        <v>2.3330869524990586E-3</v>
      </c>
      <c r="I12" s="160">
        <f t="shared" si="5"/>
        <v>2.4496084133312107E-3</v>
      </c>
      <c r="J12" s="160">
        <f t="shared" si="6"/>
        <v>2.5471922286135172E-3</v>
      </c>
      <c r="K12" s="160">
        <f t="shared" si="7"/>
        <v>2.624146681685298E-3</v>
      </c>
      <c r="L12" s="160">
        <f t="shared" si="8"/>
        <v>2.6872528000455756E-3</v>
      </c>
      <c r="M12" s="160">
        <f t="shared" si="9"/>
        <v>2.7426932507323E-3</v>
      </c>
      <c r="N12" s="160">
        <f t="shared" si="10"/>
        <v>2.7937701947341569E-3</v>
      </c>
      <c r="Q12" s="141" t="s">
        <v>158</v>
      </c>
      <c r="R12" t="s">
        <v>659</v>
      </c>
      <c r="S12">
        <v>0</v>
      </c>
      <c r="T12" s="142">
        <f t="shared" si="11"/>
        <v>0</v>
      </c>
      <c r="U12" s="142">
        <f t="shared" si="12"/>
        <v>0</v>
      </c>
      <c r="V12" s="142">
        <f t="shared" si="13"/>
        <v>0</v>
      </c>
      <c r="W12" s="142">
        <f t="shared" si="14"/>
        <v>0</v>
      </c>
      <c r="X12" s="142">
        <f t="shared" si="15"/>
        <v>0</v>
      </c>
      <c r="Y12" s="142">
        <f t="shared" si="16"/>
        <v>0</v>
      </c>
      <c r="Z12" s="142">
        <f t="shared" si="17"/>
        <v>0</v>
      </c>
      <c r="AA12" s="142">
        <f t="shared" si="18"/>
        <v>0</v>
      </c>
      <c r="AB12" s="142">
        <f t="shared" si="19"/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f t="shared" si="2"/>
        <v>0.38162482738069653</v>
      </c>
      <c r="G13" s="160">
        <f t="shared" si="3"/>
        <v>0.39774919635747119</v>
      </c>
      <c r="H13" s="160">
        <f t="shared" si="4"/>
        <v>0.41295639059233324</v>
      </c>
      <c r="I13" s="160">
        <f t="shared" si="5"/>
        <v>0.43358068915962411</v>
      </c>
      <c r="J13" s="160">
        <f t="shared" si="6"/>
        <v>0.45085302446459241</v>
      </c>
      <c r="K13" s="160">
        <f t="shared" si="7"/>
        <v>0.46447396265829749</v>
      </c>
      <c r="L13" s="160">
        <f t="shared" si="8"/>
        <v>0.47564374560806671</v>
      </c>
      <c r="M13" s="160">
        <f t="shared" si="9"/>
        <v>0.48545670537961688</v>
      </c>
      <c r="N13" s="160">
        <f t="shared" si="10"/>
        <v>0.49449732446794548</v>
      </c>
      <c r="Q13" s="141" t="s">
        <v>158</v>
      </c>
      <c r="R13" t="s">
        <v>660</v>
      </c>
      <c r="S13">
        <v>9.8000000000000004E-2</v>
      </c>
      <c r="T13" s="142">
        <f t="shared" si="11"/>
        <v>0.1056475510827917</v>
      </c>
      <c r="U13" s="142">
        <f t="shared" si="12"/>
        <v>0.11011135944359374</v>
      </c>
      <c r="V13" s="142">
        <f t="shared" si="13"/>
        <v>0.11432126067245385</v>
      </c>
      <c r="W13" s="142">
        <f t="shared" si="14"/>
        <v>0.12003081225322929</v>
      </c>
      <c r="X13" s="142">
        <f t="shared" si="15"/>
        <v>0.12481241920206231</v>
      </c>
      <c r="Y13" s="142">
        <f t="shared" si="16"/>
        <v>0.12858318740257954</v>
      </c>
      <c r="Z13" s="142">
        <f t="shared" si="17"/>
        <v>0.13167538720223315</v>
      </c>
      <c r="AA13" s="142">
        <f t="shared" si="18"/>
        <v>0.13439196928588265</v>
      </c>
      <c r="AB13" s="142">
        <f t="shared" si="19"/>
        <v>0.13689473954197362</v>
      </c>
    </row>
    <row r="14" spans="2:28">
      <c r="C14" s="141" t="s">
        <v>158</v>
      </c>
      <c r="D14" t="s">
        <v>661</v>
      </c>
      <c r="E14">
        <v>0.16</v>
      </c>
      <c r="F14" s="160">
        <f t="shared" si="2"/>
        <v>0.17248579768619052</v>
      </c>
      <c r="G14" s="160">
        <f t="shared" si="3"/>
        <v>0.17977364807117346</v>
      </c>
      <c r="H14" s="160">
        <f t="shared" si="4"/>
        <v>0.18664695619992469</v>
      </c>
      <c r="I14" s="160">
        <f t="shared" si="5"/>
        <v>0.19596867306649682</v>
      </c>
      <c r="J14" s="160">
        <f t="shared" si="6"/>
        <v>0.20377537828908135</v>
      </c>
      <c r="K14" s="160">
        <f t="shared" si="7"/>
        <v>0.20993173453482378</v>
      </c>
      <c r="L14" s="160">
        <f t="shared" si="8"/>
        <v>0.21498022400364597</v>
      </c>
      <c r="M14" s="160">
        <f t="shared" si="9"/>
        <v>0.21941546005858395</v>
      </c>
      <c r="N14" s="160">
        <f t="shared" si="10"/>
        <v>0.22350161557873247</v>
      </c>
      <c r="Q14" s="141" t="s">
        <v>158</v>
      </c>
      <c r="R14" t="s">
        <v>661</v>
      </c>
      <c r="S14">
        <v>5.7000000000000002E-2</v>
      </c>
      <c r="T14" s="142">
        <f t="shared" si="11"/>
        <v>6.1448065425705377E-2</v>
      </c>
      <c r="U14" s="142">
        <f t="shared" si="12"/>
        <v>6.4044362125355553E-2</v>
      </c>
      <c r="V14" s="142">
        <f t="shared" si="13"/>
        <v>6.6492978146223167E-2</v>
      </c>
      <c r="W14" s="142">
        <f t="shared" si="14"/>
        <v>6.9813839779939491E-2</v>
      </c>
      <c r="X14" s="142">
        <f t="shared" si="15"/>
        <v>7.2594978515485228E-2</v>
      </c>
      <c r="Y14" s="142">
        <f t="shared" si="16"/>
        <v>7.4788180428030968E-2</v>
      </c>
      <c r="Z14" s="142">
        <f t="shared" si="17"/>
        <v>7.658670480129888E-2</v>
      </c>
      <c r="AA14" s="142">
        <f t="shared" si="18"/>
        <v>7.8166757645870541E-2</v>
      </c>
      <c r="AB14" s="142">
        <f t="shared" si="19"/>
        <v>7.9622450549923438E-2</v>
      </c>
    </row>
    <row r="15" spans="2:28">
      <c r="C15" s="141" t="s">
        <v>158</v>
      </c>
      <c r="D15" t="s">
        <v>662</v>
      </c>
      <c r="E15">
        <v>0.05</v>
      </c>
      <c r="F15" s="160">
        <f t="shared" si="2"/>
        <v>5.3901811776934538E-2</v>
      </c>
      <c r="G15" s="160">
        <f t="shared" si="3"/>
        <v>5.6179265022241687E-2</v>
      </c>
      <c r="H15" s="160">
        <f t="shared" si="4"/>
        <v>5.8327173812476457E-2</v>
      </c>
      <c r="I15" s="160">
        <f t="shared" si="5"/>
        <v>6.1240210333280233E-2</v>
      </c>
      <c r="J15" s="160">
        <f t="shared" si="6"/>
        <v>6.3679805715337906E-2</v>
      </c>
      <c r="K15" s="160">
        <f t="shared" si="7"/>
        <v>6.5603667042132413E-2</v>
      </c>
      <c r="L15" s="160">
        <f t="shared" si="8"/>
        <v>6.7181320001139341E-2</v>
      </c>
      <c r="M15" s="160">
        <f t="shared" si="9"/>
        <v>6.8567331268307455E-2</v>
      </c>
      <c r="N15" s="160">
        <f t="shared" si="10"/>
        <v>6.9844254868353869E-2</v>
      </c>
      <c r="Q15" s="141" t="s">
        <v>158</v>
      </c>
      <c r="R15" t="s">
        <v>662</v>
      </c>
      <c r="S15">
        <v>1.7999999999999999E-2</v>
      </c>
      <c r="T15" s="142">
        <f t="shared" si="11"/>
        <v>1.9404652239696431E-2</v>
      </c>
      <c r="U15" s="142">
        <f t="shared" si="12"/>
        <v>2.0224535408007005E-2</v>
      </c>
      <c r="V15" s="142">
        <f t="shared" si="13"/>
        <v>2.0997782572491522E-2</v>
      </c>
      <c r="W15" s="142">
        <f t="shared" si="14"/>
        <v>2.2046475719980883E-2</v>
      </c>
      <c r="X15" s="142">
        <f t="shared" si="15"/>
        <v>2.2924730057521641E-2</v>
      </c>
      <c r="Y15" s="142">
        <f t="shared" si="16"/>
        <v>2.3617320135167666E-2</v>
      </c>
      <c r="Z15" s="142">
        <f t="shared" si="17"/>
        <v>2.4185275200410163E-2</v>
      </c>
      <c r="AA15" s="142">
        <f t="shared" si="18"/>
        <v>2.4684239256590679E-2</v>
      </c>
      <c r="AB15" s="142">
        <f t="shared" si="19"/>
        <v>2.5143931752607391E-2</v>
      </c>
    </row>
    <row r="16" spans="2:28">
      <c r="C16" s="141" t="s">
        <v>158</v>
      </c>
      <c r="D16" t="s">
        <v>663</v>
      </c>
      <c r="E16">
        <v>1.98</v>
      </c>
      <c r="F16" s="160">
        <f t="shared" si="2"/>
        <v>2.1345117463666079</v>
      </c>
      <c r="G16" s="160">
        <f t="shared" si="3"/>
        <v>2.2246988948807713</v>
      </c>
      <c r="H16" s="160">
        <f t="shared" si="4"/>
        <v>2.3097560829740669</v>
      </c>
      <c r="I16" s="160">
        <f t="shared" si="5"/>
        <v>2.4251123291978978</v>
      </c>
      <c r="J16" s="160">
        <f t="shared" si="6"/>
        <v>2.521720306327381</v>
      </c>
      <c r="K16" s="160">
        <f t="shared" si="7"/>
        <v>2.5979052148684434</v>
      </c>
      <c r="L16" s="160">
        <f t="shared" si="8"/>
        <v>2.6603802720451175</v>
      </c>
      <c r="M16" s="160">
        <f t="shared" si="9"/>
        <v>2.715266318224975</v>
      </c>
      <c r="N16" s="160">
        <f t="shared" si="10"/>
        <v>2.7658324927868123</v>
      </c>
      <c r="Q16" s="141" t="s">
        <v>158</v>
      </c>
      <c r="R16" t="s">
        <v>663</v>
      </c>
      <c r="S16">
        <v>0.249</v>
      </c>
      <c r="T16" s="142">
        <f t="shared" si="11"/>
        <v>0.26843102264913399</v>
      </c>
      <c r="U16" s="142">
        <f t="shared" si="12"/>
        <v>0.27977273981076367</v>
      </c>
      <c r="V16" s="142">
        <f t="shared" si="13"/>
        <v>0.2904693255861327</v>
      </c>
      <c r="W16" s="142">
        <f t="shared" si="14"/>
        <v>0.30497624745973562</v>
      </c>
      <c r="X16" s="142">
        <f t="shared" si="15"/>
        <v>0.31712543246238273</v>
      </c>
      <c r="Y16" s="142">
        <f t="shared" si="16"/>
        <v>0.32670626186981938</v>
      </c>
      <c r="Z16" s="142">
        <f t="shared" si="17"/>
        <v>0.33456297360567389</v>
      </c>
      <c r="AA16" s="142">
        <f t="shared" si="18"/>
        <v>0.34146530971617112</v>
      </c>
      <c r="AB16" s="142">
        <f t="shared" si="19"/>
        <v>0.34782438924440218</v>
      </c>
    </row>
    <row r="17" spans="3:28">
      <c r="C17" s="141" t="s">
        <v>158</v>
      </c>
      <c r="D17" t="s">
        <v>664</v>
      </c>
      <c r="E17">
        <v>0.47299999999999998</v>
      </c>
      <c r="F17" s="160">
        <f t="shared" si="2"/>
        <v>0.50991113940980082</v>
      </c>
      <c r="G17" s="160">
        <f t="shared" si="3"/>
        <v>0.53145584711040639</v>
      </c>
      <c r="H17" s="160">
        <f t="shared" si="4"/>
        <v>0.55177506426602718</v>
      </c>
      <c r="I17" s="160">
        <f t="shared" si="5"/>
        <v>0.57933238975283108</v>
      </c>
      <c r="J17" s="160">
        <f t="shared" si="6"/>
        <v>0.60241096206709666</v>
      </c>
      <c r="K17" s="160">
        <f t="shared" si="7"/>
        <v>0.62061069021857274</v>
      </c>
      <c r="L17" s="160">
        <f t="shared" si="8"/>
        <v>0.63553528721077834</v>
      </c>
      <c r="M17" s="160">
        <f t="shared" si="9"/>
        <v>0.64864695379818871</v>
      </c>
      <c r="N17" s="160">
        <f t="shared" si="10"/>
        <v>0.66072665105462769</v>
      </c>
      <c r="Q17" s="141" t="s">
        <v>158</v>
      </c>
      <c r="R17" t="s">
        <v>664</v>
      </c>
      <c r="S17">
        <v>0.15</v>
      </c>
      <c r="T17" s="142">
        <f t="shared" si="11"/>
        <v>0.16170543533080364</v>
      </c>
      <c r="U17" s="142">
        <f t="shared" si="12"/>
        <v>0.16853779506672509</v>
      </c>
      <c r="V17" s="142">
        <f t="shared" si="13"/>
        <v>0.17498152143742934</v>
      </c>
      <c r="W17" s="142">
        <f t="shared" si="14"/>
        <v>0.18372063099984073</v>
      </c>
      <c r="X17" s="142">
        <f t="shared" si="15"/>
        <v>0.19103941714601372</v>
      </c>
      <c r="Y17" s="142">
        <f t="shared" si="16"/>
        <v>0.19681100112639729</v>
      </c>
      <c r="Z17" s="142">
        <f t="shared" si="17"/>
        <v>0.20154396000341809</v>
      </c>
      <c r="AA17" s="142">
        <f t="shared" si="18"/>
        <v>0.20570199380492241</v>
      </c>
      <c r="AB17" s="142">
        <f t="shared" si="19"/>
        <v>0.20953276460506165</v>
      </c>
    </row>
    <row r="18" spans="3:28">
      <c r="C18" s="141" t="s">
        <v>158</v>
      </c>
      <c r="D18" t="s">
        <v>665</v>
      </c>
      <c r="E18">
        <v>0.214</v>
      </c>
      <c r="F18" s="160">
        <f t="shared" si="2"/>
        <v>0.23069975440527982</v>
      </c>
      <c r="G18" s="160">
        <f t="shared" si="3"/>
        <v>0.24044725429519445</v>
      </c>
      <c r="H18" s="160">
        <f t="shared" si="4"/>
        <v>0.24964030391739922</v>
      </c>
      <c r="I18" s="160">
        <f t="shared" si="5"/>
        <v>0.26210810022643949</v>
      </c>
      <c r="J18" s="160">
        <f t="shared" si="6"/>
        <v>0.27254956846164624</v>
      </c>
      <c r="K18" s="160">
        <f t="shared" si="7"/>
        <v>0.28078369494032679</v>
      </c>
      <c r="L18" s="160">
        <f t="shared" si="8"/>
        <v>0.2875360496048765</v>
      </c>
      <c r="M18" s="160">
        <f t="shared" si="9"/>
        <v>0.29346817782835599</v>
      </c>
      <c r="N18" s="160">
        <f t="shared" si="10"/>
        <v>0.29893341083655461</v>
      </c>
      <c r="Q18" s="141" t="s">
        <v>158</v>
      </c>
      <c r="R18" t="s">
        <v>665</v>
      </c>
      <c r="S18">
        <v>7.6999999999999999E-2</v>
      </c>
      <c r="T18" s="142">
        <f t="shared" si="11"/>
        <v>8.3008790136479188E-2</v>
      </c>
      <c r="U18" s="142">
        <f t="shared" si="12"/>
        <v>8.6516068134252208E-2</v>
      </c>
      <c r="V18" s="142">
        <f t="shared" si="13"/>
        <v>8.9823847671213736E-2</v>
      </c>
      <c r="W18" s="142">
        <f t="shared" si="14"/>
        <v>9.4309923913251589E-2</v>
      </c>
      <c r="X18" s="142">
        <f t="shared" si="15"/>
        <v>9.806690080162038E-2</v>
      </c>
      <c r="Y18" s="142">
        <f t="shared" si="16"/>
        <v>0.10102964724488395</v>
      </c>
      <c r="Z18" s="142">
        <f t="shared" si="17"/>
        <v>0.10345923280175462</v>
      </c>
      <c r="AA18" s="142">
        <f t="shared" si="18"/>
        <v>0.1055936901531935</v>
      </c>
      <c r="AB18" s="142">
        <f t="shared" si="19"/>
        <v>0.10756015249726499</v>
      </c>
    </row>
    <row r="19" spans="3:28">
      <c r="C19" s="141" t="s">
        <v>158</v>
      </c>
      <c r="D19" t="s">
        <v>666</v>
      </c>
      <c r="E19">
        <v>8.0000000000000002E-3</v>
      </c>
      <c r="F19" s="160">
        <f t="shared" si="2"/>
        <v>8.6242898843095286E-3</v>
      </c>
      <c r="G19" s="160">
        <f t="shared" si="3"/>
        <v>8.9886824035586739E-3</v>
      </c>
      <c r="H19" s="160">
        <f t="shared" si="4"/>
        <v>9.3323478099962328E-3</v>
      </c>
      <c r="I19" s="160">
        <f t="shared" si="5"/>
        <v>9.7984336533248392E-3</v>
      </c>
      <c r="J19" s="160">
        <f t="shared" si="6"/>
        <v>1.0188768914454064E-2</v>
      </c>
      <c r="K19" s="160">
        <f t="shared" si="7"/>
        <v>1.0496586726741187E-2</v>
      </c>
      <c r="L19" s="160">
        <f t="shared" si="8"/>
        <v>1.0749011200182299E-2</v>
      </c>
      <c r="M19" s="160">
        <f t="shared" si="9"/>
        <v>1.0970773002929196E-2</v>
      </c>
      <c r="N19" s="160">
        <f t="shared" si="10"/>
        <v>1.1175080778936624E-2</v>
      </c>
      <c r="Q19" s="141" t="s">
        <v>158</v>
      </c>
      <c r="R19" t="s">
        <v>666</v>
      </c>
      <c r="S19">
        <v>3.0000000000000001E-3</v>
      </c>
      <c r="T19" s="142">
        <f t="shared" si="11"/>
        <v>3.2341087066160732E-3</v>
      </c>
      <c r="U19" s="142">
        <f t="shared" si="12"/>
        <v>3.3707559013345027E-3</v>
      </c>
      <c r="V19" s="142">
        <f t="shared" si="13"/>
        <v>3.4996304287485871E-3</v>
      </c>
      <c r="W19" s="142">
        <f t="shared" si="14"/>
        <v>3.6744126199968145E-3</v>
      </c>
      <c r="X19" s="142">
        <f t="shared" si="15"/>
        <v>3.8207883429202741E-3</v>
      </c>
      <c r="Y19" s="142">
        <f t="shared" si="16"/>
        <v>3.9362200225279455E-3</v>
      </c>
      <c r="Z19" s="142">
        <f t="shared" si="17"/>
        <v>4.0308792000683623E-3</v>
      </c>
      <c r="AA19" s="142">
        <f t="shared" si="18"/>
        <v>4.1140398760984489E-3</v>
      </c>
      <c r="AB19" s="142">
        <f t="shared" si="19"/>
        <v>4.1906552921012336E-3</v>
      </c>
    </row>
    <row r="20" spans="3:28">
      <c r="C20" s="141" t="s">
        <v>158</v>
      </c>
      <c r="D20" t="s">
        <v>667</v>
      </c>
      <c r="E20">
        <v>4.4999999999999998E-2</v>
      </c>
      <c r="F20" s="160">
        <f t="shared" si="2"/>
        <v>4.8511630599241094E-2</v>
      </c>
      <c r="G20" s="160">
        <f t="shared" si="3"/>
        <v>5.0561338520017526E-2</v>
      </c>
      <c r="H20" s="160">
        <f t="shared" si="4"/>
        <v>5.2494456431228811E-2</v>
      </c>
      <c r="I20" s="160">
        <f t="shared" si="5"/>
        <v>5.511618929995224E-2</v>
      </c>
      <c r="J20" s="160">
        <f t="shared" si="6"/>
        <v>5.7311825143804125E-2</v>
      </c>
      <c r="K20" s="160">
        <f t="shared" si="7"/>
        <v>5.9043300337919206E-2</v>
      </c>
      <c r="L20" s="160">
        <f t="shared" si="8"/>
        <v>6.0463188001025445E-2</v>
      </c>
      <c r="M20" s="160">
        <f t="shared" si="9"/>
        <v>6.1710598141476745E-2</v>
      </c>
      <c r="N20" s="160">
        <f t="shared" si="10"/>
        <v>6.2859829381518517E-2</v>
      </c>
      <c r="Q20" s="141" t="s">
        <v>158</v>
      </c>
      <c r="R20" t="s">
        <v>667</v>
      </c>
      <c r="S20">
        <v>1.6E-2</v>
      </c>
      <c r="T20" s="142">
        <f t="shared" si="11"/>
        <v>1.7248579768619057E-2</v>
      </c>
      <c r="U20" s="142">
        <f t="shared" si="12"/>
        <v>1.7977364807117344E-2</v>
      </c>
      <c r="V20" s="142">
        <f t="shared" si="13"/>
        <v>1.8664695619992469E-2</v>
      </c>
      <c r="W20" s="142">
        <f t="shared" si="14"/>
        <v>1.9596867306649685E-2</v>
      </c>
      <c r="X20" s="142">
        <f t="shared" si="15"/>
        <v>2.0377537828908134E-2</v>
      </c>
      <c r="Y20" s="142">
        <f t="shared" si="16"/>
        <v>2.0993173453482384E-2</v>
      </c>
      <c r="Z20" s="142">
        <f t="shared" si="17"/>
        <v>2.1498022400364605E-2</v>
      </c>
      <c r="AA20" s="142">
        <f t="shared" si="18"/>
        <v>2.19415460058584E-2</v>
      </c>
      <c r="AB20" s="142">
        <f t="shared" si="19"/>
        <v>2.2350161557873255E-2</v>
      </c>
    </row>
    <row r="21" spans="3:28">
      <c r="C21" s="141" t="s">
        <v>158</v>
      </c>
      <c r="D21" t="s">
        <v>668</v>
      </c>
      <c r="E21">
        <v>8.7999999999999995E-2</v>
      </c>
      <c r="F21" s="160">
        <f t="shared" si="2"/>
        <v>9.486718872740478E-2</v>
      </c>
      <c r="G21" s="160">
        <f t="shared" si="3"/>
        <v>9.8875506439145402E-2</v>
      </c>
      <c r="H21" s="160">
        <f t="shared" si="4"/>
        <v>0.10265582590995857</v>
      </c>
      <c r="I21" s="160">
        <f t="shared" si="5"/>
        <v>0.10778277018657324</v>
      </c>
      <c r="J21" s="160">
        <f t="shared" si="6"/>
        <v>0.11207645805899472</v>
      </c>
      <c r="K21" s="160">
        <f t="shared" si="7"/>
        <v>0.11546245399415307</v>
      </c>
      <c r="L21" s="160">
        <f t="shared" si="8"/>
        <v>0.1182391232020053</v>
      </c>
      <c r="M21" s="160">
        <f t="shared" si="9"/>
        <v>0.12067850303222119</v>
      </c>
      <c r="N21" s="160">
        <f t="shared" si="10"/>
        <v>0.12292588856830286</v>
      </c>
      <c r="Q21" s="141" t="s">
        <v>158</v>
      </c>
      <c r="R21" t="s">
        <v>668</v>
      </c>
      <c r="S21">
        <v>3.2000000000000001E-2</v>
      </c>
      <c r="T21" s="142">
        <f t="shared" si="11"/>
        <v>3.4497159537238108E-2</v>
      </c>
      <c r="U21" s="142">
        <f t="shared" si="12"/>
        <v>3.5954729614234696E-2</v>
      </c>
      <c r="V21" s="142">
        <f t="shared" si="13"/>
        <v>3.7329391239984938E-2</v>
      </c>
      <c r="W21" s="142">
        <f t="shared" si="14"/>
        <v>3.9193734613299364E-2</v>
      </c>
      <c r="X21" s="142">
        <f t="shared" si="15"/>
        <v>4.0755075657816262E-2</v>
      </c>
      <c r="Y21" s="142">
        <f t="shared" si="16"/>
        <v>4.1986346906964754E-2</v>
      </c>
      <c r="Z21" s="142">
        <f t="shared" si="17"/>
        <v>4.2996044800729202E-2</v>
      </c>
      <c r="AA21" s="142">
        <f t="shared" si="18"/>
        <v>4.38830920117168E-2</v>
      </c>
      <c r="AB21" s="142">
        <f t="shared" si="19"/>
        <v>4.4700323115746503E-2</v>
      </c>
    </row>
    <row r="22" spans="3:28">
      <c r="C22" s="141" t="s">
        <v>158</v>
      </c>
      <c r="D22" t="s">
        <v>669</v>
      </c>
      <c r="E22">
        <v>0.54700000000000004</v>
      </c>
      <c r="F22" s="160">
        <f t="shared" si="2"/>
        <v>0.58968582083966392</v>
      </c>
      <c r="G22" s="160">
        <f t="shared" si="3"/>
        <v>0.61460115934332415</v>
      </c>
      <c r="H22" s="160">
        <f t="shared" si="4"/>
        <v>0.63809928150849227</v>
      </c>
      <c r="I22" s="160">
        <f t="shared" si="5"/>
        <v>0.66996790104608595</v>
      </c>
      <c r="J22" s="160">
        <f t="shared" si="6"/>
        <v>0.69665707452579673</v>
      </c>
      <c r="K22" s="160">
        <f t="shared" si="7"/>
        <v>0.71770411744092855</v>
      </c>
      <c r="L22" s="160">
        <f t="shared" si="8"/>
        <v>0.73496364081246446</v>
      </c>
      <c r="M22" s="160">
        <f t="shared" si="9"/>
        <v>0.75012660407528353</v>
      </c>
      <c r="N22" s="160">
        <f t="shared" si="10"/>
        <v>0.76409614825979144</v>
      </c>
      <c r="Q22" s="141" t="s">
        <v>158</v>
      </c>
      <c r="R22" t="s">
        <v>669</v>
      </c>
      <c r="S22">
        <v>0.19700000000000001</v>
      </c>
      <c r="T22" s="142">
        <f t="shared" si="11"/>
        <v>0.2123731384011221</v>
      </c>
      <c r="U22" s="142">
        <f t="shared" si="12"/>
        <v>0.22134630418763226</v>
      </c>
      <c r="V22" s="142">
        <f t="shared" si="13"/>
        <v>0.22980906482115718</v>
      </c>
      <c r="W22" s="142">
        <f t="shared" si="14"/>
        <v>0.24128642871312417</v>
      </c>
      <c r="X22" s="142">
        <f t="shared" si="15"/>
        <v>0.25089843451843136</v>
      </c>
      <c r="Y22" s="142">
        <f t="shared" si="16"/>
        <v>0.25847844814600168</v>
      </c>
      <c r="Z22" s="142">
        <f t="shared" si="17"/>
        <v>0.26469440080448903</v>
      </c>
      <c r="AA22" s="142">
        <f t="shared" si="18"/>
        <v>0.27015528519713139</v>
      </c>
      <c r="AB22" s="142">
        <f t="shared" si="19"/>
        <v>0.27518636418131426</v>
      </c>
    </row>
    <row r="23" spans="3:28">
      <c r="C23" s="141" t="s">
        <v>158</v>
      </c>
      <c r="D23" t="s">
        <v>670</v>
      </c>
      <c r="E23">
        <v>1.6160000000000001</v>
      </c>
      <c r="F23" s="160">
        <f t="shared" si="2"/>
        <v>1.7411147600000003</v>
      </c>
      <c r="G23" s="160">
        <f t="shared" si="3"/>
        <v>1.8574212259680003</v>
      </c>
      <c r="H23" s="160">
        <f t="shared" si="4"/>
        <v>2.0080464785113432</v>
      </c>
      <c r="I23" s="160">
        <f t="shared" si="5"/>
        <v>2.2110474271983489</v>
      </c>
      <c r="J23" s="160">
        <f t="shared" si="6"/>
        <v>2.4782386897288502</v>
      </c>
      <c r="K23" s="160">
        <f t="shared" si="7"/>
        <v>2.7639331436791537</v>
      </c>
      <c r="L23" s="160">
        <f t="shared" si="8"/>
        <v>3.0764130601542297</v>
      </c>
      <c r="M23" s="160">
        <f t="shared" si="9"/>
        <v>3.4242207841862911</v>
      </c>
      <c r="N23" s="160">
        <f t="shared" si="10"/>
        <v>3.811350345218453</v>
      </c>
      <c r="Q23" s="141" t="s">
        <v>158</v>
      </c>
      <c r="R23" t="s">
        <v>670</v>
      </c>
      <c r="S23">
        <v>0.49299999999999999</v>
      </c>
      <c r="T23" s="142">
        <f t="shared" si="11"/>
        <v>0.53116929250000011</v>
      </c>
      <c r="U23" s="142">
        <f t="shared" si="12"/>
        <v>0.56665140123900004</v>
      </c>
      <c r="V23" s="142">
        <f t="shared" si="13"/>
        <v>0.61260328830822541</v>
      </c>
      <c r="W23" s="142">
        <f t="shared" si="14"/>
        <v>0.67453365198563486</v>
      </c>
      <c r="X23" s="142">
        <f t="shared" si="15"/>
        <v>0.75604682799277423</v>
      </c>
      <c r="Y23" s="142">
        <f t="shared" si="16"/>
        <v>0.84320485138231605</v>
      </c>
      <c r="Z23" s="142">
        <f t="shared" si="17"/>
        <v>0.93853442986140789</v>
      </c>
      <c r="AA23" s="142">
        <f t="shared" si="18"/>
        <v>1.0446416129974267</v>
      </c>
      <c r="AB23" s="142">
        <f t="shared" si="19"/>
        <v>1.1627448763568671</v>
      </c>
    </row>
    <row r="24" spans="3:28">
      <c r="C24" s="141" t="s">
        <v>158</v>
      </c>
      <c r="D24" t="s">
        <v>671</v>
      </c>
      <c r="E24">
        <v>0.39900000000000002</v>
      </c>
      <c r="F24" s="160">
        <f t="shared" si="2"/>
        <v>0.42989157750000007</v>
      </c>
      <c r="G24" s="160">
        <f t="shared" si="3"/>
        <v>0.45860833487700015</v>
      </c>
      <c r="H24" s="160">
        <f t="shared" si="4"/>
        <v>0.49579860453343205</v>
      </c>
      <c r="I24" s="160">
        <f t="shared" si="5"/>
        <v>0.54592074471048357</v>
      </c>
      <c r="J24" s="160">
        <f t="shared" si="6"/>
        <v>0.61189185470409113</v>
      </c>
      <c r="K24" s="160">
        <f t="shared" si="7"/>
        <v>0.68243151257919699</v>
      </c>
      <c r="L24" s="160">
        <f t="shared" si="8"/>
        <v>0.75958466027322891</v>
      </c>
      <c r="M24" s="160">
        <f t="shared" si="9"/>
        <v>0.8454604535212441</v>
      </c>
      <c r="N24" s="160">
        <f t="shared" si="10"/>
        <v>0.9410450419196551</v>
      </c>
      <c r="Q24" s="141" t="s">
        <v>158</v>
      </c>
      <c r="R24" t="s">
        <v>671</v>
      </c>
      <c r="S24">
        <v>0.122</v>
      </c>
      <c r="T24" s="142">
        <f t="shared" si="11"/>
        <v>0.13144554500000002</v>
      </c>
      <c r="U24" s="142">
        <f t="shared" si="12"/>
        <v>0.14022610740600003</v>
      </c>
      <c r="V24" s="142">
        <f t="shared" si="13"/>
        <v>0.15159756830345539</v>
      </c>
      <c r="W24" s="142">
        <f t="shared" si="14"/>
        <v>0.1669231349741328</v>
      </c>
      <c r="X24" s="142">
        <f t="shared" si="15"/>
        <v>0.18709475256616317</v>
      </c>
      <c r="Y24" s="142">
        <f t="shared" si="16"/>
        <v>0.20866326951043115</v>
      </c>
      <c r="Z24" s="142">
        <f t="shared" si="17"/>
        <v>0.23225395627401987</v>
      </c>
      <c r="AA24" s="142">
        <f t="shared" si="18"/>
        <v>0.25851171761802449</v>
      </c>
      <c r="AB24" s="142">
        <f t="shared" si="19"/>
        <v>0.28773808299297721</v>
      </c>
    </row>
    <row r="25" spans="3:28">
      <c r="C25" s="141" t="s">
        <v>158</v>
      </c>
      <c r="D25" t="s">
        <v>672</v>
      </c>
      <c r="E25">
        <v>5.8810000000000002</v>
      </c>
      <c r="F25" s="160">
        <f t="shared" si="2"/>
        <v>6.3363217225000001</v>
      </c>
      <c r="G25" s="160">
        <f t="shared" si="3"/>
        <v>6.7595880135629995</v>
      </c>
      <c r="H25" s="160">
        <f t="shared" si="4"/>
        <v>7.3077483540378747</v>
      </c>
      <c r="I25" s="160">
        <f t="shared" si="5"/>
        <v>8.0465160392038904</v>
      </c>
      <c r="J25" s="160">
        <f t="shared" si="6"/>
        <v>9.0188872118164358</v>
      </c>
      <c r="K25" s="160">
        <f t="shared" si="7"/>
        <v>10.05859580320365</v>
      </c>
      <c r="L25" s="160">
        <f t="shared" si="8"/>
        <v>11.195782924979593</v>
      </c>
      <c r="M25" s="160">
        <f t="shared" si="9"/>
        <v>12.461536158291816</v>
      </c>
      <c r="N25" s="160">
        <f t="shared" si="10"/>
        <v>13.870390705587694</v>
      </c>
      <c r="Q25" s="141" t="s">
        <v>158</v>
      </c>
      <c r="R25" t="s">
        <v>672</v>
      </c>
      <c r="S25">
        <v>1.492</v>
      </c>
      <c r="T25" s="142">
        <f t="shared" si="11"/>
        <v>1.6075143699999999</v>
      </c>
      <c r="U25" s="142">
        <f t="shared" si="12"/>
        <v>1.7148963299159998</v>
      </c>
      <c r="V25" s="142">
        <f t="shared" si="13"/>
        <v>1.8539637041701256</v>
      </c>
      <c r="W25" s="142">
        <f t="shared" si="14"/>
        <v>2.0413878473885738</v>
      </c>
      <c r="X25" s="142">
        <f t="shared" si="15"/>
        <v>2.2880768100714373</v>
      </c>
      <c r="Y25" s="142">
        <f t="shared" si="16"/>
        <v>2.5518491648324853</v>
      </c>
      <c r="Z25" s="142">
        <f t="shared" si="17"/>
        <v>2.8403516619740778</v>
      </c>
      <c r="AA25" s="142">
        <f t="shared" si="18"/>
        <v>3.1614711695581343</v>
      </c>
      <c r="AB25" s="142">
        <f t="shared" si="19"/>
        <v>3.5188952444714907</v>
      </c>
    </row>
    <row r="26" spans="3:28">
      <c r="C26" s="141" t="s">
        <v>158</v>
      </c>
      <c r="D26" t="s">
        <v>673</v>
      </c>
      <c r="E26">
        <v>0.58499999999999996</v>
      </c>
      <c r="F26" s="160">
        <f t="shared" si="2"/>
        <v>0.63029216249999998</v>
      </c>
      <c r="G26" s="160">
        <f t="shared" si="3"/>
        <v>0.67239567895499985</v>
      </c>
      <c r="H26" s="160">
        <f t="shared" si="4"/>
        <v>0.72692276604525696</v>
      </c>
      <c r="I26" s="160">
        <f t="shared" si="5"/>
        <v>0.80041011442514443</v>
      </c>
      <c r="J26" s="160">
        <f t="shared" si="6"/>
        <v>0.8971346741902082</v>
      </c>
      <c r="K26" s="160">
        <f t="shared" si="7"/>
        <v>1.0005574808491982</v>
      </c>
      <c r="L26" s="160">
        <f t="shared" si="8"/>
        <v>1.1136767575434552</v>
      </c>
      <c r="M26" s="160">
        <f t="shared" si="9"/>
        <v>1.2395848754634775</v>
      </c>
      <c r="N26" s="160">
        <f t="shared" si="10"/>
        <v>1.3797276930400952</v>
      </c>
      <c r="Q26" s="141" t="s">
        <v>158</v>
      </c>
      <c r="R26" t="s">
        <v>673</v>
      </c>
      <c r="S26">
        <v>0.17399999999999999</v>
      </c>
      <c r="T26" s="142">
        <f t="shared" si="11"/>
        <v>0.18747151499999998</v>
      </c>
      <c r="U26" s="142">
        <f t="shared" si="12"/>
        <v>0.19999461220199996</v>
      </c>
      <c r="V26" s="142">
        <f t="shared" si="13"/>
        <v>0.21621292528525593</v>
      </c>
      <c r="W26" s="142">
        <f t="shared" si="14"/>
        <v>0.23807070070081218</v>
      </c>
      <c r="X26" s="142">
        <f t="shared" si="15"/>
        <v>0.266840056938626</v>
      </c>
      <c r="Y26" s="142">
        <f t="shared" si="16"/>
        <v>0.29760171225258203</v>
      </c>
      <c r="Z26" s="142">
        <f t="shared" si="17"/>
        <v>0.33124744583343796</v>
      </c>
      <c r="AA26" s="142">
        <f t="shared" si="18"/>
        <v>0.36869703988144459</v>
      </c>
      <c r="AB26" s="142">
        <f t="shared" si="19"/>
        <v>0.41038054459654111</v>
      </c>
    </row>
    <row r="27" spans="3:28">
      <c r="C27" s="141" t="s">
        <v>158</v>
      </c>
      <c r="D27" t="s">
        <v>674</v>
      </c>
      <c r="E27">
        <v>0.21099999999999999</v>
      </c>
      <c r="F27" s="160">
        <f t="shared" si="2"/>
        <v>0.22733614749999997</v>
      </c>
      <c r="G27" s="160">
        <f t="shared" si="3"/>
        <v>0.24252220215300002</v>
      </c>
      <c r="H27" s="160">
        <f t="shared" si="4"/>
        <v>0.26218923698384483</v>
      </c>
      <c r="I27" s="160">
        <f t="shared" si="5"/>
        <v>0.28869493016018039</v>
      </c>
      <c r="J27" s="160">
        <f t="shared" si="6"/>
        <v>0.32358190812672466</v>
      </c>
      <c r="K27" s="160">
        <f t="shared" si="7"/>
        <v>0.36088483497295859</v>
      </c>
      <c r="L27" s="160">
        <f t="shared" si="8"/>
        <v>0.40168512109687016</v>
      </c>
      <c r="M27" s="160">
        <f t="shared" si="9"/>
        <v>0.44709813456887826</v>
      </c>
      <c r="N27" s="160">
        <f t="shared" si="10"/>
        <v>0.49764537304523093</v>
      </c>
      <c r="Q27" s="141" t="s">
        <v>158</v>
      </c>
      <c r="R27" t="s">
        <v>674</v>
      </c>
      <c r="S27">
        <v>6.4000000000000001E-2</v>
      </c>
      <c r="T27" s="142">
        <f t="shared" si="11"/>
        <v>6.8955039999999995E-2</v>
      </c>
      <c r="U27" s="142">
        <f t="shared" si="12"/>
        <v>7.3561236672000013E-2</v>
      </c>
      <c r="V27" s="142">
        <f t="shared" si="13"/>
        <v>7.9526593208370008E-2</v>
      </c>
      <c r="W27" s="142">
        <f t="shared" si="14"/>
        <v>8.7566234740528645E-2</v>
      </c>
      <c r="X27" s="142">
        <f t="shared" si="15"/>
        <v>9.814806691995441E-2</v>
      </c>
      <c r="Y27" s="142">
        <f t="shared" si="16"/>
        <v>0.10946269875957039</v>
      </c>
      <c r="Z27" s="142">
        <f t="shared" si="17"/>
        <v>0.12183814099620707</v>
      </c>
      <c r="AA27" s="142">
        <f t="shared" si="18"/>
        <v>0.13561270432420952</v>
      </c>
      <c r="AB27" s="142">
        <f t="shared" si="19"/>
        <v>0.1509445681274634</v>
      </c>
    </row>
    <row r="28" spans="3:28">
      <c r="C28" s="141" t="s">
        <v>158</v>
      </c>
      <c r="D28" t="s">
        <v>675</v>
      </c>
      <c r="E28">
        <v>0.48799999999999999</v>
      </c>
      <c r="F28" s="160">
        <f t="shared" si="2"/>
        <v>0.5257821800000001</v>
      </c>
      <c r="G28" s="160">
        <f t="shared" si="3"/>
        <v>0.560904429624</v>
      </c>
      <c r="H28" s="160">
        <f t="shared" si="4"/>
        <v>0.60639027321382133</v>
      </c>
      <c r="I28" s="160">
        <f t="shared" si="5"/>
        <v>0.66769253989653099</v>
      </c>
      <c r="J28" s="160">
        <f t="shared" si="6"/>
        <v>0.74837901026465259</v>
      </c>
      <c r="K28" s="160">
        <f t="shared" si="7"/>
        <v>0.83465307804172462</v>
      </c>
      <c r="L28" s="160">
        <f t="shared" si="8"/>
        <v>0.92901582509607938</v>
      </c>
      <c r="M28" s="160">
        <f t="shared" si="9"/>
        <v>1.034046870472098</v>
      </c>
      <c r="N28" s="160">
        <f t="shared" si="10"/>
        <v>1.150952331971909</v>
      </c>
      <c r="Q28" s="141" t="s">
        <v>158</v>
      </c>
      <c r="R28" t="s">
        <v>675</v>
      </c>
      <c r="S28">
        <v>0.14899999999999999</v>
      </c>
      <c r="T28" s="142">
        <f t="shared" si="11"/>
        <v>0.16053595250000002</v>
      </c>
      <c r="U28" s="142">
        <f t="shared" si="12"/>
        <v>0.17125975412700001</v>
      </c>
      <c r="V28" s="142">
        <f t="shared" si="13"/>
        <v>0.18514784981323643</v>
      </c>
      <c r="W28" s="142">
        <f t="shared" si="14"/>
        <v>0.20386514025529326</v>
      </c>
      <c r="X28" s="142">
        <f t="shared" si="15"/>
        <v>0.22850096829801894</v>
      </c>
      <c r="Y28" s="142">
        <f t="shared" si="16"/>
        <v>0.25484284554962494</v>
      </c>
      <c r="Z28" s="142">
        <f t="shared" si="17"/>
        <v>0.28365442200679469</v>
      </c>
      <c r="AA28" s="142">
        <f t="shared" si="18"/>
        <v>0.3157233272548004</v>
      </c>
      <c r="AB28" s="142">
        <f t="shared" si="19"/>
        <v>0.35141782267175092</v>
      </c>
    </row>
    <row r="29" spans="3:28">
      <c r="C29" s="141" t="s">
        <v>158</v>
      </c>
      <c r="D29" t="s">
        <v>676</v>
      </c>
      <c r="E29">
        <v>4.4269999999999996</v>
      </c>
      <c r="F29" s="160">
        <f t="shared" si="2"/>
        <v>4.7697494074999991</v>
      </c>
      <c r="G29" s="160">
        <f t="shared" si="3"/>
        <v>5.0883686679210003</v>
      </c>
      <c r="H29" s="160">
        <f t="shared" si="4"/>
        <v>5.5010035645852184</v>
      </c>
      <c r="I29" s="160">
        <f t="shared" si="5"/>
        <v>6.057120643692504</v>
      </c>
      <c r="J29" s="160">
        <f t="shared" si="6"/>
        <v>6.7890858164787202</v>
      </c>
      <c r="K29" s="160">
        <f t="shared" si="7"/>
        <v>7.5717401157596571</v>
      </c>
      <c r="L29" s="160">
        <f t="shared" si="8"/>
        <v>8.4277726592220095</v>
      </c>
      <c r="M29" s="160">
        <f t="shared" si="9"/>
        <v>9.380585031926179</v>
      </c>
      <c r="N29" s="160">
        <f t="shared" si="10"/>
        <v>10.441118798441883</v>
      </c>
      <c r="Q29" s="141" t="s">
        <v>158</v>
      </c>
      <c r="R29" t="s">
        <v>676</v>
      </c>
      <c r="S29">
        <v>1.3520000000000001</v>
      </c>
      <c r="T29" s="142">
        <f t="shared" si="11"/>
        <v>1.4566752199999999</v>
      </c>
      <c r="U29" s="142">
        <f t="shared" si="12"/>
        <v>1.5539811246960002</v>
      </c>
      <c r="V29" s="142">
        <f t="shared" si="13"/>
        <v>1.6799992815268163</v>
      </c>
      <c r="W29" s="142">
        <f t="shared" si="14"/>
        <v>1.8498367088936678</v>
      </c>
      <c r="X29" s="142">
        <f t="shared" si="15"/>
        <v>2.0733779136840367</v>
      </c>
      <c r="Y29" s="142">
        <f t="shared" si="16"/>
        <v>2.3123995112959244</v>
      </c>
      <c r="Z29" s="142">
        <f t="shared" si="17"/>
        <v>2.5738307285448743</v>
      </c>
      <c r="AA29" s="142">
        <f t="shared" si="18"/>
        <v>2.8648183788489261</v>
      </c>
      <c r="AB29" s="142">
        <f t="shared" si="19"/>
        <v>3.1887040016926647</v>
      </c>
    </row>
    <row r="30" spans="3:28">
      <c r="C30" s="141" t="s">
        <v>158</v>
      </c>
      <c r="D30" t="s">
        <v>677</v>
      </c>
      <c r="E30">
        <v>0.50800000000000001</v>
      </c>
      <c r="F30" s="160">
        <f t="shared" si="2"/>
        <v>0.53115337000000007</v>
      </c>
      <c r="G30" s="160">
        <f t="shared" si="3"/>
        <v>0.54878766188400008</v>
      </c>
      <c r="H30" s="160">
        <f t="shared" si="4"/>
        <v>0.5728828701635944</v>
      </c>
      <c r="I30" s="160">
        <f t="shared" si="5"/>
        <v>0.61522249478662261</v>
      </c>
      <c r="J30" s="160">
        <f t="shared" si="6"/>
        <v>0.67930176275924181</v>
      </c>
      <c r="K30" s="160">
        <f t="shared" si="7"/>
        <v>0.75383390304198239</v>
      </c>
      <c r="L30" s="160">
        <f t="shared" si="8"/>
        <v>0.83822089702563851</v>
      </c>
      <c r="M30" s="160">
        <f t="shared" si="9"/>
        <v>0.93205448756705234</v>
      </c>
      <c r="N30" s="160">
        <f t="shared" si="10"/>
        <v>1.0363921621096368</v>
      </c>
      <c r="Q30" s="141" t="s">
        <v>158</v>
      </c>
      <c r="R30" t="s">
        <v>677</v>
      </c>
      <c r="S30">
        <v>0.155</v>
      </c>
      <c r="T30" s="142">
        <f t="shared" si="11"/>
        <v>0.16206451250000001</v>
      </c>
      <c r="U30" s="142">
        <f t="shared" si="12"/>
        <v>0.16744505431500001</v>
      </c>
      <c r="V30" s="142">
        <f t="shared" si="13"/>
        <v>0.17479693873101798</v>
      </c>
      <c r="W30" s="142">
        <f t="shared" si="14"/>
        <v>0.18771552498410726</v>
      </c>
      <c r="X30" s="142">
        <f t="shared" si="15"/>
        <v>0.20726727013323323</v>
      </c>
      <c r="Y30" s="142">
        <f t="shared" si="16"/>
        <v>0.23000837592816392</v>
      </c>
      <c r="Z30" s="142">
        <f t="shared" si="17"/>
        <v>0.25575637606097235</v>
      </c>
      <c r="AA30" s="142">
        <f t="shared" si="18"/>
        <v>0.28438670388364784</v>
      </c>
      <c r="AB30" s="142">
        <f t="shared" si="19"/>
        <v>0.31622201796652299</v>
      </c>
    </row>
    <row r="31" spans="3:28">
      <c r="C31" s="141" t="s">
        <v>158</v>
      </c>
      <c r="D31" t="s">
        <v>678</v>
      </c>
      <c r="E31">
        <v>1.1040000000000001</v>
      </c>
      <c r="F31" s="160">
        <f t="shared" si="2"/>
        <v>1.1543175600000002</v>
      </c>
      <c r="G31" s="160">
        <f t="shared" si="3"/>
        <v>1.192640902992</v>
      </c>
      <c r="H31" s="160">
        <f t="shared" si="4"/>
        <v>1.2450052926389927</v>
      </c>
      <c r="I31" s="160">
        <f t="shared" si="5"/>
        <v>1.337018965048093</v>
      </c>
      <c r="J31" s="160">
        <f t="shared" si="6"/>
        <v>1.4762778466263835</v>
      </c>
      <c r="K31" s="160">
        <f t="shared" si="7"/>
        <v>1.6382532066109221</v>
      </c>
      <c r="L31" s="160">
        <f t="shared" si="8"/>
        <v>1.8216454140084737</v>
      </c>
      <c r="M31" s="160">
        <f t="shared" si="9"/>
        <v>2.0255672328228846</v>
      </c>
      <c r="N31" s="160">
        <f t="shared" si="10"/>
        <v>2.2523168247422016</v>
      </c>
      <c r="Q31" s="141" t="s">
        <v>158</v>
      </c>
      <c r="R31" t="s">
        <v>678</v>
      </c>
      <c r="S31">
        <v>0.255</v>
      </c>
      <c r="T31" s="142">
        <f t="shared" si="11"/>
        <v>0.26662226250000004</v>
      </c>
      <c r="U31" s="142">
        <f t="shared" si="12"/>
        <v>0.27547412161500001</v>
      </c>
      <c r="V31" s="142">
        <f t="shared" si="13"/>
        <v>0.28756915726715865</v>
      </c>
      <c r="W31" s="142">
        <f t="shared" si="14"/>
        <v>0.3088223152964345</v>
      </c>
      <c r="X31" s="142">
        <f t="shared" si="15"/>
        <v>0.34098808957402876</v>
      </c>
      <c r="Y31" s="142">
        <f t="shared" si="16"/>
        <v>0.37840087652697924</v>
      </c>
      <c r="Z31" s="142">
        <f t="shared" si="17"/>
        <v>0.42076048964869633</v>
      </c>
      <c r="AA31" s="142">
        <f t="shared" si="18"/>
        <v>0.46786199671180762</v>
      </c>
      <c r="AB31" s="142">
        <f t="shared" si="19"/>
        <v>0.52023622310621509</v>
      </c>
    </row>
    <row r="32" spans="3:28">
      <c r="C32" s="141" t="s">
        <v>158</v>
      </c>
      <c r="D32" t="s">
        <v>679</v>
      </c>
      <c r="E32">
        <v>0.30399999999999999</v>
      </c>
      <c r="F32" s="160">
        <f t="shared" si="2"/>
        <v>0.31785555999999998</v>
      </c>
      <c r="G32" s="160">
        <f t="shared" si="3"/>
        <v>0.32840836459200001</v>
      </c>
      <c r="H32" s="160">
        <f t="shared" si="4"/>
        <v>0.34282754434986756</v>
      </c>
      <c r="I32" s="160">
        <f t="shared" si="5"/>
        <v>0.36816464254947495</v>
      </c>
      <c r="J32" s="160">
        <f t="shared" si="6"/>
        <v>0.40651129110001871</v>
      </c>
      <c r="K32" s="160">
        <f t="shared" si="7"/>
        <v>0.45111320182039893</v>
      </c>
      <c r="L32" s="160">
        <f t="shared" si="8"/>
        <v>0.50161250530668133</v>
      </c>
      <c r="M32" s="160">
        <f t="shared" si="9"/>
        <v>0.55776489019760611</v>
      </c>
      <c r="N32" s="160">
        <f t="shared" si="10"/>
        <v>0.62020318362466442</v>
      </c>
      <c r="Q32" s="141" t="s">
        <v>158</v>
      </c>
      <c r="R32" t="s">
        <v>679</v>
      </c>
      <c r="S32">
        <v>9.2999999999999999E-2</v>
      </c>
      <c r="T32" s="142">
        <f t="shared" si="11"/>
        <v>9.7238707500000007E-2</v>
      </c>
      <c r="U32" s="142">
        <f t="shared" si="12"/>
        <v>0.10046703258900001</v>
      </c>
      <c r="V32" s="142">
        <f t="shared" si="13"/>
        <v>0.10487816323861081</v>
      </c>
      <c r="W32" s="142">
        <f t="shared" si="14"/>
        <v>0.11262931499046439</v>
      </c>
      <c r="X32" s="142">
        <f t="shared" si="15"/>
        <v>0.12436036207993995</v>
      </c>
      <c r="Y32" s="142">
        <f t="shared" si="16"/>
        <v>0.13800502555689836</v>
      </c>
      <c r="Z32" s="142">
        <f t="shared" si="17"/>
        <v>0.15345382563658341</v>
      </c>
      <c r="AA32" s="142">
        <f t="shared" si="18"/>
        <v>0.1706320223301887</v>
      </c>
      <c r="AB32" s="142">
        <f t="shared" si="19"/>
        <v>0.18973321077991381</v>
      </c>
    </row>
    <row r="33" spans="3:28">
      <c r="C33" s="141" t="s">
        <v>158</v>
      </c>
      <c r="D33" t="s">
        <v>680</v>
      </c>
      <c r="E33">
        <v>4.4509999999999996</v>
      </c>
      <c r="F33" s="160">
        <f t="shared" si="2"/>
        <v>4.6538654524999998</v>
      </c>
      <c r="G33" s="160">
        <f t="shared" si="3"/>
        <v>4.8083737855229991</v>
      </c>
      <c r="H33" s="160">
        <f t="shared" si="4"/>
        <v>5.0194914470436194</v>
      </c>
      <c r="I33" s="160">
        <f t="shared" si="5"/>
        <v>5.3904632368016863</v>
      </c>
      <c r="J33" s="160">
        <f t="shared" si="6"/>
        <v>5.9519136733098135</v>
      </c>
      <c r="K33" s="160">
        <f t="shared" si="7"/>
        <v>6.6049502016532742</v>
      </c>
      <c r="L33" s="160">
        <f t="shared" si="8"/>
        <v>7.3443330957895991</v>
      </c>
      <c r="M33" s="160">
        <f t="shared" si="9"/>
        <v>8.1664852837813964</v>
      </c>
      <c r="N33" s="160">
        <f t="shared" si="10"/>
        <v>9.0806722707677014</v>
      </c>
      <c r="Q33" s="141" t="s">
        <v>158</v>
      </c>
      <c r="R33" t="s">
        <v>680</v>
      </c>
      <c r="S33">
        <v>0.85399999999999998</v>
      </c>
      <c r="T33" s="142">
        <f t="shared" si="11"/>
        <v>0.89292318500000001</v>
      </c>
      <c r="U33" s="142">
        <f t="shared" si="12"/>
        <v>0.92256823474199989</v>
      </c>
      <c r="V33" s="142">
        <f t="shared" si="13"/>
        <v>0.96307474629864098</v>
      </c>
      <c r="W33" s="142">
        <f t="shared" si="14"/>
        <v>1.0342519892672748</v>
      </c>
      <c r="X33" s="142">
        <f t="shared" si="15"/>
        <v>1.1419757980243948</v>
      </c>
      <c r="Y33" s="142">
        <f t="shared" si="16"/>
        <v>1.2672719551138838</v>
      </c>
      <c r="Z33" s="142">
        <f t="shared" si="17"/>
        <v>1.4091351300391639</v>
      </c>
      <c r="AA33" s="142">
        <f t="shared" si="18"/>
        <v>1.5668790007524855</v>
      </c>
      <c r="AB33" s="142">
        <f t="shared" si="19"/>
        <v>1.7422813118929719</v>
      </c>
    </row>
    <row r="34" spans="3:28">
      <c r="C34" s="141" t="s">
        <v>158</v>
      </c>
      <c r="D34" t="s">
        <v>703</v>
      </c>
      <c r="E34">
        <v>2.0710000000000002</v>
      </c>
      <c r="F34" s="160">
        <f t="shared" si="2"/>
        <v>2.1653910025000003</v>
      </c>
      <c r="G34" s="160">
        <f t="shared" si="3"/>
        <v>2.2372819837830002</v>
      </c>
      <c r="H34" s="160">
        <f t="shared" si="4"/>
        <v>2.3355126458834725</v>
      </c>
      <c r="I34" s="160">
        <f t="shared" si="5"/>
        <v>2.5081216273682982</v>
      </c>
      <c r="J34" s="160">
        <f t="shared" si="6"/>
        <v>2.7693581706188772</v>
      </c>
      <c r="K34" s="160">
        <f t="shared" si="7"/>
        <v>3.0732086874014679</v>
      </c>
      <c r="L34" s="160">
        <f t="shared" si="8"/>
        <v>3.4172351924017663</v>
      </c>
      <c r="M34" s="160">
        <f t="shared" si="9"/>
        <v>3.7997733144711914</v>
      </c>
      <c r="N34" s="160">
        <f t="shared" si="10"/>
        <v>4.2251341884430262</v>
      </c>
      <c r="Q34" s="141" t="s">
        <v>158</v>
      </c>
      <c r="R34" s="141" t="s">
        <v>703</v>
      </c>
      <c r="S34">
        <v>0.47099999999999997</v>
      </c>
      <c r="T34" s="142">
        <f t="shared" si="11"/>
        <v>0.49246700249999997</v>
      </c>
      <c r="U34" s="142">
        <f t="shared" si="12"/>
        <v>0.50881690698299997</v>
      </c>
      <c r="V34" s="142">
        <f t="shared" si="13"/>
        <v>0.5311571493052224</v>
      </c>
      <c r="W34" s="142">
        <f t="shared" si="14"/>
        <v>0.57041298237106142</v>
      </c>
      <c r="X34" s="142">
        <f t="shared" si="15"/>
        <v>0.62982505956614732</v>
      </c>
      <c r="Y34" s="142">
        <f t="shared" si="16"/>
        <v>0.69892867782042067</v>
      </c>
      <c r="Z34" s="142">
        <f t="shared" si="17"/>
        <v>0.7771693749981804</v>
      </c>
      <c r="AA34" s="142">
        <f t="shared" si="18"/>
        <v>0.86416862922063298</v>
      </c>
      <c r="AB34" s="142">
        <f t="shared" si="19"/>
        <v>0.96090690620795027</v>
      </c>
    </row>
    <row r="35" spans="3:28">
      <c r="C35" s="141" t="s">
        <v>158</v>
      </c>
      <c r="D35" t="s">
        <v>681</v>
      </c>
      <c r="E35">
        <v>0.04</v>
      </c>
      <c r="F35" s="160">
        <f t="shared" si="2"/>
        <v>4.1823100000000002E-2</v>
      </c>
      <c r="G35" s="160">
        <f t="shared" si="3"/>
        <v>4.321162692000001E-2</v>
      </c>
      <c r="H35" s="160">
        <f t="shared" si="4"/>
        <v>4.5108887414456254E-2</v>
      </c>
      <c r="I35" s="160">
        <f t="shared" si="5"/>
        <v>4.8442716124930917E-2</v>
      </c>
      <c r="J35" s="160">
        <f t="shared" si="6"/>
        <v>5.3488327776318262E-2</v>
      </c>
      <c r="K35" s="160">
        <f t="shared" si="7"/>
        <v>5.9357000239526184E-2</v>
      </c>
      <c r="L35" s="160">
        <f t="shared" si="8"/>
        <v>6.6001645435089656E-2</v>
      </c>
      <c r="M35" s="160">
        <f t="shared" si="9"/>
        <v>7.3390117131263977E-2</v>
      </c>
      <c r="N35" s="160">
        <f t="shared" si="10"/>
        <v>8.1605682055876927E-2</v>
      </c>
      <c r="Q35" s="141" t="s">
        <v>158</v>
      </c>
      <c r="R35" t="s">
        <v>681</v>
      </c>
      <c r="S35">
        <v>1.2E-2</v>
      </c>
      <c r="T35" s="142">
        <f t="shared" si="11"/>
        <v>1.2546930000000001E-2</v>
      </c>
      <c r="U35" s="142">
        <f t="shared" si="12"/>
        <v>1.2963488076000002E-2</v>
      </c>
      <c r="V35" s="142">
        <f t="shared" si="13"/>
        <v>1.3532666224336876E-2</v>
      </c>
      <c r="W35" s="142">
        <f t="shared" si="14"/>
        <v>1.4532814837479275E-2</v>
      </c>
      <c r="X35" s="142">
        <f t="shared" si="15"/>
        <v>1.6046498332895478E-2</v>
      </c>
      <c r="Y35" s="142">
        <f t="shared" si="16"/>
        <v>1.7807100071857856E-2</v>
      </c>
      <c r="Z35" s="142">
        <f t="shared" si="17"/>
        <v>1.9800493630526897E-2</v>
      </c>
      <c r="AA35" s="142">
        <f t="shared" si="18"/>
        <v>2.2017035139379193E-2</v>
      </c>
      <c r="AB35" s="142">
        <f t="shared" si="19"/>
        <v>2.4481704616763078E-2</v>
      </c>
    </row>
    <row r="36" spans="3:28">
      <c r="C36" s="141" t="s">
        <v>158</v>
      </c>
      <c r="D36" t="s">
        <v>682</v>
      </c>
      <c r="E36">
        <v>0.95399999999999996</v>
      </c>
      <c r="F36" s="160">
        <f t="shared" si="2"/>
        <v>0.99748093500000001</v>
      </c>
      <c r="G36" s="160">
        <f t="shared" si="3"/>
        <v>1.0305973020420001</v>
      </c>
      <c r="H36" s="160">
        <f t="shared" si="4"/>
        <v>1.0758469648347817</v>
      </c>
      <c r="I36" s="160">
        <f t="shared" si="5"/>
        <v>1.1553587795796021</v>
      </c>
      <c r="J36" s="160">
        <f t="shared" si="6"/>
        <v>1.2756966174651903</v>
      </c>
      <c r="K36" s="160">
        <f t="shared" si="7"/>
        <v>1.4156644557126994</v>
      </c>
      <c r="L36" s="160">
        <f t="shared" si="8"/>
        <v>1.5741392436268882</v>
      </c>
      <c r="M36" s="160">
        <f t="shared" si="9"/>
        <v>1.750354293580646</v>
      </c>
      <c r="N36" s="160">
        <f t="shared" si="10"/>
        <v>1.9462955170326646</v>
      </c>
      <c r="Q36" s="141" t="s">
        <v>158</v>
      </c>
      <c r="R36" t="s">
        <v>682</v>
      </c>
      <c r="S36">
        <v>0.29099999999999998</v>
      </c>
      <c r="T36" s="142">
        <f t="shared" si="11"/>
        <v>0.30426305250000002</v>
      </c>
      <c r="U36" s="142">
        <f t="shared" si="12"/>
        <v>0.31436458584300003</v>
      </c>
      <c r="V36" s="142">
        <f t="shared" si="13"/>
        <v>0.32816715594016921</v>
      </c>
      <c r="W36" s="142">
        <f t="shared" si="14"/>
        <v>0.35242075980887233</v>
      </c>
      <c r="X36" s="142">
        <f t="shared" si="15"/>
        <v>0.38912758457271529</v>
      </c>
      <c r="Y36" s="142">
        <f t="shared" si="16"/>
        <v>0.43182217674255297</v>
      </c>
      <c r="Z36" s="142">
        <f t="shared" si="17"/>
        <v>0.48016197054027721</v>
      </c>
      <c r="AA36" s="142">
        <f t="shared" si="18"/>
        <v>0.53391310212994547</v>
      </c>
      <c r="AB36" s="142">
        <f t="shared" si="19"/>
        <v>0.5936813369565046</v>
      </c>
    </row>
    <row r="37" spans="3:28">
      <c r="C37" s="141" t="s">
        <v>158</v>
      </c>
      <c r="D37" t="s">
        <v>683</v>
      </c>
      <c r="E37">
        <v>7.3140000000000001</v>
      </c>
      <c r="F37" s="160">
        <f t="shared" si="2"/>
        <v>7.6473538350000005</v>
      </c>
      <c r="G37" s="160">
        <f t="shared" si="3"/>
        <v>7.9012459823220009</v>
      </c>
      <c r="H37" s="160">
        <f t="shared" si="4"/>
        <v>8.2481600637333283</v>
      </c>
      <c r="I37" s="160">
        <f t="shared" si="5"/>
        <v>8.857750643443616</v>
      </c>
      <c r="J37" s="160">
        <f t="shared" si="6"/>
        <v>9.7803407338997914</v>
      </c>
      <c r="K37" s="160">
        <f t="shared" si="7"/>
        <v>10.85342749379736</v>
      </c>
      <c r="L37" s="160">
        <f t="shared" si="8"/>
        <v>12.068400867806142</v>
      </c>
      <c r="M37" s="160">
        <f t="shared" si="9"/>
        <v>13.419382917451616</v>
      </c>
      <c r="N37" s="160">
        <f t="shared" si="10"/>
        <v>14.921598963917091</v>
      </c>
      <c r="Q37" s="141" t="s">
        <v>158</v>
      </c>
      <c r="R37" t="s">
        <v>683</v>
      </c>
      <c r="S37">
        <v>2.234</v>
      </c>
      <c r="T37" s="142">
        <f t="shared" si="11"/>
        <v>2.3358201350000001</v>
      </c>
      <c r="U37" s="142">
        <f t="shared" si="12"/>
        <v>2.4133693634820004</v>
      </c>
      <c r="V37" s="142">
        <f t="shared" si="13"/>
        <v>2.5193313620973821</v>
      </c>
      <c r="W37" s="142">
        <f t="shared" si="14"/>
        <v>2.7055256955773914</v>
      </c>
      <c r="X37" s="142">
        <f t="shared" si="15"/>
        <v>2.987323106307374</v>
      </c>
      <c r="Y37" s="142">
        <f t="shared" si="16"/>
        <v>3.3150884633775366</v>
      </c>
      <c r="Z37" s="142">
        <f t="shared" si="17"/>
        <v>3.6861918975497567</v>
      </c>
      <c r="AA37" s="142">
        <f t="shared" si="18"/>
        <v>4.0988380417810921</v>
      </c>
      <c r="AB37" s="142">
        <f t="shared" si="19"/>
        <v>4.5576773428207247</v>
      </c>
    </row>
    <row r="38" spans="3:28">
      <c r="C38" s="141" t="s">
        <v>158</v>
      </c>
      <c r="D38" t="s">
        <v>684</v>
      </c>
      <c r="E38">
        <v>0.94899999999999995</v>
      </c>
      <c r="F38" s="160">
        <f t="shared" si="2"/>
        <v>0.99225304749999998</v>
      </c>
      <c r="G38" s="160">
        <f t="shared" si="3"/>
        <v>1.0251958486769999</v>
      </c>
      <c r="H38" s="160">
        <f t="shared" si="4"/>
        <v>1.0702083539079745</v>
      </c>
      <c r="I38" s="160">
        <f t="shared" si="5"/>
        <v>1.1493034400639857</v>
      </c>
      <c r="J38" s="160">
        <f t="shared" si="6"/>
        <v>1.2690105764931503</v>
      </c>
      <c r="K38" s="160">
        <f t="shared" si="7"/>
        <v>1.4082448306827582</v>
      </c>
      <c r="L38" s="160">
        <f t="shared" si="8"/>
        <v>1.5658890379475014</v>
      </c>
      <c r="M38" s="160">
        <f t="shared" si="9"/>
        <v>1.741180528939237</v>
      </c>
      <c r="N38" s="160">
        <f t="shared" si="10"/>
        <v>1.9360948067756791</v>
      </c>
      <c r="Q38" s="141" t="s">
        <v>158</v>
      </c>
      <c r="R38" t="s">
        <v>684</v>
      </c>
      <c r="S38">
        <v>0.28999999999999998</v>
      </c>
      <c r="T38" s="142">
        <f t="shared" si="11"/>
        <v>0.30321747500000001</v>
      </c>
      <c r="U38" s="142">
        <f t="shared" si="12"/>
        <v>0.31328429516999995</v>
      </c>
      <c r="V38" s="142">
        <f t="shared" si="13"/>
        <v>0.32703943375480782</v>
      </c>
      <c r="W38" s="142">
        <f t="shared" si="14"/>
        <v>0.35120969190574908</v>
      </c>
      <c r="X38" s="142">
        <f t="shared" si="15"/>
        <v>0.38779037637830727</v>
      </c>
      <c r="Y38" s="142">
        <f t="shared" si="16"/>
        <v>0.43033825173656465</v>
      </c>
      <c r="Z38" s="142">
        <f t="shared" si="17"/>
        <v>0.47851192940439985</v>
      </c>
      <c r="AA38" s="142">
        <f t="shared" si="18"/>
        <v>0.53207834920166353</v>
      </c>
      <c r="AB38" s="142">
        <f t="shared" si="19"/>
        <v>0.59164119490510736</v>
      </c>
    </row>
    <row r="39" spans="3:28">
      <c r="C39" s="141" t="s">
        <v>158</v>
      </c>
      <c r="D39" t="s">
        <v>685</v>
      </c>
      <c r="E39">
        <v>0.23699999999999999</v>
      </c>
      <c r="F39" s="160">
        <f t="shared" si="2"/>
        <v>0.25157550000000001</v>
      </c>
      <c r="G39" s="160">
        <f t="shared" si="3"/>
        <v>0.26415427499999999</v>
      </c>
      <c r="H39" s="160">
        <f t="shared" si="4"/>
        <v>0.28066391718750006</v>
      </c>
      <c r="I39" s="160">
        <f t="shared" si="5"/>
        <v>0.3052220099414063</v>
      </c>
      <c r="J39" s="160">
        <f t="shared" si="6"/>
        <v>0.33955948605981451</v>
      </c>
      <c r="K39" s="160">
        <f t="shared" si="7"/>
        <v>0.37775992824154364</v>
      </c>
      <c r="L39" s="160">
        <f t="shared" si="8"/>
        <v>0.42025792016871732</v>
      </c>
      <c r="M39" s="160">
        <f t="shared" si="9"/>
        <v>0.46753693618769804</v>
      </c>
      <c r="N39" s="160">
        <f t="shared" si="10"/>
        <v>0.52013484150881406</v>
      </c>
      <c r="Q39" s="141" t="s">
        <v>158</v>
      </c>
      <c r="R39" t="s">
        <v>685</v>
      </c>
      <c r="S39">
        <v>7.2999999999999995E-2</v>
      </c>
      <c r="T39" s="142">
        <f t="shared" si="11"/>
        <v>7.7489500000000003E-2</v>
      </c>
      <c r="U39" s="142">
        <f t="shared" si="12"/>
        <v>8.1363975000000005E-2</v>
      </c>
      <c r="V39" s="142">
        <f t="shared" si="13"/>
        <v>8.6449223437500014E-2</v>
      </c>
      <c r="W39" s="142">
        <f t="shared" si="14"/>
        <v>9.4013530488281261E-2</v>
      </c>
      <c r="X39" s="142">
        <f t="shared" si="15"/>
        <v>0.1045900526682129</v>
      </c>
      <c r="Y39" s="142">
        <f t="shared" si="16"/>
        <v>0.11635643359338686</v>
      </c>
      <c r="Z39" s="142">
        <f t="shared" si="17"/>
        <v>0.12944653237264289</v>
      </c>
      <c r="AA39" s="142">
        <f t="shared" si="18"/>
        <v>0.14400926726456523</v>
      </c>
      <c r="AB39" s="142">
        <f t="shared" si="19"/>
        <v>0.1602103098318288</v>
      </c>
    </row>
    <row r="40" spans="3:28">
      <c r="C40" s="141" t="s">
        <v>158</v>
      </c>
      <c r="D40" t="s">
        <v>686</v>
      </c>
      <c r="E40">
        <v>0.10199999999999999</v>
      </c>
      <c r="F40" s="160">
        <f t="shared" si="2"/>
        <v>0.10827300000000001</v>
      </c>
      <c r="G40" s="160">
        <f t="shared" si="3"/>
        <v>0.11368665</v>
      </c>
      <c r="H40" s="160">
        <f t="shared" si="4"/>
        <v>0.12079206562499999</v>
      </c>
      <c r="I40" s="160">
        <f t="shared" si="5"/>
        <v>0.13136137136718748</v>
      </c>
      <c r="J40" s="160">
        <f t="shared" si="6"/>
        <v>0.14613952564599605</v>
      </c>
      <c r="K40" s="160">
        <f t="shared" si="7"/>
        <v>0.16258022228117061</v>
      </c>
      <c r="L40" s="160">
        <f t="shared" si="8"/>
        <v>0.18087049728780233</v>
      </c>
      <c r="M40" s="160">
        <f t="shared" si="9"/>
        <v>0.2012184282326801</v>
      </c>
      <c r="N40" s="160">
        <f t="shared" si="10"/>
        <v>0.22385550140885663</v>
      </c>
      <c r="Q40" s="141" t="s">
        <v>158</v>
      </c>
      <c r="R40" t="s">
        <v>686</v>
      </c>
      <c r="S40">
        <v>3.1E-2</v>
      </c>
      <c r="T40" s="142">
        <f t="shared" si="11"/>
        <v>3.2906500000000005E-2</v>
      </c>
      <c r="U40" s="142">
        <f t="shared" si="12"/>
        <v>3.4551825000000001E-2</v>
      </c>
      <c r="V40" s="142">
        <f t="shared" si="13"/>
        <v>3.67113140625E-2</v>
      </c>
      <c r="W40" s="142">
        <f t="shared" si="14"/>
        <v>3.9923554042968747E-2</v>
      </c>
      <c r="X40" s="142">
        <f t="shared" si="15"/>
        <v>4.4414953872802726E-2</v>
      </c>
      <c r="Y40" s="142">
        <f t="shared" si="16"/>
        <v>4.9411636183493035E-2</v>
      </c>
      <c r="Z40" s="142">
        <f t="shared" si="17"/>
        <v>5.4970445254136004E-2</v>
      </c>
      <c r="AA40" s="142">
        <f t="shared" si="18"/>
        <v>6.1154620345226306E-2</v>
      </c>
      <c r="AB40" s="142">
        <f t="shared" si="19"/>
        <v>6.8034515134064277E-2</v>
      </c>
    </row>
    <row r="41" spans="3:28">
      <c r="C41" s="141" t="s">
        <v>158</v>
      </c>
      <c r="D41" t="s">
        <v>687</v>
      </c>
      <c r="E41">
        <v>2.2959999999999998</v>
      </c>
      <c r="F41" s="160">
        <f t="shared" si="2"/>
        <v>2.4372039999999999</v>
      </c>
      <c r="G41" s="160">
        <f t="shared" si="3"/>
        <v>2.5590642000000003</v>
      </c>
      <c r="H41" s="160">
        <f t="shared" si="4"/>
        <v>2.7190057125000004</v>
      </c>
      <c r="I41" s="160">
        <f t="shared" si="5"/>
        <v>2.9569187123437501</v>
      </c>
      <c r="J41" s="160">
        <f t="shared" si="6"/>
        <v>3.2895720674824225</v>
      </c>
      <c r="K41" s="160">
        <f t="shared" si="7"/>
        <v>3.6596489250741948</v>
      </c>
      <c r="L41" s="160">
        <f t="shared" si="8"/>
        <v>4.0713594291450423</v>
      </c>
      <c r="M41" s="160">
        <f t="shared" si="9"/>
        <v>4.529387364923859</v>
      </c>
      <c r="N41" s="160">
        <f t="shared" si="10"/>
        <v>5.0389434434777929</v>
      </c>
      <c r="Q41" s="141" t="s">
        <v>158</v>
      </c>
      <c r="R41" t="s">
        <v>687</v>
      </c>
      <c r="S41">
        <v>0.38500000000000001</v>
      </c>
      <c r="T41" s="142">
        <f t="shared" si="11"/>
        <v>0.40867750000000003</v>
      </c>
      <c r="U41" s="142">
        <f t="shared" si="12"/>
        <v>0.42911137500000013</v>
      </c>
      <c r="V41" s="142">
        <f t="shared" si="13"/>
        <v>0.45593083593750011</v>
      </c>
      <c r="W41" s="142">
        <f t="shared" si="14"/>
        <v>0.49582478408203134</v>
      </c>
      <c r="X41" s="142">
        <f t="shared" si="15"/>
        <v>0.55160507229125999</v>
      </c>
      <c r="Y41" s="142">
        <f t="shared" si="16"/>
        <v>0.61366064292402667</v>
      </c>
      <c r="Z41" s="142">
        <f t="shared" si="17"/>
        <v>0.6826974652529797</v>
      </c>
      <c r="AA41" s="142">
        <f t="shared" si="18"/>
        <v>0.75950093009393993</v>
      </c>
      <c r="AB41" s="142">
        <f t="shared" si="19"/>
        <v>0.84494478472950807</v>
      </c>
    </row>
    <row r="42" spans="3:28">
      <c r="C42" s="141" t="s">
        <v>158</v>
      </c>
      <c r="D42" t="s">
        <v>688</v>
      </c>
      <c r="E42">
        <v>2.4350000000000001</v>
      </c>
      <c r="F42" s="160">
        <f t="shared" si="2"/>
        <v>2.5847525000000005</v>
      </c>
      <c r="G42" s="160">
        <f t="shared" si="3"/>
        <v>2.7139901250000009</v>
      </c>
      <c r="H42" s="160">
        <f t="shared" si="4"/>
        <v>2.8836145078125006</v>
      </c>
      <c r="I42" s="160">
        <f t="shared" si="5"/>
        <v>3.1359307772460943</v>
      </c>
      <c r="J42" s="160">
        <f t="shared" si="6"/>
        <v>3.4887229896862797</v>
      </c>
      <c r="K42" s="160">
        <f t="shared" si="7"/>
        <v>3.8812043260259861</v>
      </c>
      <c r="L42" s="160">
        <f t="shared" si="8"/>
        <v>4.3178398127039106</v>
      </c>
      <c r="M42" s="160">
        <f t="shared" si="9"/>
        <v>4.803596791633101</v>
      </c>
      <c r="N42" s="160">
        <f t="shared" si="10"/>
        <v>5.3440014306918249</v>
      </c>
      <c r="Q42" s="141" t="s">
        <v>158</v>
      </c>
      <c r="R42" t="s">
        <v>688</v>
      </c>
      <c r="S42">
        <v>2.5000000000000001E-2</v>
      </c>
      <c r="T42" s="142">
        <f t="shared" si="11"/>
        <v>2.6537500000000006E-2</v>
      </c>
      <c r="U42" s="142">
        <f t="shared" si="12"/>
        <v>2.7864375000000011E-2</v>
      </c>
      <c r="V42" s="142">
        <f t="shared" si="13"/>
        <v>2.9605898437500007E-2</v>
      </c>
      <c r="W42" s="142">
        <f t="shared" si="14"/>
        <v>3.2196414550781254E-2</v>
      </c>
      <c r="X42" s="142">
        <f t="shared" si="15"/>
        <v>3.5818511187744144E-2</v>
      </c>
      <c r="Y42" s="142">
        <f t="shared" si="16"/>
        <v>3.9848093696365362E-2</v>
      </c>
      <c r="Z42" s="142">
        <f t="shared" si="17"/>
        <v>4.4331004237206477E-2</v>
      </c>
      <c r="AA42" s="142">
        <f t="shared" si="18"/>
        <v>4.9318242213892208E-2</v>
      </c>
      <c r="AB42" s="142">
        <f t="shared" si="19"/>
        <v>5.486654446295508E-2</v>
      </c>
    </row>
    <row r="43" spans="3:28">
      <c r="C43" s="141" t="s">
        <v>158</v>
      </c>
      <c r="D43" t="s">
        <v>689</v>
      </c>
      <c r="E43">
        <v>0.114</v>
      </c>
      <c r="F43" s="160">
        <f t="shared" si="2"/>
        <v>0.12101099999999999</v>
      </c>
      <c r="G43" s="160">
        <f t="shared" si="3"/>
        <v>0.12706155</v>
      </c>
      <c r="H43" s="160">
        <f t="shared" si="4"/>
        <v>0.135002896875</v>
      </c>
      <c r="I43" s="160">
        <f t="shared" si="5"/>
        <v>0.14681565035156247</v>
      </c>
      <c r="J43" s="160">
        <f t="shared" si="6"/>
        <v>0.16333241101611329</v>
      </c>
      <c r="K43" s="160">
        <f t="shared" si="7"/>
        <v>0.18170730725542603</v>
      </c>
      <c r="L43" s="160">
        <f t="shared" si="8"/>
        <v>0.20214937932166144</v>
      </c>
      <c r="M43" s="160">
        <f t="shared" si="9"/>
        <v>0.22489118449534837</v>
      </c>
      <c r="N43" s="160">
        <f t="shared" si="10"/>
        <v>0.25019144275107508</v>
      </c>
      <c r="Q43" s="141" t="s">
        <v>158</v>
      </c>
      <c r="R43" t="s">
        <v>689</v>
      </c>
      <c r="S43">
        <v>3.5000000000000003E-2</v>
      </c>
      <c r="T43" s="142">
        <f t="shared" si="11"/>
        <v>3.7152499999999998E-2</v>
      </c>
      <c r="U43" s="142">
        <f t="shared" si="12"/>
        <v>3.9010125E-2</v>
      </c>
      <c r="V43" s="142">
        <f t="shared" si="13"/>
        <v>4.1448257812500007E-2</v>
      </c>
      <c r="W43" s="142">
        <f t="shared" si="14"/>
        <v>4.5074980371093747E-2</v>
      </c>
      <c r="X43" s="142">
        <f t="shared" si="15"/>
        <v>5.0145915662841802E-2</v>
      </c>
      <c r="Y43" s="142">
        <f t="shared" si="16"/>
        <v>5.5787331174911504E-2</v>
      </c>
      <c r="Z43" s="142">
        <f t="shared" si="17"/>
        <v>6.2063405932089047E-2</v>
      </c>
      <c r="AA43" s="142">
        <f t="shared" si="18"/>
        <v>6.9045539099449063E-2</v>
      </c>
      <c r="AB43" s="142">
        <f t="shared" si="19"/>
        <v>7.6813162248137085E-2</v>
      </c>
    </row>
    <row r="44" spans="3:28">
      <c r="C44" s="141" t="s">
        <v>158</v>
      </c>
      <c r="D44" t="s">
        <v>690</v>
      </c>
      <c r="E44">
        <v>0.245</v>
      </c>
      <c r="F44" s="160">
        <f t="shared" si="2"/>
        <v>0.26006750000000001</v>
      </c>
      <c r="G44" s="160">
        <f t="shared" si="3"/>
        <v>0.27307087500000005</v>
      </c>
      <c r="H44" s="160">
        <f t="shared" si="4"/>
        <v>0.29013780468750006</v>
      </c>
      <c r="I44" s="160">
        <f t="shared" si="5"/>
        <v>0.31552486259765627</v>
      </c>
      <c r="J44" s="160">
        <f t="shared" si="6"/>
        <v>0.35102140963989265</v>
      </c>
      <c r="K44" s="160">
        <f t="shared" si="7"/>
        <v>0.39051131822438057</v>
      </c>
      <c r="L44" s="160">
        <f t="shared" si="8"/>
        <v>0.4344438415246234</v>
      </c>
      <c r="M44" s="160">
        <f t="shared" si="9"/>
        <v>0.48331877369614362</v>
      </c>
      <c r="N44" s="160">
        <f t="shared" si="10"/>
        <v>0.53769213573695973</v>
      </c>
      <c r="Q44" s="141" t="s">
        <v>158</v>
      </c>
      <c r="R44" t="s">
        <v>690</v>
      </c>
      <c r="S44">
        <v>7.4999999999999997E-2</v>
      </c>
      <c r="T44" s="142">
        <f t="shared" si="11"/>
        <v>7.9612500000000003E-2</v>
      </c>
      <c r="U44" s="142">
        <f t="shared" si="12"/>
        <v>8.3593125000000018E-2</v>
      </c>
      <c r="V44" s="142">
        <f t="shared" si="13"/>
        <v>8.8817695312500014E-2</v>
      </c>
      <c r="W44" s="142">
        <f t="shared" si="14"/>
        <v>9.6589243652343768E-2</v>
      </c>
      <c r="X44" s="142">
        <f t="shared" si="15"/>
        <v>0.10745553356323244</v>
      </c>
      <c r="Y44" s="142">
        <f t="shared" si="16"/>
        <v>0.11954428108909609</v>
      </c>
      <c r="Z44" s="142">
        <f t="shared" si="17"/>
        <v>0.13299301271161942</v>
      </c>
      <c r="AA44" s="142">
        <f t="shared" si="18"/>
        <v>0.14795472664167661</v>
      </c>
      <c r="AB44" s="142">
        <f t="shared" si="19"/>
        <v>0.16459963338886524</v>
      </c>
    </row>
    <row r="45" spans="3:28">
      <c r="C45" s="141" t="s">
        <v>158</v>
      </c>
      <c r="D45" t="s">
        <v>691</v>
      </c>
      <c r="E45">
        <v>1.0109999999999999</v>
      </c>
      <c r="F45" s="160">
        <f t="shared" si="2"/>
        <v>1.0731765</v>
      </c>
      <c r="G45" s="160">
        <f t="shared" si="3"/>
        <v>1.1268353250000001</v>
      </c>
      <c r="H45" s="160">
        <f t="shared" si="4"/>
        <v>1.1972625328125002</v>
      </c>
      <c r="I45" s="160">
        <f t="shared" si="5"/>
        <v>1.3020230044335939</v>
      </c>
      <c r="J45" s="160">
        <f t="shared" si="6"/>
        <v>1.4485005924323731</v>
      </c>
      <c r="K45" s="160">
        <f t="shared" si="7"/>
        <v>1.6114569090810151</v>
      </c>
      <c r="L45" s="160">
        <f t="shared" si="8"/>
        <v>1.7927458113526293</v>
      </c>
      <c r="M45" s="160">
        <f t="shared" si="9"/>
        <v>1.9944297151298001</v>
      </c>
      <c r="N45" s="160">
        <f t="shared" si="10"/>
        <v>2.2188030580819027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2021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tr">
        <f>+B52</f>
        <v>Intermediate Heat (100-300 C), Cooking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tr">
        <f t="shared" ref="N53:N115" si="20">+B53</f>
        <v>Intermediate Heat (100-300 C), Process Requirements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113.12734</v>
      </c>
      <c r="D54" s="165">
        <v>121.95537175010557</v>
      </c>
      <c r="E54" s="165">
        <v>127.10821630242489</v>
      </c>
      <c r="F54" s="165">
        <v>131.96796046246243</v>
      </c>
      <c r="G54" s="165">
        <v>138.55884192089019</v>
      </c>
      <c r="H54" s="165">
        <v>144.07854064585953</v>
      </c>
      <c r="I54" s="165">
        <v>148.43136693444222</v>
      </c>
      <c r="J54" s="165">
        <v>152.00088058835391</v>
      </c>
      <c r="K54" s="165">
        <v>155.13679594564908</v>
      </c>
      <c r="L54" s="165">
        <v>158.02589535077857</v>
      </c>
      <c r="M54" s="141" t="s">
        <v>653</v>
      </c>
      <c r="N54" s="165" t="str">
        <f t="shared" si="20"/>
        <v>Electronics and Other Electrical Uses</v>
      </c>
      <c r="O54" s="165">
        <f t="shared" ref="O54:O115" si="21">+C54/$C54</f>
        <v>1</v>
      </c>
      <c r="P54" s="165">
        <f t="shared" ref="P54:P115" si="22">+D54/$C54</f>
        <v>1.0780362355386908</v>
      </c>
      <c r="Q54" s="165">
        <f t="shared" ref="Q54:Q115" si="23">+E54/$C54</f>
        <v>1.123585300444834</v>
      </c>
      <c r="R54" s="165">
        <f t="shared" ref="R54:R115" si="24">+F54/$C54</f>
        <v>1.1665434762495293</v>
      </c>
      <c r="S54" s="165">
        <f t="shared" ref="S54:S115" si="25">+G54/$C54</f>
        <v>1.2248042066656051</v>
      </c>
      <c r="T54" s="165">
        <f t="shared" ref="T54:T115" si="26">+H54/$C54</f>
        <v>1.2735961143067585</v>
      </c>
      <c r="U54" s="165">
        <f t="shared" ref="U54:U115" si="27">+I54/$C54</f>
        <v>1.3120733408426488</v>
      </c>
      <c r="V54" s="165">
        <f t="shared" ref="V54:V115" si="28">+J54/$C54</f>
        <v>1.3436264000227875</v>
      </c>
      <c r="W54" s="165">
        <f t="shared" ref="W54:W115" si="29">+K54/$C54</f>
        <v>1.3713466253661499</v>
      </c>
      <c r="X54" s="165">
        <f t="shared" ref="X54:X115" si="30">+L54/$C54</f>
        <v>1.3968850973670783</v>
      </c>
    </row>
    <row r="55" spans="2:24">
      <c r="B55" s="165" t="s">
        <v>696</v>
      </c>
      <c r="C55" s="165">
        <v>607.10839799999997</v>
      </c>
      <c r="D55" s="165">
        <v>654.48485194384523</v>
      </c>
      <c r="E55" s="165">
        <v>682.13807176941179</v>
      </c>
      <c r="F55" s="165">
        <v>708.21834106320262</v>
      </c>
      <c r="G55" s="165">
        <v>743.58891977241638</v>
      </c>
      <c r="H55" s="165">
        <v>773.21089665580075</v>
      </c>
      <c r="I55" s="165">
        <v>796.57074401748821</v>
      </c>
      <c r="J55" s="165">
        <v>815.72687122834145</v>
      </c>
      <c r="K55" s="165">
        <v>832.55605282874899</v>
      </c>
      <c r="L55" s="165">
        <v>848.06067365260037</v>
      </c>
      <c r="M55" s="141" t="s">
        <v>654</v>
      </c>
      <c r="N55" s="165" t="str">
        <f t="shared" si="20"/>
        <v>Lighting</v>
      </c>
      <c r="O55" s="165">
        <f t="shared" si="21"/>
        <v>1</v>
      </c>
      <c r="P55" s="165">
        <f t="shared" si="22"/>
        <v>1.0780362355386908</v>
      </c>
      <c r="Q55" s="165">
        <f t="shared" si="23"/>
        <v>1.123585300444834</v>
      </c>
      <c r="R55" s="165">
        <f t="shared" si="24"/>
        <v>1.166543476249529</v>
      </c>
      <c r="S55" s="165">
        <f t="shared" si="25"/>
        <v>1.2248042066656051</v>
      </c>
      <c r="T55" s="165">
        <f t="shared" si="26"/>
        <v>1.273596114306758</v>
      </c>
      <c r="U55" s="165">
        <f t="shared" si="27"/>
        <v>1.3120733408426484</v>
      </c>
      <c r="V55" s="165">
        <f t="shared" si="28"/>
        <v>1.3436264000227871</v>
      </c>
      <c r="W55" s="165">
        <f t="shared" si="29"/>
        <v>1.3713466253661493</v>
      </c>
      <c r="X55" s="165">
        <f t="shared" si="30"/>
        <v>1.3968850973670774</v>
      </c>
    </row>
    <row r="56" spans="2:24">
      <c r="B56" s="165" t="s">
        <v>697</v>
      </c>
      <c r="C56" s="165">
        <v>2183.6199280000001</v>
      </c>
      <c r="D56" s="165">
        <v>2354.0214070283873</v>
      </c>
      <c r="E56" s="165">
        <v>2453.4832528592069</v>
      </c>
      <c r="F56" s="165">
        <v>2547.2875816168666</v>
      </c>
      <c r="G56" s="165">
        <v>2674.5068735732461</v>
      </c>
      <c r="H56" s="165">
        <v>2781.0498554236037</v>
      </c>
      <c r="I56" s="165">
        <v>2865.0694940615444</v>
      </c>
      <c r="J56" s="165">
        <v>2933.969382876659</v>
      </c>
      <c r="K56" s="165">
        <v>2994.4998193450756</v>
      </c>
      <c r="L56" s="165">
        <v>3050.266135736973</v>
      </c>
      <c r="M56" s="141" t="s">
        <v>655</v>
      </c>
      <c r="N56" s="165" t="str">
        <f t="shared" si="20"/>
        <v>Low Temperature Heat (&lt;100 C), Space Heating</v>
      </c>
      <c r="O56" s="165">
        <f t="shared" si="21"/>
        <v>1</v>
      </c>
      <c r="P56" s="165">
        <f t="shared" si="22"/>
        <v>1.078036235538691</v>
      </c>
      <c r="Q56" s="165">
        <f t="shared" si="23"/>
        <v>1.123585300444834</v>
      </c>
      <c r="R56" s="165">
        <f t="shared" si="24"/>
        <v>1.1665434762495293</v>
      </c>
      <c r="S56" s="165">
        <f t="shared" si="25"/>
        <v>1.2248042066656053</v>
      </c>
      <c r="T56" s="165">
        <f t="shared" si="26"/>
        <v>1.2735961143067585</v>
      </c>
      <c r="U56" s="165">
        <f t="shared" si="27"/>
        <v>1.3120733408426488</v>
      </c>
      <c r="V56" s="165">
        <f t="shared" si="28"/>
        <v>1.3436264000227878</v>
      </c>
      <c r="W56" s="165">
        <f t="shared" si="29"/>
        <v>1.3713466253661499</v>
      </c>
      <c r="X56" s="165">
        <f t="shared" si="30"/>
        <v>1.3968850973670786</v>
      </c>
    </row>
    <row r="57" spans="2:24">
      <c r="B57" s="165" t="s">
        <v>698</v>
      </c>
      <c r="C57" s="165">
        <v>193.006215</v>
      </c>
      <c r="D57" s="165">
        <v>208.06769345417121</v>
      </c>
      <c r="E57" s="165">
        <v>216.85894606849521</v>
      </c>
      <c r="F57" s="165">
        <v>225.15014098386399</v>
      </c>
      <c r="G57" s="165">
        <v>236.3948240446062</v>
      </c>
      <c r="H57" s="165">
        <v>245.81196546105474</v>
      </c>
      <c r="I57" s="165">
        <v>253.23830931844452</v>
      </c>
      <c r="J57" s="165">
        <v>259.32824584247408</v>
      </c>
      <c r="K57" s="165">
        <v>264.67842161494349</v>
      </c>
      <c r="L57" s="165">
        <v>269.60750543272616</v>
      </c>
      <c r="M57" s="141" t="s">
        <v>656</v>
      </c>
      <c r="N57" s="165" t="str">
        <f t="shared" si="20"/>
        <v>Low Temperature Heat (&lt;100 C), Water Heating</v>
      </c>
      <c r="O57" s="165">
        <f t="shared" si="21"/>
        <v>1</v>
      </c>
      <c r="P57" s="165">
        <f t="shared" si="22"/>
        <v>1.0780362355386908</v>
      </c>
      <c r="Q57" s="165">
        <f t="shared" si="23"/>
        <v>1.123585300444834</v>
      </c>
      <c r="R57" s="165">
        <f t="shared" si="24"/>
        <v>1.166543476249529</v>
      </c>
      <c r="S57" s="165">
        <f t="shared" si="25"/>
        <v>1.2248042066656051</v>
      </c>
      <c r="T57" s="165">
        <f t="shared" si="26"/>
        <v>1.2735961143067582</v>
      </c>
      <c r="U57" s="165">
        <f t="shared" si="27"/>
        <v>1.3120733408426486</v>
      </c>
      <c r="V57" s="165">
        <f t="shared" si="28"/>
        <v>1.3436264000227873</v>
      </c>
      <c r="W57" s="165">
        <f t="shared" si="29"/>
        <v>1.3713466253661495</v>
      </c>
      <c r="X57" s="165">
        <f t="shared" si="30"/>
        <v>1.3968850973670779</v>
      </c>
    </row>
    <row r="58" spans="2:24">
      <c r="B58" s="165" t="s">
        <v>498</v>
      </c>
      <c r="C58" s="165">
        <v>559.72563800000012</v>
      </c>
      <c r="D58" s="165">
        <v>603.40451972401206</v>
      </c>
      <c r="E58" s="165">
        <v>628.89949913890644</v>
      </c>
      <c r="F58" s="165">
        <v>652.94429149850555</v>
      </c>
      <c r="G58" s="165">
        <v>685.55431600098962</v>
      </c>
      <c r="H58" s="165">
        <v>712.86439763467115</v>
      </c>
      <c r="I58" s="165">
        <v>734.40108780594289</v>
      </c>
      <c r="J58" s="165">
        <v>752.06214398639781</v>
      </c>
      <c r="K58" s="165">
        <v>767.577864802215</v>
      </c>
      <c r="L58" s="165">
        <v>781.87240233647981</v>
      </c>
      <c r="M58" s="141" t="s">
        <v>657</v>
      </c>
      <c r="N58" s="165" t="str">
        <f t="shared" si="20"/>
        <v>Motive Power, Mobile</v>
      </c>
      <c r="O58" s="165">
        <f t="shared" ref="O58" si="31">+C58/$C58</f>
        <v>1</v>
      </c>
      <c r="P58" s="165">
        <f t="shared" ref="P58" si="32">+D58/$C58</f>
        <v>1.0780362355386908</v>
      </c>
      <c r="Q58" s="165">
        <f t="shared" ref="Q58" si="33">+E58/$C58</f>
        <v>1.1235853004448337</v>
      </c>
      <c r="R58" s="165">
        <f t="shared" ref="R58" si="34">+F58/$C58</f>
        <v>1.1665434762495288</v>
      </c>
      <c r="S58" s="165">
        <f t="shared" ref="S58" si="35">+G58/$C58</f>
        <v>1.2248042066656049</v>
      </c>
      <c r="T58" s="165">
        <f t="shared" ref="T58" si="36">+H58/$C58</f>
        <v>1.273596114306758</v>
      </c>
      <c r="U58" s="165">
        <f t="shared" ref="U58" si="37">+I58/$C58</f>
        <v>1.3120733408426482</v>
      </c>
      <c r="V58" s="165">
        <f t="shared" ref="V58" si="38">+J58/$C58</f>
        <v>1.3436264000227869</v>
      </c>
      <c r="W58" s="165">
        <f t="shared" ref="W58" si="39">+K58/$C58</f>
        <v>1.3713466253661493</v>
      </c>
      <c r="X58" s="165">
        <f t="shared" ref="X58" si="40">+L58/$C58</f>
        <v>1.3968850973670777</v>
      </c>
    </row>
    <row r="59" spans="2:24">
      <c r="B59" s="165" t="s">
        <v>499</v>
      </c>
      <c r="C59" s="165">
        <v>14.642054</v>
      </c>
      <c r="D59" s="165">
        <v>15.78466477471423</v>
      </c>
      <c r="E59" s="165">
        <v>16.451596642719483</v>
      </c>
      <c r="F59" s="165">
        <v>17.080592572593325</v>
      </c>
      <c r="G59" s="165">
        <v>17.933649333424952</v>
      </c>
      <c r="H59" s="165">
        <v>18.648063079869729</v>
      </c>
      <c r="I59" s="165">
        <v>19.21144870857847</v>
      </c>
      <c r="J59" s="165">
        <v>19.673450304959253</v>
      </c>
      <c r="K59" s="165">
        <v>20.079331341328931</v>
      </c>
      <c r="L59" s="165">
        <v>20.453267027444014</v>
      </c>
      <c r="M59" s="141" t="s">
        <v>658</v>
      </c>
      <c r="N59" s="165" t="str">
        <f t="shared" si="20"/>
        <v>Motive Power, Stationary</v>
      </c>
      <c r="O59" s="165">
        <f t="shared" si="21"/>
        <v>1</v>
      </c>
      <c r="P59" s="165">
        <f t="shared" si="22"/>
        <v>1.0780362355386908</v>
      </c>
      <c r="Q59" s="165">
        <f t="shared" si="23"/>
        <v>1.123585300444834</v>
      </c>
      <c r="R59" s="165">
        <f t="shared" si="24"/>
        <v>1.1665434762495293</v>
      </c>
      <c r="S59" s="165">
        <f t="shared" si="25"/>
        <v>1.2248042066656053</v>
      </c>
      <c r="T59" s="165">
        <f t="shared" si="26"/>
        <v>1.2735961143067585</v>
      </c>
      <c r="U59" s="165">
        <f t="shared" si="27"/>
        <v>1.3120733408426488</v>
      </c>
      <c r="V59" s="165">
        <f t="shared" si="28"/>
        <v>1.3436264000227873</v>
      </c>
      <c r="W59" s="165">
        <f t="shared" si="29"/>
        <v>1.3713466253661495</v>
      </c>
      <c r="X59" s="165">
        <f t="shared" si="30"/>
        <v>1.3968850973670779</v>
      </c>
    </row>
    <row r="60" spans="2:24">
      <c r="B60" s="165" t="s">
        <v>503</v>
      </c>
      <c r="C60" s="165">
        <v>2.0264609999999998</v>
      </c>
      <c r="D60" s="165">
        <v>2.1845983879059712</v>
      </c>
      <c r="E60" s="165">
        <v>2.2769017915247391</v>
      </c>
      <c r="F60" s="165">
        <v>2.3639548594240973</v>
      </c>
      <c r="G60" s="165">
        <v>2.4820179574437891</v>
      </c>
      <c r="H60" s="165">
        <v>2.5808928553941883</v>
      </c>
      <c r="I60" s="165">
        <v>2.6588654543573353</v>
      </c>
      <c r="J60" s="165">
        <v>2.7228064982165785</v>
      </c>
      <c r="K60" s="165">
        <v>2.7789804537861134</v>
      </c>
      <c r="L60" s="165">
        <v>2.8307331712955865</v>
      </c>
      <c r="M60" s="141" t="s">
        <v>659</v>
      </c>
      <c r="N60" s="165" t="str">
        <f t="shared" si="20"/>
        <v>Refrigeration</v>
      </c>
      <c r="O60" s="165">
        <f t="shared" si="21"/>
        <v>1</v>
      </c>
      <c r="P60" s="165">
        <f t="shared" si="22"/>
        <v>1.078036235538691</v>
      </c>
      <c r="Q60" s="165">
        <f t="shared" si="23"/>
        <v>1.1235853004448342</v>
      </c>
      <c r="R60" s="165">
        <f t="shared" si="24"/>
        <v>1.1665434762495293</v>
      </c>
      <c r="S60" s="165">
        <f t="shared" si="25"/>
        <v>1.2248042066656053</v>
      </c>
      <c r="T60" s="165">
        <f t="shared" si="26"/>
        <v>1.2735961143067587</v>
      </c>
      <c r="U60" s="165">
        <f t="shared" si="27"/>
        <v>1.312073340842649</v>
      </c>
      <c r="V60" s="165">
        <f t="shared" si="28"/>
        <v>1.3436264000227878</v>
      </c>
      <c r="W60" s="165">
        <f t="shared" si="29"/>
        <v>1.3713466253661499</v>
      </c>
      <c r="X60" s="165">
        <f t="shared" si="30"/>
        <v>1.3968850973670783</v>
      </c>
    </row>
    <row r="61" spans="2:24">
      <c r="B61" s="165" t="s">
        <v>699</v>
      </c>
      <c r="C61" s="165">
        <v>129.34444500000001</v>
      </c>
      <c r="D61" s="165">
        <v>139.43799857564125</v>
      </c>
      <c r="E61" s="165">
        <v>145.3295170961953</v>
      </c>
      <c r="F61" s="165">
        <v>150.88591850386601</v>
      </c>
      <c r="G61" s="165">
        <v>158.42162034482797</v>
      </c>
      <c r="H61" s="165">
        <v>164.7325825591642</v>
      </c>
      <c r="I61" s="165">
        <v>169.70939807058821</v>
      </c>
      <c r="J61" s="165">
        <v>173.79061099829542</v>
      </c>
      <c r="K61" s="165">
        <v>177.37606816060753</v>
      </c>
      <c r="L61" s="165">
        <v>180.67932764771564</v>
      </c>
      <c r="M61" s="141" t="s">
        <v>660</v>
      </c>
      <c r="N61" s="165" t="str">
        <f t="shared" si="20"/>
        <v>Space Cooling</v>
      </c>
      <c r="O61" s="165">
        <f t="shared" si="21"/>
        <v>1</v>
      </c>
      <c r="P61" s="165">
        <f t="shared" si="22"/>
        <v>1.0780362355386908</v>
      </c>
      <c r="Q61" s="165">
        <f t="shared" si="23"/>
        <v>1.123585300444834</v>
      </c>
      <c r="R61" s="165">
        <f t="shared" si="24"/>
        <v>1.166543476249529</v>
      </c>
      <c r="S61" s="165">
        <f t="shared" si="25"/>
        <v>1.2248042066656049</v>
      </c>
      <c r="T61" s="165">
        <f t="shared" si="26"/>
        <v>1.2735961143067582</v>
      </c>
      <c r="U61" s="165">
        <f t="shared" si="27"/>
        <v>1.3120733408426484</v>
      </c>
      <c r="V61" s="165">
        <f t="shared" si="28"/>
        <v>1.3436264000227873</v>
      </c>
      <c r="W61" s="165">
        <f t="shared" si="29"/>
        <v>1.3713466253661495</v>
      </c>
      <c r="X61" s="165">
        <f t="shared" si="30"/>
        <v>1.3968850973670777</v>
      </c>
    </row>
    <row r="62" spans="2:24">
      <c r="B62" s="166" t="s">
        <v>315</v>
      </c>
      <c r="C62" s="165">
        <v>3802.6004789999997</v>
      </c>
      <c r="D62" s="165">
        <v>4099.3411056387831</v>
      </c>
      <c r="E62" s="165">
        <v>4272.5460016688849</v>
      </c>
      <c r="F62" s="165">
        <v>4435.8987815607843</v>
      </c>
      <c r="G62" s="165">
        <v>4657.4410629478443</v>
      </c>
      <c r="H62" s="165">
        <v>4842.9771943154174</v>
      </c>
      <c r="I62" s="165">
        <v>4989.2907143713865</v>
      </c>
      <c r="J62" s="165">
        <v>5109.2743923236967</v>
      </c>
      <c r="K62" s="165">
        <v>5214.6833344923543</v>
      </c>
      <c r="L62" s="165">
        <v>5311.7959403560126</v>
      </c>
      <c r="M62" s="141"/>
      <c r="N62" s="166" t="str">
        <f t="shared" si="20"/>
        <v>Total</v>
      </c>
      <c r="O62" s="165">
        <f t="shared" si="21"/>
        <v>1</v>
      </c>
      <c r="P62" s="165">
        <f t="shared" si="22"/>
        <v>1.078036235538691</v>
      </c>
      <c r="Q62" s="165">
        <f t="shared" si="23"/>
        <v>1.1235853004448342</v>
      </c>
      <c r="R62" s="165">
        <f t="shared" si="24"/>
        <v>1.166543476249529</v>
      </c>
      <c r="S62" s="165">
        <f t="shared" si="25"/>
        <v>1.2248042066656051</v>
      </c>
      <c r="T62" s="165">
        <f t="shared" si="26"/>
        <v>1.2735961143067582</v>
      </c>
      <c r="U62" s="165">
        <f t="shared" si="27"/>
        <v>1.3120733408426488</v>
      </c>
      <c r="V62" s="165">
        <f t="shared" si="28"/>
        <v>1.3436264000227873</v>
      </c>
      <c r="W62" s="165">
        <f t="shared" si="29"/>
        <v>1.3713466253661497</v>
      </c>
      <c r="X62" s="165">
        <f t="shared" si="30"/>
        <v>1.3968850973670781</v>
      </c>
    </row>
    <row r="63" spans="2:24">
      <c r="B63" s="163" t="s">
        <v>700</v>
      </c>
      <c r="C63" s="167">
        <v>2018</v>
      </c>
      <c r="D63" s="168">
        <v>2021</v>
      </c>
      <c r="E63" s="168">
        <v>2025</v>
      </c>
      <c r="F63" s="168">
        <v>2030</v>
      </c>
      <c r="G63" s="168">
        <v>2035</v>
      </c>
      <c r="H63" s="168">
        <v>2040</v>
      </c>
      <c r="I63" s="168">
        <v>2045</v>
      </c>
      <c r="J63" s="168">
        <v>2050</v>
      </c>
      <c r="K63" s="168">
        <v>2055</v>
      </c>
      <c r="L63" s="168">
        <v>2060</v>
      </c>
      <c r="M63" s="141"/>
      <c r="N63" s="163" t="str">
        <f t="shared" si="20"/>
        <v>Healthcare</v>
      </c>
      <c r="O63" s="167">
        <f t="shared" si="21"/>
        <v>1</v>
      </c>
      <c r="P63" s="168">
        <f t="shared" si="22"/>
        <v>1.0014866204162538</v>
      </c>
      <c r="Q63" s="168">
        <f t="shared" si="23"/>
        <v>1.0034687809712586</v>
      </c>
      <c r="R63" s="168">
        <f t="shared" si="24"/>
        <v>1.0059464816650148</v>
      </c>
      <c r="S63" s="168">
        <f t="shared" si="25"/>
        <v>1.008424182358771</v>
      </c>
      <c r="T63" s="168">
        <f t="shared" si="26"/>
        <v>1.0109018830525272</v>
      </c>
      <c r="U63" s="168">
        <f t="shared" si="27"/>
        <v>1.0133795837462833</v>
      </c>
      <c r="V63" s="168">
        <f t="shared" si="28"/>
        <v>1.0158572844400398</v>
      </c>
      <c r="W63" s="168">
        <f t="shared" si="29"/>
        <v>1.0183349851337959</v>
      </c>
      <c r="X63" s="168">
        <f t="shared" si="30"/>
        <v>1.0208126858275521</v>
      </c>
    </row>
    <row r="64" spans="2:24">
      <c r="B64" s="165" t="s">
        <v>693</v>
      </c>
      <c r="C64" s="165">
        <v>0</v>
      </c>
      <c r="D64" s="165">
        <v>0</v>
      </c>
      <c r="E64" s="165">
        <v>0</v>
      </c>
      <c r="F64" s="165">
        <v>0</v>
      </c>
      <c r="G64" s="165">
        <v>0</v>
      </c>
      <c r="H64" s="165">
        <v>0</v>
      </c>
      <c r="I64" s="165">
        <v>0</v>
      </c>
      <c r="J64" s="165">
        <v>0</v>
      </c>
      <c r="K64" s="165">
        <v>0</v>
      </c>
      <c r="L64" s="165">
        <v>0</v>
      </c>
      <c r="M64" s="141"/>
      <c r="N64" s="165" t="str">
        <f t="shared" si="20"/>
        <v>Intermediate Heat (100-300 C), Cooking</v>
      </c>
      <c r="O64" s="165" t="e">
        <f t="shared" si="21"/>
        <v>#DIV/0!</v>
      </c>
      <c r="P64" s="165" t="e">
        <f t="shared" si="22"/>
        <v>#DIV/0!</v>
      </c>
      <c r="Q64" s="165" t="e">
        <f t="shared" si="23"/>
        <v>#DIV/0!</v>
      </c>
      <c r="R64" s="165" t="e">
        <f t="shared" si="24"/>
        <v>#DIV/0!</v>
      </c>
      <c r="S64" s="165" t="e">
        <f t="shared" si="25"/>
        <v>#DIV/0!</v>
      </c>
      <c r="T64" s="165" t="e">
        <f t="shared" si="26"/>
        <v>#DIV/0!</v>
      </c>
      <c r="U64" s="165" t="e">
        <f t="shared" si="27"/>
        <v>#DIV/0!</v>
      </c>
      <c r="V64" s="165" t="e">
        <f t="shared" si="28"/>
        <v>#DIV/0!</v>
      </c>
      <c r="W64" s="165" t="e">
        <f t="shared" si="29"/>
        <v>#DIV/0!</v>
      </c>
      <c r="X64" s="165" t="e">
        <f t="shared" si="30"/>
        <v>#DIV/0!</v>
      </c>
    </row>
    <row r="65" spans="2:24">
      <c r="B65" s="165" t="s">
        <v>694</v>
      </c>
      <c r="C65" s="165">
        <v>582.28693999999996</v>
      </c>
      <c r="D65" s="165">
        <v>627.72642080094352</v>
      </c>
      <c r="E65" s="165">
        <v>654.24904642500303</v>
      </c>
      <c r="F65" s="165">
        <v>679.26303116230099</v>
      </c>
      <c r="G65" s="165">
        <v>713.18749359844276</v>
      </c>
      <c r="H65" s="165">
        <v>741.59838419557252</v>
      </c>
      <c r="I65" s="165">
        <v>764.00317069484288</v>
      </c>
      <c r="J65" s="165">
        <v>782.37610497248477</v>
      </c>
      <c r="K65" s="165">
        <v>798.51723016378162</v>
      </c>
      <c r="L65" s="165">
        <v>813.38794887747781</v>
      </c>
      <c r="M65" s="141" t="s">
        <v>661</v>
      </c>
      <c r="N65" s="165" t="str">
        <f t="shared" si="20"/>
        <v>Intermediate Heat (100-300 C), Process Requirements</v>
      </c>
      <c r="O65" s="165">
        <f t="shared" ref="O65" si="41">+C65/$C65</f>
        <v>1</v>
      </c>
      <c r="P65" s="165">
        <f t="shared" ref="P65" si="42">+D65/$C65</f>
        <v>1.0780362355386908</v>
      </c>
      <c r="Q65" s="165">
        <f t="shared" ref="Q65" si="43">+E65/$C65</f>
        <v>1.1235853004448342</v>
      </c>
      <c r="R65" s="165">
        <f t="shared" ref="R65" si="44">+F65/$C65</f>
        <v>1.1665434762495293</v>
      </c>
      <c r="S65" s="165">
        <f t="shared" ref="S65" si="45">+G65/$C65</f>
        <v>1.2248042066656051</v>
      </c>
      <c r="T65" s="165">
        <f t="shared" ref="T65" si="46">+H65/$C65</f>
        <v>1.2735961143067585</v>
      </c>
      <c r="U65" s="165">
        <f t="shared" ref="U65" si="47">+I65/$C65</f>
        <v>1.3120733408426486</v>
      </c>
      <c r="V65" s="165">
        <f t="shared" ref="V65" si="48">+J65/$C65</f>
        <v>1.3436264000227873</v>
      </c>
      <c r="W65" s="165">
        <f t="shared" ref="W65" si="49">+K65/$C65</f>
        <v>1.3713466253661497</v>
      </c>
      <c r="X65" s="165">
        <f t="shared" ref="X65" si="50">+L65/$C65</f>
        <v>1.3968850973670779</v>
      </c>
    </row>
    <row r="66" spans="2:24">
      <c r="B66" s="165" t="s">
        <v>695</v>
      </c>
      <c r="C66" s="165">
        <v>242.16808399999999</v>
      </c>
      <c r="D66" s="165">
        <v>261.06596964297745</v>
      </c>
      <c r="E66" s="165">
        <v>272.09649941928973</v>
      </c>
      <c r="F66" s="165">
        <v>282.49959854604793</v>
      </c>
      <c r="G66" s="165">
        <v>296.60848800334952</v>
      </c>
      <c r="H66" s="165">
        <v>308.42433079151255</v>
      </c>
      <c r="I66" s="165">
        <v>317.74228701934305</v>
      </c>
      <c r="J66" s="165">
        <v>325.38343090533584</v>
      </c>
      <c r="K66" s="165">
        <v>332.09638476478608</v>
      </c>
      <c r="L66" s="165">
        <v>338.28098759753857</v>
      </c>
      <c r="M66" s="141" t="s">
        <v>662</v>
      </c>
      <c r="N66" s="165" t="str">
        <f t="shared" si="20"/>
        <v>Electronics and Other Electrical Uses</v>
      </c>
      <c r="O66" s="165">
        <f t="shared" si="21"/>
        <v>1</v>
      </c>
      <c r="P66" s="165">
        <f t="shared" si="22"/>
        <v>1.0780362355386908</v>
      </c>
      <c r="Q66" s="165">
        <f t="shared" si="23"/>
        <v>1.1235853004448337</v>
      </c>
      <c r="R66" s="165">
        <f t="shared" si="24"/>
        <v>1.166543476249529</v>
      </c>
      <c r="S66" s="165">
        <f t="shared" si="25"/>
        <v>1.2248042066656046</v>
      </c>
      <c r="T66" s="165">
        <f t="shared" si="26"/>
        <v>1.273596114306758</v>
      </c>
      <c r="U66" s="165">
        <f t="shared" si="27"/>
        <v>1.3120733408426482</v>
      </c>
      <c r="V66" s="165">
        <f t="shared" si="28"/>
        <v>1.3436264000227869</v>
      </c>
      <c r="W66" s="165">
        <f t="shared" si="29"/>
        <v>1.371346625366149</v>
      </c>
      <c r="X66" s="165">
        <f t="shared" si="30"/>
        <v>1.3968850973670774</v>
      </c>
    </row>
    <row r="67" spans="2:24">
      <c r="B67" s="165" t="s">
        <v>696</v>
      </c>
      <c r="C67" s="165">
        <v>444.43226900000002</v>
      </c>
      <c r="D67" s="165">
        <v>479.11409022467882</v>
      </c>
      <c r="E67" s="165">
        <v>499.35756449174426</v>
      </c>
      <c r="F67" s="165">
        <v>518.44956403672575</v>
      </c>
      <c r="G67" s="165">
        <v>544.34251264913974</v>
      </c>
      <c r="H67" s="165">
        <v>566.02721087093585</v>
      </c>
      <c r="I67" s="165">
        <v>583.12773196510852</v>
      </c>
      <c r="J67" s="165">
        <v>597.15092965042879</v>
      </c>
      <c r="K67" s="165">
        <v>609.47069229697058</v>
      </c>
      <c r="L67" s="165">
        <v>620.82081335513601</v>
      </c>
      <c r="M67" s="141" t="s">
        <v>663</v>
      </c>
      <c r="N67" s="165" t="str">
        <f t="shared" si="20"/>
        <v>Lighting</v>
      </c>
      <c r="O67" s="165">
        <f t="shared" si="21"/>
        <v>1</v>
      </c>
      <c r="P67" s="165">
        <f t="shared" si="22"/>
        <v>1.0780362355386908</v>
      </c>
      <c r="Q67" s="165">
        <f t="shared" si="23"/>
        <v>1.123585300444834</v>
      </c>
      <c r="R67" s="165">
        <f t="shared" si="24"/>
        <v>1.1665434762495288</v>
      </c>
      <c r="S67" s="165">
        <f t="shared" si="25"/>
        <v>1.2248042066656049</v>
      </c>
      <c r="T67" s="165">
        <f t="shared" si="26"/>
        <v>1.273596114306758</v>
      </c>
      <c r="U67" s="165">
        <f t="shared" si="27"/>
        <v>1.3120733408426482</v>
      </c>
      <c r="V67" s="165">
        <f t="shared" si="28"/>
        <v>1.3436264000227867</v>
      </c>
      <c r="W67" s="165">
        <f t="shared" si="29"/>
        <v>1.371346625366149</v>
      </c>
      <c r="X67" s="165">
        <f t="shared" si="30"/>
        <v>1.396885097367077</v>
      </c>
    </row>
    <row r="68" spans="2:24">
      <c r="B68" s="165" t="s">
        <v>697</v>
      </c>
      <c r="C68" s="165">
        <v>2234.2706840000001</v>
      </c>
      <c r="D68" s="165">
        <v>2408.6247573538162</v>
      </c>
      <c r="E68" s="165">
        <v>2510.3936977572248</v>
      </c>
      <c r="F68" s="165">
        <v>2606.373890595773</v>
      </c>
      <c r="G68" s="165">
        <v>2736.5441325928387</v>
      </c>
      <c r="H68" s="165">
        <v>2845.558461451903</v>
      </c>
      <c r="I68" s="165">
        <v>2931.5270007026697</v>
      </c>
      <c r="J68" s="165">
        <v>3002.0250758193706</v>
      </c>
      <c r="K68" s="165">
        <v>3063.9595626579185</v>
      </c>
      <c r="L68" s="165">
        <v>3121.0194219637474</v>
      </c>
      <c r="M68" s="141" t="s">
        <v>664</v>
      </c>
      <c r="N68" s="165" t="str">
        <f t="shared" si="20"/>
        <v>Low Temperature Heat (&lt;100 C), Space Heating</v>
      </c>
      <c r="O68" s="165">
        <f t="shared" si="21"/>
        <v>1</v>
      </c>
      <c r="P68" s="165">
        <f t="shared" si="22"/>
        <v>1.078036235538691</v>
      </c>
      <c r="Q68" s="165">
        <f t="shared" si="23"/>
        <v>1.123585300444834</v>
      </c>
      <c r="R68" s="165">
        <f t="shared" si="24"/>
        <v>1.166543476249529</v>
      </c>
      <c r="S68" s="165">
        <f t="shared" si="25"/>
        <v>1.2248042066656049</v>
      </c>
      <c r="T68" s="165">
        <f t="shared" si="26"/>
        <v>1.2735961143067582</v>
      </c>
      <c r="U68" s="165">
        <f t="shared" si="27"/>
        <v>1.3120733408426486</v>
      </c>
      <c r="V68" s="165">
        <f t="shared" si="28"/>
        <v>1.3436264000227873</v>
      </c>
      <c r="W68" s="165">
        <f t="shared" si="29"/>
        <v>1.3713466253661495</v>
      </c>
      <c r="X68" s="165">
        <f t="shared" si="30"/>
        <v>1.3968850973670777</v>
      </c>
    </row>
    <row r="69" spans="2:24">
      <c r="B69" s="165" t="s">
        <v>698</v>
      </c>
      <c r="C69" s="165">
        <v>698.502838</v>
      </c>
      <c r="D69" s="165">
        <v>753.01136999061191</v>
      </c>
      <c r="E69" s="165">
        <v>784.82752109579917</v>
      </c>
      <c r="F69" s="165">
        <v>814.83392881068164</v>
      </c>
      <c r="G69" s="165">
        <v>855.5292143502636</v>
      </c>
      <c r="H69" s="165">
        <v>889.610500309043</v>
      </c>
      <c r="I69" s="165">
        <v>916.48695224273138</v>
      </c>
      <c r="J69" s="165">
        <v>938.52685362764021</v>
      </c>
      <c r="K69" s="165">
        <v>957.88950969997825</v>
      </c>
      <c r="L69" s="165">
        <v>975.72820487081015</v>
      </c>
      <c r="M69" s="141" t="s">
        <v>665</v>
      </c>
      <c r="N69" s="165" t="str">
        <f t="shared" si="20"/>
        <v>Low Temperature Heat (&lt;100 C), Water Heating</v>
      </c>
      <c r="O69" s="165">
        <f t="shared" si="21"/>
        <v>1</v>
      </c>
      <c r="P69" s="165">
        <f t="shared" si="22"/>
        <v>1.0780362355386908</v>
      </c>
      <c r="Q69" s="165">
        <f t="shared" si="23"/>
        <v>1.123585300444834</v>
      </c>
      <c r="R69" s="165">
        <f t="shared" si="24"/>
        <v>1.166543476249529</v>
      </c>
      <c r="S69" s="165">
        <f t="shared" si="25"/>
        <v>1.2248042066656051</v>
      </c>
      <c r="T69" s="165">
        <f t="shared" si="26"/>
        <v>1.2735961143067582</v>
      </c>
      <c r="U69" s="165">
        <f t="shared" si="27"/>
        <v>1.3120733408426486</v>
      </c>
      <c r="V69" s="165">
        <f t="shared" si="28"/>
        <v>1.3436264000227873</v>
      </c>
      <c r="W69" s="165">
        <f t="shared" si="29"/>
        <v>1.3713466253661495</v>
      </c>
      <c r="X69" s="165">
        <f t="shared" si="30"/>
        <v>1.3968850973670777</v>
      </c>
    </row>
    <row r="70" spans="2:24">
      <c r="B70" s="165" t="s">
        <v>498</v>
      </c>
      <c r="C70" s="165">
        <v>75.924226000000004</v>
      </c>
      <c r="D70" s="165">
        <v>81.849066783228807</v>
      </c>
      <c r="E70" s="165">
        <v>85.307344281251488</v>
      </c>
      <c r="F70" s="165">
        <v>88.568910529594888</v>
      </c>
      <c r="G70" s="165">
        <v>92.9923113926301</v>
      </c>
      <c r="H70" s="165">
        <v>96.696799215348136</v>
      </c>
      <c r="I70" s="165">
        <v>99.618152858712278</v>
      </c>
      <c r="J70" s="165">
        <v>102.01379445489651</v>
      </c>
      <c r="K70" s="165">
        <v>104.11843110863687</v>
      </c>
      <c r="L70" s="165">
        <v>106.05741982853003</v>
      </c>
      <c r="M70" s="141" t="s">
        <v>666</v>
      </c>
      <c r="N70" s="165" t="str">
        <f t="shared" si="20"/>
        <v>Motive Power, Mobile</v>
      </c>
      <c r="O70" s="165">
        <f t="shared" si="21"/>
        <v>1</v>
      </c>
      <c r="P70" s="165">
        <f t="shared" si="22"/>
        <v>1.078036235538691</v>
      </c>
      <c r="Q70" s="165">
        <f t="shared" si="23"/>
        <v>1.1235853004448342</v>
      </c>
      <c r="R70" s="165">
        <f t="shared" si="24"/>
        <v>1.166543476249529</v>
      </c>
      <c r="S70" s="165">
        <f t="shared" si="25"/>
        <v>1.2248042066656049</v>
      </c>
      <c r="T70" s="165">
        <f t="shared" si="26"/>
        <v>1.273596114306758</v>
      </c>
      <c r="U70" s="165">
        <f t="shared" si="27"/>
        <v>1.3120733408426484</v>
      </c>
      <c r="V70" s="165">
        <f t="shared" si="28"/>
        <v>1.3436264000227873</v>
      </c>
      <c r="W70" s="165">
        <f t="shared" si="29"/>
        <v>1.3713466253661495</v>
      </c>
      <c r="X70" s="165">
        <f t="shared" si="30"/>
        <v>1.3968850973670779</v>
      </c>
    </row>
    <row r="71" spans="2:24">
      <c r="B71" s="165" t="s">
        <v>499</v>
      </c>
      <c r="C71" s="165">
        <v>71.252289000000005</v>
      </c>
      <c r="D71" s="165">
        <v>76.812549407074883</v>
      </c>
      <c r="E71" s="165">
        <v>80.058024543447146</v>
      </c>
      <c r="F71" s="165">
        <v>83.118892900796098</v>
      </c>
      <c r="G71" s="165">
        <v>87.270103301753437</v>
      </c>
      <c r="H71" s="165">
        <v>90.7466384058622</v>
      </c>
      <c r="I71" s="165">
        <v>93.488228870915933</v>
      </c>
      <c r="J71" s="165">
        <v>95.736456562453284</v>
      </c>
      <c r="K71" s="165">
        <v>97.711586069763655</v>
      </c>
      <c r="L71" s="165">
        <v>99.53126065739221</v>
      </c>
      <c r="M71" s="141" t="s">
        <v>667</v>
      </c>
      <c r="N71" s="165" t="str">
        <f t="shared" si="20"/>
        <v>Motive Power, Stationary</v>
      </c>
      <c r="O71" s="165">
        <f t="shared" si="21"/>
        <v>1</v>
      </c>
      <c r="P71" s="165">
        <f t="shared" si="22"/>
        <v>1.078036235538691</v>
      </c>
      <c r="Q71" s="165">
        <f t="shared" si="23"/>
        <v>1.123585300444834</v>
      </c>
      <c r="R71" s="165">
        <f t="shared" si="24"/>
        <v>1.1665434762495293</v>
      </c>
      <c r="S71" s="165">
        <f t="shared" si="25"/>
        <v>1.2248042066656053</v>
      </c>
      <c r="T71" s="165">
        <f t="shared" si="26"/>
        <v>1.2735961143067585</v>
      </c>
      <c r="U71" s="165">
        <f t="shared" si="27"/>
        <v>1.312073340842649</v>
      </c>
      <c r="V71" s="165">
        <f t="shared" si="28"/>
        <v>1.3436264000227878</v>
      </c>
      <c r="W71" s="165">
        <f t="shared" si="29"/>
        <v>1.3713466253661499</v>
      </c>
      <c r="X71" s="165">
        <f t="shared" si="30"/>
        <v>1.3968850973670783</v>
      </c>
    </row>
    <row r="72" spans="2:24">
      <c r="B72" s="165" t="s">
        <v>503</v>
      </c>
      <c r="C72" s="165">
        <v>67.219139999999996</v>
      </c>
      <c r="D72" s="165">
        <v>72.464668641748233</v>
      </c>
      <c r="E72" s="165">
        <v>75.526437612543361</v>
      </c>
      <c r="F72" s="165">
        <v>78.414049246103772</v>
      </c>
      <c r="G72" s="165">
        <v>82.330285440444243</v>
      </c>
      <c r="H72" s="165">
        <v>85.610035511041986</v>
      </c>
      <c r="I72" s="165">
        <v>88.196441588369709</v>
      </c>
      <c r="J72" s="165">
        <v>90.317411090827747</v>
      </c>
      <c r="K72" s="165">
        <v>92.180740799014771</v>
      </c>
      <c r="L72" s="165">
        <v>93.897414923831249</v>
      </c>
      <c r="M72" s="141" t="s">
        <v>668</v>
      </c>
      <c r="N72" s="165" t="str">
        <f t="shared" si="20"/>
        <v>Refrigeration</v>
      </c>
      <c r="O72" s="165">
        <f t="shared" si="21"/>
        <v>1</v>
      </c>
      <c r="P72" s="165">
        <f t="shared" si="22"/>
        <v>1.0780362355386908</v>
      </c>
      <c r="Q72" s="165">
        <f t="shared" si="23"/>
        <v>1.1235853004448342</v>
      </c>
      <c r="R72" s="165">
        <f t="shared" si="24"/>
        <v>1.1665434762495293</v>
      </c>
      <c r="S72" s="165">
        <f t="shared" si="25"/>
        <v>1.2248042066656051</v>
      </c>
      <c r="T72" s="165">
        <f t="shared" si="26"/>
        <v>1.2735961143067582</v>
      </c>
      <c r="U72" s="165">
        <f t="shared" si="27"/>
        <v>1.3120733408426486</v>
      </c>
      <c r="V72" s="165">
        <f t="shared" si="28"/>
        <v>1.3436264000227875</v>
      </c>
      <c r="W72" s="165">
        <f t="shared" si="29"/>
        <v>1.3713466253661499</v>
      </c>
      <c r="X72" s="165">
        <f t="shared" si="30"/>
        <v>1.3968850973670781</v>
      </c>
    </row>
    <row r="73" spans="2:24">
      <c r="B73" s="165" t="s">
        <v>699</v>
      </c>
      <c r="C73" s="165">
        <v>213.015446</v>
      </c>
      <c r="D73" s="165">
        <v>229.63836951743525</v>
      </c>
      <c r="E73" s="165">
        <v>239.34102389330027</v>
      </c>
      <c r="F73" s="165">
        <v>248.49177887168381</v>
      </c>
      <c r="G73" s="165">
        <v>260.90221434554996</v>
      </c>
      <c r="H73" s="165">
        <v>271.29564431292101</v>
      </c>
      <c r="I73" s="165">
        <v>279.49188788430672</v>
      </c>
      <c r="J73" s="165">
        <v>286.21317685822834</v>
      </c>
      <c r="K73" s="165">
        <v>292.11801302296516</v>
      </c>
      <c r="L73" s="165">
        <v>297.5581020264014</v>
      </c>
      <c r="M73" s="141" t="s">
        <v>669</v>
      </c>
      <c r="N73" s="165" t="str">
        <f t="shared" si="20"/>
        <v>Space Cooling</v>
      </c>
      <c r="O73" s="165">
        <f t="shared" si="21"/>
        <v>1</v>
      </c>
      <c r="P73" s="165">
        <f t="shared" si="22"/>
        <v>1.0780362355386908</v>
      </c>
      <c r="Q73" s="165">
        <f t="shared" si="23"/>
        <v>1.1235853004448337</v>
      </c>
      <c r="R73" s="165">
        <f t="shared" si="24"/>
        <v>1.1665434762495288</v>
      </c>
      <c r="S73" s="165">
        <f t="shared" si="25"/>
        <v>1.2248042066656049</v>
      </c>
      <c r="T73" s="165">
        <f t="shared" si="26"/>
        <v>1.273596114306758</v>
      </c>
      <c r="U73" s="165">
        <f t="shared" si="27"/>
        <v>1.3120733408426482</v>
      </c>
      <c r="V73" s="165">
        <f t="shared" si="28"/>
        <v>1.3436264000227869</v>
      </c>
      <c r="W73" s="165">
        <f t="shared" si="29"/>
        <v>1.371346625366149</v>
      </c>
      <c r="X73" s="165">
        <f t="shared" si="30"/>
        <v>1.3968850973670774</v>
      </c>
    </row>
    <row r="74" spans="2:24">
      <c r="B74" s="166" t="s">
        <v>315</v>
      </c>
      <c r="C74" s="165">
        <v>4629.0719160000008</v>
      </c>
      <c r="D74" s="165">
        <v>4990.3072623625139</v>
      </c>
      <c r="E74" s="165">
        <v>5201.1571595196028</v>
      </c>
      <c r="F74" s="165">
        <v>5400.0136446997076</v>
      </c>
      <c r="G74" s="165">
        <v>5669.7067556744132</v>
      </c>
      <c r="H74" s="165">
        <v>5895.5680050641404</v>
      </c>
      <c r="I74" s="165">
        <v>6073.6818538269999</v>
      </c>
      <c r="J74" s="165">
        <v>6219.7432339416664</v>
      </c>
      <c r="K74" s="165">
        <v>6348.0621505838162</v>
      </c>
      <c r="L74" s="165">
        <v>6466.2815741008653</v>
      </c>
      <c r="M74" s="141"/>
      <c r="N74" s="166" t="str">
        <f t="shared" si="20"/>
        <v>Total</v>
      </c>
      <c r="O74" s="165">
        <f t="shared" si="21"/>
        <v>1</v>
      </c>
      <c r="P74" s="165">
        <f t="shared" si="22"/>
        <v>1.0780362355386905</v>
      </c>
      <c r="Q74" s="165">
        <f t="shared" si="23"/>
        <v>1.1235853004448337</v>
      </c>
      <c r="R74" s="165">
        <f t="shared" si="24"/>
        <v>1.1665434762495288</v>
      </c>
      <c r="S74" s="165">
        <f t="shared" si="25"/>
        <v>1.2248042066656051</v>
      </c>
      <c r="T74" s="165">
        <f t="shared" si="26"/>
        <v>1.273596114306758</v>
      </c>
      <c r="U74" s="165">
        <f t="shared" si="27"/>
        <v>1.3120733408426484</v>
      </c>
      <c r="V74" s="165">
        <f t="shared" si="28"/>
        <v>1.3436264000227871</v>
      </c>
      <c r="W74" s="165">
        <f t="shared" si="29"/>
        <v>1.3713466253661493</v>
      </c>
      <c r="X74" s="165">
        <f t="shared" si="30"/>
        <v>1.3968850973670774</v>
      </c>
    </row>
    <row r="75" spans="2:24">
      <c r="B75" s="163" t="s">
        <v>701</v>
      </c>
      <c r="C75" s="167">
        <v>2018</v>
      </c>
      <c r="D75" s="164">
        <v>2021</v>
      </c>
      <c r="E75" s="164">
        <v>2025</v>
      </c>
      <c r="F75" s="164">
        <v>2030</v>
      </c>
      <c r="G75" s="164">
        <v>2035</v>
      </c>
      <c r="H75" s="164">
        <v>2040</v>
      </c>
      <c r="I75" s="164">
        <v>2045</v>
      </c>
      <c r="J75" s="164">
        <v>2050</v>
      </c>
      <c r="K75" s="164">
        <v>2055</v>
      </c>
      <c r="L75" s="164">
        <v>2060</v>
      </c>
      <c r="M75" s="141"/>
      <c r="N75" s="163" t="str">
        <f t="shared" si="20"/>
        <v>Office Blocks</v>
      </c>
      <c r="O75" s="167">
        <f t="shared" si="21"/>
        <v>1</v>
      </c>
      <c r="P75" s="164">
        <f t="shared" si="22"/>
        <v>1.0014866204162538</v>
      </c>
      <c r="Q75" s="164">
        <f t="shared" si="23"/>
        <v>1.0034687809712586</v>
      </c>
      <c r="R75" s="164">
        <f t="shared" si="24"/>
        <v>1.0059464816650148</v>
      </c>
      <c r="S75" s="164">
        <f t="shared" si="25"/>
        <v>1.008424182358771</v>
      </c>
      <c r="T75" s="164">
        <f t="shared" si="26"/>
        <v>1.0109018830525272</v>
      </c>
      <c r="U75" s="164">
        <f t="shared" si="27"/>
        <v>1.0133795837462833</v>
      </c>
      <c r="V75" s="164">
        <f t="shared" si="28"/>
        <v>1.0158572844400398</v>
      </c>
      <c r="W75" s="164">
        <f t="shared" si="29"/>
        <v>1.0183349851337959</v>
      </c>
      <c r="X75" s="164">
        <f t="shared" si="30"/>
        <v>1.0208126858275521</v>
      </c>
    </row>
    <row r="76" spans="2:24">
      <c r="B76" s="165" t="s">
        <v>693</v>
      </c>
      <c r="C76" s="165">
        <v>0</v>
      </c>
      <c r="D76" s="165">
        <v>0</v>
      </c>
      <c r="E76" s="165">
        <v>0</v>
      </c>
      <c r="F76" s="165">
        <v>0</v>
      </c>
      <c r="G76" s="165">
        <v>0</v>
      </c>
      <c r="H76" s="165">
        <v>0</v>
      </c>
      <c r="I76" s="165">
        <v>0</v>
      </c>
      <c r="J76" s="165">
        <v>0</v>
      </c>
      <c r="K76" s="165">
        <v>0</v>
      </c>
      <c r="L76" s="165">
        <v>0</v>
      </c>
      <c r="M76" s="141"/>
      <c r="N76" s="165" t="str">
        <f t="shared" si="20"/>
        <v>Intermediate Heat (100-300 C), Cooking</v>
      </c>
      <c r="O76" s="165" t="e">
        <f t="shared" si="21"/>
        <v>#DIV/0!</v>
      </c>
      <c r="P76" s="165" t="e">
        <f t="shared" si="22"/>
        <v>#DIV/0!</v>
      </c>
      <c r="Q76" s="165" t="e">
        <f t="shared" si="23"/>
        <v>#DIV/0!</v>
      </c>
      <c r="R76" s="165" t="e">
        <f t="shared" si="24"/>
        <v>#DIV/0!</v>
      </c>
      <c r="S76" s="165" t="e">
        <f t="shared" si="25"/>
        <v>#DIV/0!</v>
      </c>
      <c r="T76" s="165" t="e">
        <f t="shared" si="26"/>
        <v>#DIV/0!</v>
      </c>
      <c r="U76" s="165" t="e">
        <f t="shared" si="27"/>
        <v>#DIV/0!</v>
      </c>
      <c r="V76" s="165" t="e">
        <f t="shared" si="28"/>
        <v>#DIV/0!</v>
      </c>
      <c r="W76" s="165" t="e">
        <f t="shared" si="29"/>
        <v>#DIV/0!</v>
      </c>
      <c r="X76" s="165" t="e">
        <f t="shared" si="30"/>
        <v>#DIV/0!</v>
      </c>
    </row>
    <row r="77" spans="2:24">
      <c r="B77" s="165" t="s">
        <v>694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tr">
        <f t="shared" si="20"/>
        <v>Intermediate Heat (100-300 C), Process Requirements</v>
      </c>
      <c r="O77" s="165" t="e">
        <f t="shared" si="21"/>
        <v>#DIV/0!</v>
      </c>
      <c r="P77" s="165" t="e">
        <f t="shared" si="22"/>
        <v>#DIV/0!</v>
      </c>
      <c r="Q77" s="165" t="e">
        <f t="shared" si="23"/>
        <v>#DIV/0!</v>
      </c>
      <c r="R77" s="165" t="e">
        <f t="shared" si="24"/>
        <v>#DIV/0!</v>
      </c>
      <c r="S77" s="165" t="e">
        <f t="shared" si="25"/>
        <v>#DIV/0!</v>
      </c>
      <c r="T77" s="165" t="e">
        <f t="shared" si="26"/>
        <v>#DIV/0!</v>
      </c>
      <c r="U77" s="165" t="e">
        <f t="shared" si="27"/>
        <v>#DIV/0!</v>
      </c>
      <c r="V77" s="165" t="e">
        <f t="shared" si="28"/>
        <v>#DIV/0!</v>
      </c>
      <c r="W77" s="165" t="e">
        <f t="shared" si="29"/>
        <v>#DIV/0!</v>
      </c>
      <c r="X77" s="165" t="e">
        <f t="shared" si="30"/>
        <v>#DIV/0!</v>
      </c>
    </row>
    <row r="78" spans="2:24">
      <c r="B78" s="165" t="s">
        <v>695</v>
      </c>
      <c r="C78" s="165">
        <v>2312.1048890000002</v>
      </c>
      <c r="D78" s="165">
        <v>2491.113829768603</v>
      </c>
      <c r="E78" s="165">
        <v>2657.5202335971458</v>
      </c>
      <c r="F78" s="165">
        <v>2873.0285150404147</v>
      </c>
      <c r="G78" s="165">
        <v>3163.4737414827814</v>
      </c>
      <c r="H78" s="165">
        <v>3545.7597714300919</v>
      </c>
      <c r="I78" s="165">
        <v>3954.5193900802669</v>
      </c>
      <c r="J78" s="165">
        <v>4401.6025228750286</v>
      </c>
      <c r="K78" s="165">
        <v>4899.2311981018183</v>
      </c>
      <c r="L78" s="165">
        <v>5453.1199052422171</v>
      </c>
      <c r="M78" s="141" t="s">
        <v>670</v>
      </c>
      <c r="N78" s="165" t="str">
        <f t="shared" si="20"/>
        <v>Electronics and Other Electrical Uses</v>
      </c>
      <c r="O78" s="165">
        <f t="shared" ref="O78:O79" si="51">+C78/$C78</f>
        <v>1</v>
      </c>
      <c r="P78" s="165">
        <f t="shared" ref="P78:P79" si="52">+D78/$C78</f>
        <v>1.0774225000000002</v>
      </c>
      <c r="Q78" s="165">
        <f t="shared" ref="Q78:Q79" si="53">+E78/$C78</f>
        <v>1.1493943230000001</v>
      </c>
      <c r="R78" s="165">
        <f t="shared" ref="R78:R79" si="54">+F78/$C78</f>
        <v>1.2426030188807817</v>
      </c>
      <c r="S78" s="165">
        <f t="shared" ref="S78:S79" si="55">+G78/$C78</f>
        <v>1.3682224178207605</v>
      </c>
      <c r="T78" s="165">
        <f t="shared" ref="T78:T79" si="56">+H78/$C78</f>
        <v>1.5335635456242884</v>
      </c>
      <c r="U78" s="165">
        <f t="shared" ref="U78:U79" si="57">+I78/$C78</f>
        <v>1.7103546681182882</v>
      </c>
      <c r="V78" s="165">
        <f t="shared" ref="V78:V79" si="58">+J78/$C78</f>
        <v>1.9037209530657362</v>
      </c>
      <c r="W78" s="165">
        <f t="shared" ref="W78:W79" si="59">+K78/$C78</f>
        <v>2.1189485050657741</v>
      </c>
      <c r="X78" s="165">
        <f t="shared" ref="X78:X79" si="60">+L78/$C78</f>
        <v>2.3585088769916167</v>
      </c>
    </row>
    <row r="79" spans="2:24">
      <c r="B79" s="165" t="s">
        <v>696</v>
      </c>
      <c r="C79" s="165">
        <v>3378.0489459999999</v>
      </c>
      <c r="D79" s="165">
        <v>3639.5859405216852</v>
      </c>
      <c r="E79" s="165">
        <v>3882.7102813485344</v>
      </c>
      <c r="F79" s="165">
        <v>4197.5738182266432</v>
      </c>
      <c r="G79" s="165">
        <v>4621.9222964129922</v>
      </c>
      <c r="H79" s="165">
        <v>5180.4527189201499</v>
      </c>
      <c r="I79" s="165">
        <v>5777.6617839231631</v>
      </c>
      <c r="J79" s="165">
        <v>6430.8625589818266</v>
      </c>
      <c r="K79" s="165">
        <v>7157.9117641657149</v>
      </c>
      <c r="L79" s="165">
        <v>7967.1584260531745</v>
      </c>
      <c r="M79" s="141" t="s">
        <v>671</v>
      </c>
      <c r="N79" s="165" t="str">
        <f t="shared" si="20"/>
        <v>Lighting</v>
      </c>
      <c r="O79" s="165">
        <f t="shared" si="51"/>
        <v>1</v>
      </c>
      <c r="P79" s="165">
        <f t="shared" si="52"/>
        <v>1.0774225000000002</v>
      </c>
      <c r="Q79" s="165">
        <f t="shared" si="53"/>
        <v>1.1493943230000003</v>
      </c>
      <c r="R79" s="165">
        <f t="shared" si="54"/>
        <v>1.242603018880782</v>
      </c>
      <c r="S79" s="165">
        <f t="shared" si="55"/>
        <v>1.3682224178207607</v>
      </c>
      <c r="T79" s="165">
        <f t="shared" si="56"/>
        <v>1.5335635456242884</v>
      </c>
      <c r="U79" s="165">
        <f t="shared" si="57"/>
        <v>1.7103546681182882</v>
      </c>
      <c r="V79" s="165">
        <f t="shared" si="58"/>
        <v>1.9037209530657366</v>
      </c>
      <c r="W79" s="165">
        <f t="shared" si="59"/>
        <v>2.1189485050657746</v>
      </c>
      <c r="X79" s="165">
        <f t="shared" si="60"/>
        <v>2.3585088769916167</v>
      </c>
    </row>
    <row r="80" spans="2:24">
      <c r="B80" s="165" t="s">
        <v>697</v>
      </c>
      <c r="C80" s="165">
        <v>4600.2050810000001</v>
      </c>
      <c r="D80" s="165">
        <v>4956.3644588837224</v>
      </c>
      <c r="E80" s="165">
        <v>5287.4496047371549</v>
      </c>
      <c r="F80" s="165">
        <v>5716.2287211213088</v>
      </c>
      <c r="G80" s="165">
        <v>6294.1037183971657</v>
      </c>
      <c r="H80" s="165">
        <v>7054.7068146172242</v>
      </c>
      <c r="I80" s="165">
        <v>7867.9822345898165</v>
      </c>
      <c r="J80" s="165">
        <v>8757.5068010991599</v>
      </c>
      <c r="K80" s="165">
        <v>9747.5976793809259</v>
      </c>
      <c r="L80" s="165">
        <v>10849.624519520436</v>
      </c>
      <c r="M80" s="141" t="s">
        <v>672</v>
      </c>
      <c r="N80" s="165" t="str">
        <f t="shared" si="20"/>
        <v>Low Temperature Heat (&lt;100 C), Space Heating</v>
      </c>
      <c r="O80" s="165">
        <f t="shared" si="21"/>
        <v>1</v>
      </c>
      <c r="P80" s="165">
        <f t="shared" si="22"/>
        <v>1.0774224999999999</v>
      </c>
      <c r="Q80" s="165">
        <f t="shared" si="23"/>
        <v>1.1493943229999999</v>
      </c>
      <c r="R80" s="165">
        <f t="shared" si="24"/>
        <v>1.2426030188807813</v>
      </c>
      <c r="S80" s="165">
        <f t="shared" si="25"/>
        <v>1.36822241782076</v>
      </c>
      <c r="T80" s="165">
        <f t="shared" si="26"/>
        <v>1.5335635456242878</v>
      </c>
      <c r="U80" s="165">
        <f t="shared" si="27"/>
        <v>1.7103546681182877</v>
      </c>
      <c r="V80" s="165">
        <f t="shared" si="28"/>
        <v>1.9037209530657357</v>
      </c>
      <c r="W80" s="165">
        <f t="shared" si="29"/>
        <v>2.1189485050657737</v>
      </c>
      <c r="X80" s="165">
        <f t="shared" si="30"/>
        <v>2.3585088769916158</v>
      </c>
    </row>
    <row r="81" spans="2:24">
      <c r="B81" s="165" t="s">
        <v>698</v>
      </c>
      <c r="C81" s="165">
        <v>471.37402600000001</v>
      </c>
      <c r="D81" s="165">
        <v>507.868981527985</v>
      </c>
      <c r="E81" s="165">
        <v>541.79462949405433</v>
      </c>
      <c r="F81" s="165">
        <v>585.73078772958786</v>
      </c>
      <c r="G81" s="165">
        <v>644.94450955162574</v>
      </c>
      <c r="H81" s="165">
        <v>722.88202262775508</v>
      </c>
      <c r="I81" s="165">
        <v>806.21676579881102</v>
      </c>
      <c r="J81" s="165">
        <v>897.36461002715282</v>
      </c>
      <c r="K81" s="165">
        <v>998.8172877195351</v>
      </c>
      <c r="L81" s="165">
        <v>1111.7398247042768</v>
      </c>
      <c r="M81" s="141" t="s">
        <v>673</v>
      </c>
      <c r="N81" s="165" t="str">
        <f t="shared" si="20"/>
        <v>Low Temperature Heat (&lt;100 C), Water Heating</v>
      </c>
      <c r="O81" s="165">
        <f t="shared" si="21"/>
        <v>1</v>
      </c>
      <c r="P81" s="165">
        <f t="shared" si="22"/>
        <v>1.0774224999999999</v>
      </c>
      <c r="Q81" s="165">
        <f t="shared" si="23"/>
        <v>1.1493943229999999</v>
      </c>
      <c r="R81" s="165">
        <f t="shared" si="24"/>
        <v>1.2426030188807813</v>
      </c>
      <c r="S81" s="165">
        <f t="shared" si="25"/>
        <v>1.3682224178207598</v>
      </c>
      <c r="T81" s="165">
        <f t="shared" si="26"/>
        <v>1.5335635456242875</v>
      </c>
      <c r="U81" s="165">
        <f t="shared" si="27"/>
        <v>1.7103546681182875</v>
      </c>
      <c r="V81" s="165">
        <f t="shared" si="28"/>
        <v>1.9037209530657355</v>
      </c>
      <c r="W81" s="165">
        <f t="shared" si="29"/>
        <v>2.1189485050657737</v>
      </c>
      <c r="X81" s="165">
        <f t="shared" si="30"/>
        <v>2.3585088769916158</v>
      </c>
    </row>
    <row r="82" spans="2:24">
      <c r="B82" s="165" t="s">
        <v>498</v>
      </c>
      <c r="C82" s="165">
        <v>1779.1312529999998</v>
      </c>
      <c r="D82" s="165">
        <v>1916.8760424353923</v>
      </c>
      <c r="E82" s="165">
        <v>2044.9233620700766</v>
      </c>
      <c r="F82" s="165">
        <v>2210.7538659629467</v>
      </c>
      <c r="G82" s="165">
        <v>2434.2472646001379</v>
      </c>
      <c r="H82" s="165">
        <v>2728.4108324816611</v>
      </c>
      <c r="I82" s="165">
        <v>3042.9454437636873</v>
      </c>
      <c r="J82" s="165">
        <v>3386.969444590196</v>
      </c>
      <c r="K82" s="165">
        <v>3769.8875088601462</v>
      </c>
      <c r="L82" s="165">
        <v>4196.0968535337161</v>
      </c>
      <c r="M82" s="141" t="s">
        <v>674</v>
      </c>
      <c r="N82" s="165" t="str">
        <f t="shared" si="20"/>
        <v>Motive Power, Mobile</v>
      </c>
      <c r="O82" s="165">
        <f t="shared" si="21"/>
        <v>1</v>
      </c>
      <c r="P82" s="165">
        <f t="shared" si="22"/>
        <v>1.0774224999999999</v>
      </c>
      <c r="Q82" s="165">
        <f t="shared" si="23"/>
        <v>1.1493943230000001</v>
      </c>
      <c r="R82" s="165">
        <f t="shared" si="24"/>
        <v>1.2426030188807813</v>
      </c>
      <c r="S82" s="165">
        <f t="shared" si="25"/>
        <v>1.36822241782076</v>
      </c>
      <c r="T82" s="165">
        <f t="shared" si="26"/>
        <v>1.5335635456242875</v>
      </c>
      <c r="U82" s="165">
        <f t="shared" si="27"/>
        <v>1.7103546681182873</v>
      </c>
      <c r="V82" s="165">
        <f t="shared" si="28"/>
        <v>1.9037209530657355</v>
      </c>
      <c r="W82" s="165">
        <f t="shared" si="29"/>
        <v>2.1189485050657737</v>
      </c>
      <c r="X82" s="165">
        <f t="shared" si="30"/>
        <v>2.3585088769916158</v>
      </c>
    </row>
    <row r="83" spans="2:24">
      <c r="B83" s="165" t="s">
        <v>499</v>
      </c>
      <c r="C83" s="165">
        <v>742.04921100000001</v>
      </c>
      <c r="D83" s="165">
        <v>799.50051603864756</v>
      </c>
      <c r="E83" s="165">
        <v>852.90715051002917</v>
      </c>
      <c r="F83" s="165">
        <v>922.07258974670196</v>
      </c>
      <c r="G83" s="165">
        <v>1015.2883656164075</v>
      </c>
      <c r="H83" s="165">
        <v>1137.9796190488655</v>
      </c>
      <c r="I83" s="165">
        <v>1269.1673320073426</v>
      </c>
      <c r="J83" s="165">
        <v>1412.6546311865977</v>
      </c>
      <c r="K83" s="165">
        <v>1572.3640663336876</v>
      </c>
      <c r="L83" s="165">
        <v>1750.1296513081256</v>
      </c>
      <c r="M83" s="141" t="s">
        <v>675</v>
      </c>
      <c r="N83" s="165" t="str">
        <f t="shared" si="20"/>
        <v>Motive Power, Stationary</v>
      </c>
      <c r="O83" s="165">
        <f t="shared" si="21"/>
        <v>1</v>
      </c>
      <c r="P83" s="165">
        <f t="shared" si="22"/>
        <v>1.0774225000000002</v>
      </c>
      <c r="Q83" s="165">
        <f t="shared" si="23"/>
        <v>1.1493943230000001</v>
      </c>
      <c r="R83" s="165">
        <f t="shared" si="24"/>
        <v>1.2426030188807815</v>
      </c>
      <c r="S83" s="165">
        <f t="shared" si="25"/>
        <v>1.3682224178207603</v>
      </c>
      <c r="T83" s="165">
        <f t="shared" si="26"/>
        <v>1.5335635456242882</v>
      </c>
      <c r="U83" s="165">
        <f t="shared" si="27"/>
        <v>1.7103546681182882</v>
      </c>
      <c r="V83" s="165">
        <f t="shared" si="28"/>
        <v>1.9037209530657364</v>
      </c>
      <c r="W83" s="165">
        <f t="shared" si="29"/>
        <v>2.1189485050657746</v>
      </c>
      <c r="X83" s="165">
        <f t="shared" si="30"/>
        <v>2.3585088769916172</v>
      </c>
    </row>
    <row r="84" spans="2:24">
      <c r="B84" s="165" t="s">
        <v>503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41"/>
      <c r="N84" s="165" t="str">
        <f t="shared" si="20"/>
        <v>Refrigeration</v>
      </c>
      <c r="O84" s="165"/>
      <c r="P84" s="165"/>
      <c r="Q84" s="165"/>
      <c r="R84" s="165"/>
      <c r="S84" s="165"/>
      <c r="T84" s="165"/>
      <c r="U84" s="165"/>
      <c r="V84" s="165"/>
      <c r="W84" s="165"/>
      <c r="X84" s="165"/>
    </row>
    <row r="85" spans="2:24">
      <c r="B85" s="165" t="s">
        <v>699</v>
      </c>
      <c r="C85" s="165">
        <v>1651.585204</v>
      </c>
      <c r="D85" s="165">
        <v>1779.4550594566899</v>
      </c>
      <c r="E85" s="165">
        <v>1898.322657428397</v>
      </c>
      <c r="F85" s="165">
        <v>2052.264760429231</v>
      </c>
      <c r="G85" s="165">
        <v>2259.735901053873</v>
      </c>
      <c r="H85" s="165">
        <v>2532.8108613468521</v>
      </c>
      <c r="I85" s="165">
        <v>2824.7964634564937</v>
      </c>
      <c r="J85" s="165">
        <v>3144.157358628147</v>
      </c>
      <c r="K85" s="165">
        <v>3499.6239990045506</v>
      </c>
      <c r="L85" s="165">
        <v>3895.2783647420088</v>
      </c>
      <c r="M85" s="141" t="s">
        <v>676</v>
      </c>
      <c r="N85" s="165" t="str">
        <f t="shared" si="20"/>
        <v>Space Cooling</v>
      </c>
      <c r="O85" s="165">
        <f t="shared" si="21"/>
        <v>1</v>
      </c>
      <c r="P85" s="165">
        <f t="shared" si="22"/>
        <v>1.0774224999999999</v>
      </c>
      <c r="Q85" s="165">
        <f t="shared" si="23"/>
        <v>1.1493943230000001</v>
      </c>
      <c r="R85" s="165">
        <f t="shared" si="24"/>
        <v>1.2426030188807813</v>
      </c>
      <c r="S85" s="165">
        <f t="shared" si="25"/>
        <v>1.36822241782076</v>
      </c>
      <c r="T85" s="165">
        <f t="shared" si="26"/>
        <v>1.5335635456242875</v>
      </c>
      <c r="U85" s="165">
        <f t="shared" si="27"/>
        <v>1.7103546681182873</v>
      </c>
      <c r="V85" s="165">
        <f t="shared" si="28"/>
        <v>1.9037209530657353</v>
      </c>
      <c r="W85" s="165">
        <f t="shared" si="29"/>
        <v>2.1189485050657737</v>
      </c>
      <c r="X85" s="165">
        <f t="shared" si="30"/>
        <v>2.3585088769916158</v>
      </c>
    </row>
    <row r="86" spans="2:24">
      <c r="B86" s="166" t="s">
        <v>315</v>
      </c>
      <c r="C86" s="165">
        <v>14934.498609999999</v>
      </c>
      <c r="D86" s="165">
        <v>16090.764828632726</v>
      </c>
      <c r="E86" s="165">
        <v>17165.62791918539</v>
      </c>
      <c r="F86" s="165">
        <v>18557.653058256838</v>
      </c>
      <c r="G86" s="165">
        <v>20433.715797114986</v>
      </c>
      <c r="H86" s="165">
        <v>22903.002640472601</v>
      </c>
      <c r="I86" s="165">
        <v>25543.289413619579</v>
      </c>
      <c r="J86" s="165">
        <v>28431.11792738811</v>
      </c>
      <c r="K86" s="165">
        <v>31645.433503566379</v>
      </c>
      <c r="L86" s="165">
        <v>35223.147545103951</v>
      </c>
      <c r="M86" s="141"/>
      <c r="N86" s="166" t="str">
        <f t="shared" si="20"/>
        <v>Total</v>
      </c>
      <c r="O86" s="165">
        <f t="shared" si="21"/>
        <v>1</v>
      </c>
      <c r="P86" s="165">
        <f t="shared" si="22"/>
        <v>1.0774225000000002</v>
      </c>
      <c r="Q86" s="165">
        <f t="shared" si="23"/>
        <v>1.1493943230000001</v>
      </c>
      <c r="R86" s="165">
        <f t="shared" si="24"/>
        <v>1.2426030188807817</v>
      </c>
      <c r="S86" s="165">
        <f t="shared" si="25"/>
        <v>1.3682224178207605</v>
      </c>
      <c r="T86" s="165">
        <f t="shared" si="26"/>
        <v>1.5335635456242882</v>
      </c>
      <c r="U86" s="165">
        <f t="shared" si="27"/>
        <v>1.710354668118288</v>
      </c>
      <c r="V86" s="165">
        <f t="shared" si="28"/>
        <v>1.9037209530657362</v>
      </c>
      <c r="W86" s="165">
        <f t="shared" si="29"/>
        <v>2.1189485050657741</v>
      </c>
      <c r="X86" s="165">
        <f t="shared" si="30"/>
        <v>2.3585088769916163</v>
      </c>
    </row>
    <row r="87" spans="2:24">
      <c r="B87" s="163" t="s">
        <v>702</v>
      </c>
      <c r="C87" s="167">
        <v>2018</v>
      </c>
      <c r="D87" s="164">
        <v>2021</v>
      </c>
      <c r="E87" s="164">
        <v>2025</v>
      </c>
      <c r="F87" s="164">
        <v>2030</v>
      </c>
      <c r="G87" s="164">
        <v>2035</v>
      </c>
      <c r="H87" s="164">
        <v>2040</v>
      </c>
      <c r="I87" s="164">
        <v>2045</v>
      </c>
      <c r="J87" s="164">
        <v>2050</v>
      </c>
      <c r="K87" s="164">
        <v>2055</v>
      </c>
      <c r="L87" s="164">
        <v>2060</v>
      </c>
      <c r="M87" s="141"/>
      <c r="N87" s="163" t="str">
        <f t="shared" si="20"/>
        <v>WSR</v>
      </c>
      <c r="O87" s="167"/>
      <c r="P87" s="164"/>
      <c r="Q87" s="164"/>
      <c r="R87" s="164"/>
      <c r="S87" s="164"/>
      <c r="T87" s="164"/>
      <c r="U87" s="164"/>
      <c r="V87" s="164"/>
      <c r="W87" s="164"/>
      <c r="X87" s="164"/>
    </row>
    <row r="88" spans="2:24">
      <c r="B88" s="165" t="s">
        <v>693</v>
      </c>
      <c r="C88" s="165">
        <v>3088.5155530000002</v>
      </c>
      <c r="D88" s="165">
        <v>3229.2823706168579</v>
      </c>
      <c r="E88" s="165">
        <v>3336.4945453213372</v>
      </c>
      <c r="F88" s="165">
        <v>3482.9875089518523</v>
      </c>
      <c r="G88" s="165">
        <v>3740.4020545353246</v>
      </c>
      <c r="H88" s="165">
        <v>4129.9883060280199</v>
      </c>
      <c r="I88" s="165">
        <v>4583.1254604800315</v>
      </c>
      <c r="J88" s="165">
        <v>5096.1777112466434</v>
      </c>
      <c r="K88" s="165">
        <v>5666.6629549100107</v>
      </c>
      <c r="L88" s="165">
        <v>6301.0104560687187</v>
      </c>
      <c r="M88" s="141" t="s">
        <v>678</v>
      </c>
      <c r="N88" s="165" t="str">
        <f t="shared" si="20"/>
        <v>Intermediate Heat (100-300 C), Cooking</v>
      </c>
      <c r="O88" s="165">
        <f t="shared" si="21"/>
        <v>1</v>
      </c>
      <c r="P88" s="165">
        <f t="shared" si="22"/>
        <v>1.0455775</v>
      </c>
      <c r="Q88" s="165">
        <f t="shared" si="23"/>
        <v>1.0802906729999999</v>
      </c>
      <c r="R88" s="165">
        <f t="shared" si="24"/>
        <v>1.1277221853614063</v>
      </c>
      <c r="S88" s="165">
        <f t="shared" si="25"/>
        <v>1.2110679031232725</v>
      </c>
      <c r="T88" s="165">
        <f t="shared" si="26"/>
        <v>1.3372081944079559</v>
      </c>
      <c r="U88" s="165">
        <f t="shared" si="27"/>
        <v>1.4839250059881539</v>
      </c>
      <c r="V88" s="165">
        <f t="shared" si="28"/>
        <v>1.6500411358772404</v>
      </c>
      <c r="W88" s="165">
        <f t="shared" si="29"/>
        <v>1.8347529282815984</v>
      </c>
      <c r="X88" s="165">
        <f t="shared" si="30"/>
        <v>2.0401420513969217</v>
      </c>
    </row>
    <row r="89" spans="2:24">
      <c r="B89" s="165" t="s">
        <v>742</v>
      </c>
      <c r="C89" s="165">
        <v>434.75</v>
      </c>
      <c r="D89" s="165">
        <v>454.56481812500004</v>
      </c>
      <c r="E89" s="165">
        <v>469.65637008675009</v>
      </c>
      <c r="F89" s="165">
        <v>490.27722008587148</v>
      </c>
      <c r="G89" s="165">
        <v>526.51177088284294</v>
      </c>
      <c r="H89" s="165">
        <v>581.35126251885902</v>
      </c>
      <c r="I89" s="165">
        <v>645.13639635335016</v>
      </c>
      <c r="J89" s="165">
        <v>717.35538382263064</v>
      </c>
      <c r="K89" s="165">
        <v>797.65883557042525</v>
      </c>
      <c r="L89" s="165">
        <v>886.95175684481217</v>
      </c>
      <c r="M89" s="141"/>
      <c r="N89" s="165" t="str">
        <f t="shared" si="20"/>
        <v>Intermediate Heat (100-300 C), Cooking Elements</v>
      </c>
      <c r="O89" s="165">
        <f t="shared" si="21"/>
        <v>1</v>
      </c>
      <c r="P89" s="165">
        <f t="shared" si="22"/>
        <v>1.0455775</v>
      </c>
      <c r="Q89" s="165">
        <f t="shared" si="23"/>
        <v>1.0802906730000001</v>
      </c>
      <c r="R89" s="165">
        <f t="shared" si="24"/>
        <v>1.1277221853614066</v>
      </c>
      <c r="S89" s="165">
        <f t="shared" si="25"/>
        <v>1.2110679031232729</v>
      </c>
      <c r="T89" s="165">
        <f t="shared" si="26"/>
        <v>1.3372081944079564</v>
      </c>
      <c r="U89" s="165">
        <f t="shared" si="27"/>
        <v>1.4839250059881546</v>
      </c>
      <c r="V89" s="165">
        <f t="shared" si="28"/>
        <v>1.6500411358772413</v>
      </c>
      <c r="W89" s="165">
        <f t="shared" si="29"/>
        <v>1.8347529282815993</v>
      </c>
      <c r="X89" s="165">
        <f t="shared" si="30"/>
        <v>2.0401420513969226</v>
      </c>
    </row>
    <row r="90" spans="2:24">
      <c r="B90" s="165" t="s">
        <v>743</v>
      </c>
      <c r="C90" s="165">
        <v>2653.7655530000002</v>
      </c>
      <c r="D90" s="165">
        <v>2774.717552491858</v>
      </c>
      <c r="E90" s="165">
        <v>2866.8381752345877</v>
      </c>
      <c r="F90" s="165">
        <v>2992.7102888659815</v>
      </c>
      <c r="G90" s="165">
        <v>3213.890283652483</v>
      </c>
      <c r="H90" s="165">
        <v>3548.6370435091621</v>
      </c>
      <c r="I90" s="165">
        <v>3937.9890641266834</v>
      </c>
      <c r="J90" s="165">
        <v>4378.8223274240154</v>
      </c>
      <c r="K90" s="165">
        <v>4869.0041193395882</v>
      </c>
      <c r="L90" s="165">
        <v>5414.0586992239096</v>
      </c>
      <c r="M90" s="141"/>
      <c r="N90" s="165" t="str">
        <f t="shared" si="20"/>
        <v>Intermediate Heat (100-300 C), Cooking Ovens</v>
      </c>
      <c r="O90" s="165">
        <f t="shared" si="21"/>
        <v>1</v>
      </c>
      <c r="P90" s="165">
        <f t="shared" si="22"/>
        <v>1.0455775</v>
      </c>
      <c r="Q90" s="165">
        <f t="shared" si="23"/>
        <v>1.0802906730000001</v>
      </c>
      <c r="R90" s="165">
        <f t="shared" si="24"/>
        <v>1.1277221853614066</v>
      </c>
      <c r="S90" s="165">
        <f t="shared" si="25"/>
        <v>1.2110679031232729</v>
      </c>
      <c r="T90" s="165">
        <f t="shared" si="26"/>
        <v>1.3372081944079564</v>
      </c>
      <c r="U90" s="165">
        <f t="shared" si="27"/>
        <v>1.4839250059881546</v>
      </c>
      <c r="V90" s="165">
        <f t="shared" si="28"/>
        <v>1.6500411358772411</v>
      </c>
      <c r="W90" s="165">
        <f t="shared" si="29"/>
        <v>1.8347529282815993</v>
      </c>
      <c r="X90" s="165">
        <f t="shared" si="30"/>
        <v>2.0401420513969226</v>
      </c>
    </row>
    <row r="91" spans="2:24">
      <c r="B91" s="165" t="s">
        <v>695</v>
      </c>
      <c r="C91" s="165">
        <v>737.22576500000002</v>
      </c>
      <c r="D91" s="165">
        <v>770.82667230428763</v>
      </c>
      <c r="E91" s="165">
        <v>796.41811782478999</v>
      </c>
      <c r="F91" s="165">
        <v>831.38585081053463</v>
      </c>
      <c r="G91" s="165">
        <v>892.83046134700066</v>
      </c>
      <c r="H91" s="165">
        <v>985.8243340866743</v>
      </c>
      <c r="I91" s="165">
        <v>1093.9877477422467</v>
      </c>
      <c r="J91" s="165">
        <v>1216.452838678568</v>
      </c>
      <c r="K91" s="165">
        <v>1352.6271311383921</v>
      </c>
      <c r="L91" s="165">
        <v>1504.0452845497657</v>
      </c>
      <c r="M91" s="141" t="s">
        <v>677</v>
      </c>
      <c r="N91" s="165" t="str">
        <f t="shared" si="20"/>
        <v>Electronics and Other Electrical Uses</v>
      </c>
      <c r="O91" s="165">
        <f t="shared" si="21"/>
        <v>1</v>
      </c>
      <c r="P91" s="165">
        <f t="shared" si="22"/>
        <v>1.0455775</v>
      </c>
      <c r="Q91" s="165">
        <f t="shared" si="23"/>
        <v>1.0802906730000001</v>
      </c>
      <c r="R91" s="165">
        <f t="shared" si="24"/>
        <v>1.1277221853614063</v>
      </c>
      <c r="S91" s="165">
        <f t="shared" si="25"/>
        <v>1.2110679031232727</v>
      </c>
      <c r="T91" s="165">
        <f t="shared" si="26"/>
        <v>1.3372081944079564</v>
      </c>
      <c r="U91" s="165">
        <f t="shared" si="27"/>
        <v>1.4839250059881544</v>
      </c>
      <c r="V91" s="165">
        <f t="shared" si="28"/>
        <v>1.6500411358772411</v>
      </c>
      <c r="W91" s="165">
        <f t="shared" si="29"/>
        <v>1.8347529282815991</v>
      </c>
      <c r="X91" s="165">
        <f t="shared" si="30"/>
        <v>2.0401420513969226</v>
      </c>
    </row>
    <row r="92" spans="2:24">
      <c r="B92" s="165" t="s">
        <v>696</v>
      </c>
      <c r="C92" s="165">
        <v>2573.0260100000005</v>
      </c>
      <c r="D92" s="165">
        <v>2690.2981029707757</v>
      </c>
      <c r="E92" s="165">
        <v>2779.6159999894057</v>
      </c>
      <c r="F92" s="165">
        <v>2901.6585149889406</v>
      </c>
      <c r="G92" s="165">
        <v>3116.1092146123419</v>
      </c>
      <c r="H92" s="165">
        <v>3440.6714649968089</v>
      </c>
      <c r="I92" s="165">
        <v>3818.1776372969275</v>
      </c>
      <c r="J92" s="165">
        <v>4245.5987601820862</v>
      </c>
      <c r="K92" s="165">
        <v>4720.86700639222</v>
      </c>
      <c r="L92" s="165">
        <v>5249.3385623390395</v>
      </c>
      <c r="M92" s="141" t="s">
        <v>679</v>
      </c>
      <c r="N92" s="165" t="str">
        <f t="shared" si="20"/>
        <v>Lighting</v>
      </c>
      <c r="O92" s="165">
        <f t="shared" ref="O92" si="61">+C92/$C92</f>
        <v>1</v>
      </c>
      <c r="P92" s="165">
        <f t="shared" ref="P92" si="62">+D92/$C92</f>
        <v>1.0455775</v>
      </c>
      <c r="Q92" s="165">
        <f t="shared" ref="Q92" si="63">+E92/$C92</f>
        <v>1.0802906730000001</v>
      </c>
      <c r="R92" s="165">
        <f t="shared" ref="R92" si="64">+F92/$C92</f>
        <v>1.1277221853614066</v>
      </c>
      <c r="S92" s="165">
        <f t="shared" ref="S92" si="65">+G92/$C92</f>
        <v>1.2110679031232729</v>
      </c>
      <c r="T92" s="165">
        <f t="shared" ref="T92" si="66">+H92/$C92</f>
        <v>1.3372081944079564</v>
      </c>
      <c r="U92" s="165">
        <f t="shared" ref="U92" si="67">+I92/$C92</f>
        <v>1.4839250059881544</v>
      </c>
      <c r="V92" s="165">
        <f t="shared" ref="V92" si="68">+J92/$C92</f>
        <v>1.6500411358772411</v>
      </c>
      <c r="W92" s="165">
        <f t="shared" ref="W92" si="69">+K92/$C92</f>
        <v>1.8347529282815991</v>
      </c>
      <c r="X92" s="165">
        <f t="shared" ref="X92" si="70">+L92/$C92</f>
        <v>2.0401420513969226</v>
      </c>
    </row>
    <row r="93" spans="2:24">
      <c r="B93" s="165" t="s">
        <v>697</v>
      </c>
      <c r="C93" s="165">
        <v>5106.2921859999997</v>
      </c>
      <c r="D93" s="165">
        <v>5339.0242181074145</v>
      </c>
      <c r="E93" s="165">
        <v>5516.2798221485809</v>
      </c>
      <c r="F93" s="165">
        <v>5758.4789830897926</v>
      </c>
      <c r="G93" s="165">
        <v>6184.0665704337725</v>
      </c>
      <c r="H93" s="165">
        <v>6828.1757541605157</v>
      </c>
      <c r="I93" s="165">
        <v>7577.3546626873149</v>
      </c>
      <c r="J93" s="165">
        <v>8425.5921587085195</v>
      </c>
      <c r="K93" s="165">
        <v>9368.7845409249476</v>
      </c>
      <c r="L93" s="165">
        <v>10417.561415378115</v>
      </c>
      <c r="M93" s="141" t="s">
        <v>680</v>
      </c>
      <c r="N93" s="165" t="str">
        <f t="shared" si="20"/>
        <v>Low Temperature Heat (&lt;100 C), Space Heating</v>
      </c>
      <c r="O93" s="165">
        <f t="shared" si="21"/>
        <v>1</v>
      </c>
      <c r="P93" s="165">
        <f t="shared" si="22"/>
        <v>1.0455775</v>
      </c>
      <c r="Q93" s="165">
        <f t="shared" si="23"/>
        <v>1.0802906729999999</v>
      </c>
      <c r="R93" s="165">
        <f t="shared" si="24"/>
        <v>1.1277221853614063</v>
      </c>
      <c r="S93" s="165">
        <f t="shared" si="25"/>
        <v>1.2110679031232727</v>
      </c>
      <c r="T93" s="165">
        <f t="shared" si="26"/>
        <v>1.3372081944079564</v>
      </c>
      <c r="U93" s="165">
        <f t="shared" si="27"/>
        <v>1.4839250059881544</v>
      </c>
      <c r="V93" s="165">
        <f t="shared" si="28"/>
        <v>1.6500411358772411</v>
      </c>
      <c r="W93" s="165">
        <f t="shared" si="29"/>
        <v>1.8347529282815991</v>
      </c>
      <c r="X93" s="165">
        <f t="shared" si="30"/>
        <v>2.0401420513969226</v>
      </c>
    </row>
    <row r="94" spans="2:24">
      <c r="B94" s="165" t="s">
        <v>698</v>
      </c>
      <c r="C94" s="165">
        <v>3120.3283190000002</v>
      </c>
      <c r="D94" s="165">
        <v>3262.5450829592228</v>
      </c>
      <c r="E94" s="165">
        <v>3370.8615797134689</v>
      </c>
      <c r="F94" s="165">
        <v>3518.8634709477637</v>
      </c>
      <c r="G94" s="165">
        <v>3778.9294743474966</v>
      </c>
      <c r="H94" s="165">
        <v>4172.5285974100034</v>
      </c>
      <c r="I94" s="165">
        <v>4630.333219457083</v>
      </c>
      <c r="J94" s="165">
        <v>5148.6700837926819</v>
      </c>
      <c r="K94" s="165">
        <v>5725.0315204852495</v>
      </c>
      <c r="L94" s="165">
        <v>6365.9130177565703</v>
      </c>
      <c r="M94" s="141" t="s">
        <v>703</v>
      </c>
      <c r="N94" s="165" t="str">
        <f t="shared" si="20"/>
        <v>Low Temperature Heat (&lt;100 C), Water Heating</v>
      </c>
      <c r="O94" s="165">
        <f t="shared" si="21"/>
        <v>1</v>
      </c>
      <c r="P94" s="165">
        <f t="shared" si="22"/>
        <v>1.0455775</v>
      </c>
      <c r="Q94" s="165">
        <f t="shared" si="23"/>
        <v>1.0802906729999999</v>
      </c>
      <c r="R94" s="165">
        <f t="shared" si="24"/>
        <v>1.1277221853614063</v>
      </c>
      <c r="S94" s="165">
        <f t="shared" si="25"/>
        <v>1.2110679031232727</v>
      </c>
      <c r="T94" s="165">
        <f t="shared" si="26"/>
        <v>1.3372081944079561</v>
      </c>
      <c r="U94" s="165">
        <f t="shared" si="27"/>
        <v>1.4839250059881544</v>
      </c>
      <c r="V94" s="165">
        <f t="shared" si="28"/>
        <v>1.6500411358772409</v>
      </c>
      <c r="W94" s="165">
        <f t="shared" si="29"/>
        <v>1.8347529282815989</v>
      </c>
      <c r="X94" s="165">
        <f t="shared" si="30"/>
        <v>2.0401420513969222</v>
      </c>
    </row>
    <row r="95" spans="2:24">
      <c r="B95" s="165" t="s">
        <v>498</v>
      </c>
      <c r="C95" s="165">
        <v>338.55230400000005</v>
      </c>
      <c r="D95" s="165">
        <v>353.98267163556005</v>
      </c>
      <c r="E95" s="165">
        <v>365.73489633386066</v>
      </c>
      <c r="F95" s="165">
        <v>381.79294412601928</v>
      </c>
      <c r="G95" s="165">
        <v>410.00982890283291</v>
      </c>
      <c r="H95" s="165">
        <v>452.71491514449366</v>
      </c>
      <c r="I95" s="165">
        <v>502.38622974050361</v>
      </c>
      <c r="J95" s="165">
        <v>558.62522824601717</v>
      </c>
      <c r="K95" s="165">
        <v>621.15983114048231</v>
      </c>
      <c r="L95" s="165">
        <v>690.69479198771478</v>
      </c>
      <c r="M95" s="141" t="s">
        <v>681</v>
      </c>
      <c r="N95" s="165" t="str">
        <f t="shared" si="20"/>
        <v>Motive Power, Mobile</v>
      </c>
      <c r="O95" s="165">
        <f t="shared" si="21"/>
        <v>1</v>
      </c>
      <c r="P95" s="165">
        <f t="shared" si="22"/>
        <v>1.0455775</v>
      </c>
      <c r="Q95" s="165">
        <f t="shared" si="23"/>
        <v>1.0802906730000001</v>
      </c>
      <c r="R95" s="165">
        <f t="shared" si="24"/>
        <v>1.1277221853614063</v>
      </c>
      <c r="S95" s="165">
        <f t="shared" si="25"/>
        <v>1.2110679031232729</v>
      </c>
      <c r="T95" s="165">
        <f t="shared" si="26"/>
        <v>1.3372081944079566</v>
      </c>
      <c r="U95" s="165">
        <f t="shared" si="27"/>
        <v>1.4839250059881546</v>
      </c>
      <c r="V95" s="165">
        <f t="shared" si="28"/>
        <v>1.6500411358772413</v>
      </c>
      <c r="W95" s="165">
        <f t="shared" si="29"/>
        <v>1.8347529282815993</v>
      </c>
      <c r="X95" s="165">
        <f t="shared" si="30"/>
        <v>2.0401420513969231</v>
      </c>
    </row>
    <row r="96" spans="2:24">
      <c r="B96" s="165" t="s">
        <v>499</v>
      </c>
      <c r="C96" s="165">
        <v>1448.1901700000001</v>
      </c>
      <c r="D96" s="165">
        <v>1514.1950574731752</v>
      </c>
      <c r="E96" s="165">
        <v>1564.4663333812846</v>
      </c>
      <c r="F96" s="165">
        <v>1633.1561833313067</v>
      </c>
      <c r="G96" s="165">
        <v>1753.8566325056361</v>
      </c>
      <c r="H96" s="165">
        <v>1936.5317623850515</v>
      </c>
      <c r="I96" s="165">
        <v>2149.0056066892366</v>
      </c>
      <c r="J96" s="165">
        <v>2389.5733530730554</v>
      </c>
      <c r="K96" s="165">
        <v>2657.0711551161276</v>
      </c>
      <c r="L96" s="165">
        <v>2954.5136642366588</v>
      </c>
      <c r="M96" s="141" t="s">
        <v>682</v>
      </c>
      <c r="N96" s="165" t="str">
        <f t="shared" si="20"/>
        <v>Motive Power, Stationary</v>
      </c>
      <c r="O96" s="165">
        <f t="shared" si="21"/>
        <v>1</v>
      </c>
      <c r="P96" s="165">
        <f t="shared" si="22"/>
        <v>1.0455775</v>
      </c>
      <c r="Q96" s="165">
        <f t="shared" si="23"/>
        <v>1.0802906730000001</v>
      </c>
      <c r="R96" s="165">
        <f t="shared" si="24"/>
        <v>1.1277221853614063</v>
      </c>
      <c r="S96" s="165">
        <f t="shared" si="25"/>
        <v>1.2110679031232727</v>
      </c>
      <c r="T96" s="165">
        <f t="shared" si="26"/>
        <v>1.3372081944079564</v>
      </c>
      <c r="U96" s="165">
        <f t="shared" si="27"/>
        <v>1.4839250059881546</v>
      </c>
      <c r="V96" s="165">
        <f t="shared" si="28"/>
        <v>1.6500411358772413</v>
      </c>
      <c r="W96" s="165">
        <f t="shared" si="29"/>
        <v>1.8347529282815995</v>
      </c>
      <c r="X96" s="165">
        <f t="shared" si="30"/>
        <v>2.0401420513969231</v>
      </c>
    </row>
    <row r="97" spans="2:24">
      <c r="B97" s="165" t="s">
        <v>503</v>
      </c>
      <c r="C97" s="165">
        <v>5305.3214170000001</v>
      </c>
      <c r="D97" s="165">
        <v>5547.124703883318</v>
      </c>
      <c r="E97" s="165">
        <v>5731.2892440522446</v>
      </c>
      <c r="F97" s="165">
        <v>5982.9286624239139</v>
      </c>
      <c r="G97" s="165">
        <v>6425.1044838811804</v>
      </c>
      <c r="H97" s="165">
        <v>7094.3192727804299</v>
      </c>
      <c r="I97" s="165">
        <v>7872.6991154908083</v>
      </c>
      <c r="J97" s="165">
        <v>8753.998577100534</v>
      </c>
      <c r="K97" s="165">
        <v>9733.9540053158325</v>
      </c>
      <c r="L97" s="165">
        <v>10823.609318998408</v>
      </c>
      <c r="M97" s="141" t="s">
        <v>683</v>
      </c>
      <c r="N97" s="165" t="str">
        <f t="shared" si="20"/>
        <v>Refrigeration</v>
      </c>
      <c r="O97" s="165">
        <f t="shared" ref="O97" si="71">+C97/$C97</f>
        <v>1</v>
      </c>
      <c r="P97" s="165">
        <f t="shared" ref="P97" si="72">+D97/$C97</f>
        <v>1.0455775</v>
      </c>
      <c r="Q97" s="165">
        <f t="shared" ref="Q97" si="73">+E97/$C97</f>
        <v>1.0802906730000001</v>
      </c>
      <c r="R97" s="165">
        <f t="shared" ref="R97" si="74">+F97/$C97</f>
        <v>1.1277221853614066</v>
      </c>
      <c r="S97" s="165">
        <f t="shared" ref="S97" si="75">+G97/$C97</f>
        <v>1.2110679031232727</v>
      </c>
      <c r="T97" s="165">
        <f t="shared" ref="T97" si="76">+H97/$C97</f>
        <v>1.3372081944079561</v>
      </c>
      <c r="U97" s="165">
        <f t="shared" ref="U97" si="77">+I97/$C97</f>
        <v>1.4839250059881544</v>
      </c>
      <c r="V97" s="165">
        <f t="shared" ref="V97" si="78">+J97/$C97</f>
        <v>1.6500411358772411</v>
      </c>
      <c r="W97" s="165">
        <f t="shared" ref="W97" si="79">+K97/$C97</f>
        <v>1.8347529282815991</v>
      </c>
      <c r="X97" s="165">
        <f t="shared" ref="X97" si="80">+L97/$C97</f>
        <v>2.0401420513969226</v>
      </c>
    </row>
    <row r="98" spans="2:24">
      <c r="B98" s="165" t="s">
        <v>699</v>
      </c>
      <c r="C98" s="165">
        <v>354.294174</v>
      </c>
      <c r="D98" s="165">
        <v>370.44201671548501</v>
      </c>
      <c r="E98" s="165">
        <v>382.74069167043911</v>
      </c>
      <c r="F98" s="165">
        <v>399.54540016409436</v>
      </c>
      <c r="G98" s="165">
        <v>429.07430239497194</v>
      </c>
      <c r="H98" s="165">
        <v>473.76507270379824</v>
      </c>
      <c r="I98" s="165">
        <v>525.74598427451815</v>
      </c>
      <c r="J98" s="165">
        <v>584.59996130164882</v>
      </c>
      <c r="K98" s="165">
        <v>650.04227321961025</v>
      </c>
      <c r="L98" s="165">
        <v>722.81044294233811</v>
      </c>
      <c r="M98" s="141" t="s">
        <v>684</v>
      </c>
      <c r="N98" s="165" t="str">
        <f t="shared" si="20"/>
        <v>Space Cooling</v>
      </c>
      <c r="O98" s="165">
        <f t="shared" si="21"/>
        <v>1</v>
      </c>
      <c r="P98" s="165">
        <f t="shared" si="22"/>
        <v>1.0455775</v>
      </c>
      <c r="Q98" s="165">
        <f t="shared" si="23"/>
        <v>1.0802906729999999</v>
      </c>
      <c r="R98" s="165">
        <f t="shared" si="24"/>
        <v>1.1277221853614063</v>
      </c>
      <c r="S98" s="165">
        <f t="shared" si="25"/>
        <v>1.2110679031232727</v>
      </c>
      <c r="T98" s="165">
        <f t="shared" si="26"/>
        <v>1.3372081944079561</v>
      </c>
      <c r="U98" s="165">
        <f t="shared" si="27"/>
        <v>1.4839250059881541</v>
      </c>
      <c r="V98" s="165">
        <f t="shared" si="28"/>
        <v>1.6500411358772409</v>
      </c>
      <c r="W98" s="165">
        <f t="shared" si="29"/>
        <v>1.8347529282815986</v>
      </c>
      <c r="X98" s="165">
        <f t="shared" si="30"/>
        <v>2.0401420513969222</v>
      </c>
    </row>
    <row r="99" spans="2:24">
      <c r="B99" s="166" t="s">
        <v>315</v>
      </c>
      <c r="C99" s="165">
        <v>22071.745898000001</v>
      </c>
      <c r="D99" s="165">
        <v>23077.720896666095</v>
      </c>
      <c r="E99" s="165">
        <v>23843.901230435411</v>
      </c>
      <c r="F99" s="165">
        <v>24890.797518834217</v>
      </c>
      <c r="G99" s="165">
        <v>26730.383022960556</v>
      </c>
      <c r="H99" s="165">
        <v>29514.519479695799</v>
      </c>
      <c r="I99" s="165">
        <v>32752.81566385867</v>
      </c>
      <c r="J99" s="165">
        <v>36419.288672329756</v>
      </c>
      <c r="K99" s="165">
        <v>40496.200418642875</v>
      </c>
      <c r="L99" s="165">
        <v>45029.496954257338</v>
      </c>
      <c r="M99" s="141"/>
      <c r="N99" s="166" t="str">
        <f t="shared" si="20"/>
        <v>Total</v>
      </c>
      <c r="O99" s="165">
        <f t="shared" si="21"/>
        <v>1</v>
      </c>
      <c r="P99" s="165">
        <f t="shared" si="22"/>
        <v>1.0455774999999998</v>
      </c>
      <c r="Q99" s="165">
        <f t="shared" si="23"/>
        <v>1.0802906729999999</v>
      </c>
      <c r="R99" s="165">
        <f t="shared" si="24"/>
        <v>1.1277221853614063</v>
      </c>
      <c r="S99" s="165">
        <f t="shared" si="25"/>
        <v>1.2110679031232727</v>
      </c>
      <c r="T99" s="165">
        <f t="shared" si="26"/>
        <v>1.3372081944079564</v>
      </c>
      <c r="U99" s="165">
        <f t="shared" si="27"/>
        <v>1.4839250059881541</v>
      </c>
      <c r="V99" s="165">
        <f t="shared" si="28"/>
        <v>1.6500411358772409</v>
      </c>
      <c r="W99" s="165">
        <f t="shared" si="29"/>
        <v>1.8347529282815991</v>
      </c>
      <c r="X99" s="165">
        <f t="shared" si="30"/>
        <v>2.0401420513969226</v>
      </c>
    </row>
    <row r="100" spans="2:24">
      <c r="B100" s="163" t="s">
        <v>340</v>
      </c>
      <c r="C100" s="167">
        <v>2018</v>
      </c>
      <c r="D100" s="164">
        <v>2021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tr">
        <f t="shared" si="20"/>
        <v>Other</v>
      </c>
      <c r="O100" s="167">
        <f t="shared" si="21"/>
        <v>1</v>
      </c>
      <c r="P100" s="164">
        <f t="shared" si="22"/>
        <v>1.0014866204162538</v>
      </c>
      <c r="Q100" s="164">
        <f t="shared" si="23"/>
        <v>1.0034687809712586</v>
      </c>
      <c r="R100" s="164">
        <f t="shared" si="24"/>
        <v>1.0059464816650148</v>
      </c>
      <c r="S100" s="164">
        <f t="shared" si="25"/>
        <v>1.008424182358771</v>
      </c>
      <c r="T100" s="164">
        <f t="shared" si="26"/>
        <v>1.0109018830525272</v>
      </c>
      <c r="U100" s="164">
        <f t="shared" si="27"/>
        <v>1.0133795837462833</v>
      </c>
      <c r="V100" s="164">
        <f t="shared" si="28"/>
        <v>1.0158572844400398</v>
      </c>
      <c r="W100" s="164">
        <f t="shared" si="29"/>
        <v>1.0183349851337959</v>
      </c>
      <c r="X100" s="164">
        <f t="shared" si="30"/>
        <v>1.0208126858275521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tr">
        <f t="shared" si="20"/>
        <v>Intermediate Heat (100-300 C), Cooking</v>
      </c>
      <c r="O101" s="165" t="e">
        <f t="shared" si="21"/>
        <v>#DIV/0!</v>
      </c>
      <c r="P101" s="165" t="e">
        <f t="shared" si="22"/>
        <v>#DIV/0!</v>
      </c>
      <c r="Q101" s="165" t="e">
        <f t="shared" si="23"/>
        <v>#DIV/0!</v>
      </c>
      <c r="R101" s="165" t="e">
        <f t="shared" si="24"/>
        <v>#DIV/0!</v>
      </c>
      <c r="S101" s="165" t="e">
        <f t="shared" si="25"/>
        <v>#DIV/0!</v>
      </c>
      <c r="T101" s="165" t="e">
        <f t="shared" si="26"/>
        <v>#DIV/0!</v>
      </c>
      <c r="U101" s="165" t="e">
        <f t="shared" si="27"/>
        <v>#DIV/0!</v>
      </c>
      <c r="V101" s="165" t="e">
        <f t="shared" si="28"/>
        <v>#DIV/0!</v>
      </c>
      <c r="W101" s="165" t="e">
        <f t="shared" si="29"/>
        <v>#DIV/0!</v>
      </c>
      <c r="X101" s="165" t="e">
        <f t="shared" si="30"/>
        <v>#DIV/0!</v>
      </c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tr">
        <f t="shared" si="20"/>
        <v>Intermediate Heat (100-300 C), Process Requirements</v>
      </c>
      <c r="O102" s="165" t="e">
        <f t="shared" si="21"/>
        <v>#DIV/0!</v>
      </c>
      <c r="P102" s="165" t="e">
        <f t="shared" si="22"/>
        <v>#DIV/0!</v>
      </c>
      <c r="Q102" s="165" t="e">
        <f t="shared" si="23"/>
        <v>#DIV/0!</v>
      </c>
      <c r="R102" s="165" t="e">
        <f t="shared" si="24"/>
        <v>#DIV/0!</v>
      </c>
      <c r="S102" s="165" t="e">
        <f t="shared" si="25"/>
        <v>#DIV/0!</v>
      </c>
      <c r="T102" s="165" t="e">
        <f t="shared" si="26"/>
        <v>#DIV/0!</v>
      </c>
      <c r="U102" s="165" t="e">
        <f t="shared" si="27"/>
        <v>#DIV/0!</v>
      </c>
      <c r="V102" s="165" t="e">
        <f t="shared" si="28"/>
        <v>#DIV/0!</v>
      </c>
      <c r="W102" s="165" t="e">
        <f t="shared" si="29"/>
        <v>#DIV/0!</v>
      </c>
      <c r="X102" s="165" t="e">
        <f t="shared" si="30"/>
        <v>#DIV/0!</v>
      </c>
    </row>
    <row r="103" spans="2:24">
      <c r="B103" s="165" t="s">
        <v>695</v>
      </c>
      <c r="C103" s="165">
        <v>344.91319299999998</v>
      </c>
      <c r="D103" s="165">
        <v>366.12535436950003</v>
      </c>
      <c r="E103" s="165">
        <v>384.43162208797503</v>
      </c>
      <c r="F103" s="165">
        <v>408.4585984684735</v>
      </c>
      <c r="G103" s="165">
        <v>444.19872583446488</v>
      </c>
      <c r="H103" s="165">
        <v>494.1710824908422</v>
      </c>
      <c r="I103" s="165">
        <v>549.765329271062</v>
      </c>
      <c r="J103" s="165">
        <v>611.61392881405652</v>
      </c>
      <c r="K103" s="165">
        <v>680.42049580563787</v>
      </c>
      <c r="L103" s="165">
        <v>756.96780158377214</v>
      </c>
      <c r="M103" s="141" t="s">
        <v>685</v>
      </c>
      <c r="N103" s="165" t="str">
        <f t="shared" si="20"/>
        <v>Electronics and Other Electrical Uses</v>
      </c>
      <c r="O103" s="165">
        <f t="shared" si="21"/>
        <v>1</v>
      </c>
      <c r="P103" s="165">
        <f t="shared" si="22"/>
        <v>1.0615000000000001</v>
      </c>
      <c r="Q103" s="165">
        <f t="shared" si="23"/>
        <v>1.1145750000000001</v>
      </c>
      <c r="R103" s="165">
        <f t="shared" si="24"/>
        <v>1.1842359375000002</v>
      </c>
      <c r="S103" s="165">
        <f t="shared" si="25"/>
        <v>1.2878565820312502</v>
      </c>
      <c r="T103" s="165">
        <f t="shared" si="26"/>
        <v>1.4327404475097658</v>
      </c>
      <c r="U103" s="165">
        <f t="shared" si="27"/>
        <v>1.5939237478546147</v>
      </c>
      <c r="V103" s="165">
        <f t="shared" si="28"/>
        <v>1.7732401694882589</v>
      </c>
      <c r="W103" s="165">
        <f t="shared" si="29"/>
        <v>1.972729688555688</v>
      </c>
      <c r="X103" s="165">
        <f t="shared" si="30"/>
        <v>2.1946617785182028</v>
      </c>
    </row>
    <row r="104" spans="2:24">
      <c r="B104" s="165" t="s">
        <v>696</v>
      </c>
      <c r="C104" s="165">
        <v>871.13685599999997</v>
      </c>
      <c r="D104" s="165">
        <v>924.71177264400001</v>
      </c>
      <c r="E104" s="165">
        <v>970.94736127620001</v>
      </c>
      <c r="F104" s="165">
        <v>1031.6315713559625</v>
      </c>
      <c r="G104" s="165">
        <v>1121.8993338496091</v>
      </c>
      <c r="H104" s="165">
        <v>1248.1130089076901</v>
      </c>
      <c r="I104" s="165">
        <v>1388.5257224098052</v>
      </c>
      <c r="J104" s="165">
        <v>1544.7348661809083</v>
      </c>
      <c r="K104" s="165">
        <v>1718.5175386262606</v>
      </c>
      <c r="L104" s="165">
        <v>1911.8507617217149</v>
      </c>
      <c r="M104" s="141" t="s">
        <v>686</v>
      </c>
      <c r="N104" s="165" t="str">
        <f t="shared" si="20"/>
        <v>Lighting</v>
      </c>
      <c r="O104" s="165">
        <f t="shared" ref="O104:O105" si="81">+C104/$C104</f>
        <v>1</v>
      </c>
      <c r="P104" s="165">
        <f t="shared" ref="P104:P105" si="82">+D104/$C104</f>
        <v>1.0615000000000001</v>
      </c>
      <c r="Q104" s="165">
        <f t="shared" ref="Q104:Q105" si="83">+E104/$C104</f>
        <v>1.1145750000000001</v>
      </c>
      <c r="R104" s="165">
        <f t="shared" ref="R104:R105" si="84">+F104/$C104</f>
        <v>1.1842359375</v>
      </c>
      <c r="S104" s="165">
        <f t="shared" ref="S104:S105" si="85">+G104/$C104</f>
        <v>1.28785658203125</v>
      </c>
      <c r="T104" s="165">
        <f t="shared" ref="T104:T105" si="86">+H104/$C104</f>
        <v>1.4327404475097654</v>
      </c>
      <c r="U104" s="165">
        <f t="shared" ref="U104:U105" si="87">+I104/$C104</f>
        <v>1.593923747854614</v>
      </c>
      <c r="V104" s="165">
        <f t="shared" ref="V104:V105" si="88">+J104/$C104</f>
        <v>1.7732401694882582</v>
      </c>
      <c r="W104" s="165">
        <f t="shared" ref="W104:W105" si="89">+K104/$C104</f>
        <v>1.9727296885556873</v>
      </c>
      <c r="X104" s="165">
        <f t="shared" ref="X104:X105" si="90">+L104/$C104</f>
        <v>2.1946617785182023</v>
      </c>
    </row>
    <row r="105" spans="2:24">
      <c r="B105" s="165" t="s">
        <v>697</v>
      </c>
      <c r="C105" s="165">
        <v>2257.6122350000001</v>
      </c>
      <c r="D105" s="165">
        <v>2396.4553874525004</v>
      </c>
      <c r="E105" s="165">
        <v>2516.2781568251257</v>
      </c>
      <c r="F105" s="165">
        <v>2673.5455416266959</v>
      </c>
      <c r="G105" s="165">
        <v>2907.4807765190317</v>
      </c>
      <c r="H105" s="165">
        <v>3234.572363877423</v>
      </c>
      <c r="I105" s="165">
        <v>3598.461754813633</v>
      </c>
      <c r="J105" s="165">
        <v>4003.288702230167</v>
      </c>
      <c r="K105" s="165">
        <v>4453.6586812310607</v>
      </c>
      <c r="L105" s="165">
        <v>4954.6952828695548</v>
      </c>
      <c r="M105" s="141" t="s">
        <v>687</v>
      </c>
      <c r="N105" s="165" t="str">
        <f t="shared" si="20"/>
        <v>Low Temperature Heat (&lt;100 C), Space Heating</v>
      </c>
      <c r="O105" s="165">
        <f t="shared" si="81"/>
        <v>1</v>
      </c>
      <c r="P105" s="165">
        <f t="shared" si="82"/>
        <v>1.0615000000000001</v>
      </c>
      <c r="Q105" s="165">
        <f t="shared" si="83"/>
        <v>1.1145750000000003</v>
      </c>
      <c r="R105" s="165">
        <f t="shared" si="84"/>
        <v>1.1842359375000002</v>
      </c>
      <c r="S105" s="165">
        <f t="shared" si="85"/>
        <v>1.2878565820312502</v>
      </c>
      <c r="T105" s="165">
        <f t="shared" si="86"/>
        <v>1.432740447509766</v>
      </c>
      <c r="U105" s="165">
        <f t="shared" si="87"/>
        <v>1.5939237478546147</v>
      </c>
      <c r="V105" s="165">
        <f t="shared" si="88"/>
        <v>1.7732401694882589</v>
      </c>
      <c r="W105" s="165">
        <f t="shared" si="89"/>
        <v>1.972729688555688</v>
      </c>
      <c r="X105" s="165">
        <f t="shared" si="90"/>
        <v>2.1946617785182028</v>
      </c>
    </row>
    <row r="106" spans="2:24">
      <c r="B106" s="165" t="s">
        <v>698</v>
      </c>
      <c r="C106" s="165">
        <v>2499.1694739999998</v>
      </c>
      <c r="D106" s="165">
        <v>2652.8683966510002</v>
      </c>
      <c r="E106" s="165">
        <v>2785.5118164835503</v>
      </c>
      <c r="F106" s="165">
        <v>2959.6063050137723</v>
      </c>
      <c r="G106" s="165">
        <v>3218.5718567024769</v>
      </c>
      <c r="H106" s="165">
        <v>3580.6611905815057</v>
      </c>
      <c r="I106" s="165">
        <v>3983.4855745219252</v>
      </c>
      <c r="J106" s="165">
        <v>4431.6277016556423</v>
      </c>
      <c r="K106" s="165">
        <v>4930.1858180919025</v>
      </c>
      <c r="L106" s="165">
        <v>5484.831722627242</v>
      </c>
      <c r="M106" s="141" t="s">
        <v>688</v>
      </c>
      <c r="N106" s="165" t="str">
        <f t="shared" si="20"/>
        <v>Low Temperature Heat (&lt;100 C), Water Heating</v>
      </c>
      <c r="O106" s="165">
        <f t="shared" si="21"/>
        <v>1</v>
      </c>
      <c r="P106" s="165">
        <f t="shared" si="22"/>
        <v>1.0615000000000001</v>
      </c>
      <c r="Q106" s="165">
        <f t="shared" si="23"/>
        <v>1.1145750000000003</v>
      </c>
      <c r="R106" s="165">
        <f t="shared" si="24"/>
        <v>1.1842359375000002</v>
      </c>
      <c r="S106" s="165">
        <f t="shared" si="25"/>
        <v>1.2878565820312502</v>
      </c>
      <c r="T106" s="165">
        <f t="shared" si="26"/>
        <v>1.4327404475097658</v>
      </c>
      <c r="U106" s="165">
        <f t="shared" si="27"/>
        <v>1.5939237478546144</v>
      </c>
      <c r="V106" s="165">
        <f t="shared" si="28"/>
        <v>1.7732401694882589</v>
      </c>
      <c r="W106" s="165">
        <f t="shared" si="29"/>
        <v>1.9727296885556882</v>
      </c>
      <c r="X106" s="165">
        <f t="shared" si="30"/>
        <v>2.1946617785182032</v>
      </c>
    </row>
    <row r="107" spans="2:24">
      <c r="B107" s="165" t="s">
        <v>498</v>
      </c>
      <c r="C107" s="165">
        <v>966.46564000000001</v>
      </c>
      <c r="D107" s="165">
        <v>1025.90327686</v>
      </c>
      <c r="E107" s="165">
        <v>1077.198440703</v>
      </c>
      <c r="F107" s="165">
        <v>1144.5233432469374</v>
      </c>
      <c r="G107" s="165">
        <v>1244.6691357810444</v>
      </c>
      <c r="H107" s="165">
        <v>1384.694413556412</v>
      </c>
      <c r="I107" s="165">
        <v>1540.4725350815083</v>
      </c>
      <c r="J107" s="165">
        <v>1713.7756952781781</v>
      </c>
      <c r="K107" s="165">
        <v>1906.5754609969731</v>
      </c>
      <c r="L107" s="165">
        <v>2121.0652003591326</v>
      </c>
      <c r="M107" s="141" t="s">
        <v>689</v>
      </c>
      <c r="N107" s="165" t="str">
        <f t="shared" si="20"/>
        <v>Motive Power, Mobile</v>
      </c>
      <c r="O107" s="165">
        <f t="shared" si="21"/>
        <v>1</v>
      </c>
      <c r="P107" s="165">
        <f t="shared" si="22"/>
        <v>1.0614999999999999</v>
      </c>
      <c r="Q107" s="165">
        <f t="shared" si="23"/>
        <v>1.1145749999999999</v>
      </c>
      <c r="R107" s="165">
        <f t="shared" si="24"/>
        <v>1.1842359375</v>
      </c>
      <c r="S107" s="165">
        <f t="shared" si="25"/>
        <v>1.2878565820312498</v>
      </c>
      <c r="T107" s="165">
        <f t="shared" si="26"/>
        <v>1.4327404475097656</v>
      </c>
      <c r="U107" s="165">
        <f t="shared" si="27"/>
        <v>1.5939237478546142</v>
      </c>
      <c r="V107" s="165">
        <f t="shared" si="28"/>
        <v>1.7732401694882582</v>
      </c>
      <c r="W107" s="165">
        <f t="shared" si="29"/>
        <v>1.9727296885556873</v>
      </c>
      <c r="X107" s="165">
        <f t="shared" si="30"/>
        <v>2.1946617785182023</v>
      </c>
    </row>
    <row r="108" spans="2:24">
      <c r="B108" s="165" t="s">
        <v>499</v>
      </c>
      <c r="C108" s="165">
        <v>374.38808799999998</v>
      </c>
      <c r="D108" s="165">
        <v>397.41295541200003</v>
      </c>
      <c r="E108" s="165">
        <v>417.28360318260007</v>
      </c>
      <c r="F108" s="165">
        <v>443.36382838151258</v>
      </c>
      <c r="G108" s="165">
        <v>482.1581633648949</v>
      </c>
      <c r="H108" s="165">
        <v>536.40095674344559</v>
      </c>
      <c r="I108" s="165">
        <v>596.74606437708326</v>
      </c>
      <c r="J108" s="165">
        <v>663.87999661950516</v>
      </c>
      <c r="K108" s="165">
        <v>738.56649623919952</v>
      </c>
      <c r="L108" s="165">
        <v>821.65522706610955</v>
      </c>
      <c r="M108" s="141" t="s">
        <v>690</v>
      </c>
      <c r="N108" s="165" t="str">
        <f t="shared" si="20"/>
        <v>Motive Power, Stationary</v>
      </c>
      <c r="O108" s="165">
        <f t="shared" si="21"/>
        <v>1</v>
      </c>
      <c r="P108" s="165">
        <f t="shared" si="22"/>
        <v>1.0615000000000001</v>
      </c>
      <c r="Q108" s="165">
        <f t="shared" si="23"/>
        <v>1.1145750000000003</v>
      </c>
      <c r="R108" s="165">
        <f t="shared" si="24"/>
        <v>1.1842359375000002</v>
      </c>
      <c r="S108" s="165">
        <f t="shared" si="25"/>
        <v>1.2878565820312502</v>
      </c>
      <c r="T108" s="165">
        <f t="shared" si="26"/>
        <v>1.4327404475097658</v>
      </c>
      <c r="U108" s="165">
        <f t="shared" si="27"/>
        <v>1.5939237478546147</v>
      </c>
      <c r="V108" s="165">
        <f t="shared" si="28"/>
        <v>1.7732401694882589</v>
      </c>
      <c r="W108" s="165">
        <f t="shared" si="29"/>
        <v>1.9727296885556882</v>
      </c>
      <c r="X108" s="165">
        <f t="shared" si="30"/>
        <v>2.1946617785182032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tr">
        <f t="shared" si="20"/>
        <v>Refrigeration</v>
      </c>
      <c r="O109" s="165" t="e">
        <f t="shared" si="21"/>
        <v>#DIV/0!</v>
      </c>
      <c r="P109" s="165" t="e">
        <f t="shared" si="22"/>
        <v>#DIV/0!</v>
      </c>
      <c r="Q109" s="165" t="e">
        <f t="shared" si="23"/>
        <v>#DIV/0!</v>
      </c>
      <c r="R109" s="165" t="e">
        <f t="shared" si="24"/>
        <v>#DIV/0!</v>
      </c>
      <c r="S109" s="165" t="e">
        <f t="shared" si="25"/>
        <v>#DIV/0!</v>
      </c>
      <c r="T109" s="165" t="e">
        <f t="shared" si="26"/>
        <v>#DIV/0!</v>
      </c>
      <c r="U109" s="165" t="e">
        <f t="shared" si="27"/>
        <v>#DIV/0!</v>
      </c>
      <c r="V109" s="165" t="e">
        <f t="shared" si="28"/>
        <v>#DIV/0!</v>
      </c>
      <c r="W109" s="165" t="e">
        <f t="shared" si="29"/>
        <v>#DIV/0!</v>
      </c>
      <c r="X109" s="165" t="e">
        <f t="shared" si="30"/>
        <v>#DIV/0!</v>
      </c>
    </row>
    <row r="110" spans="2:24">
      <c r="B110" s="165" t="s">
        <v>699</v>
      </c>
      <c r="C110" s="165">
        <v>378.40021300000001</v>
      </c>
      <c r="D110" s="165">
        <v>401.67182609950004</v>
      </c>
      <c r="E110" s="165">
        <v>421.75541740447505</v>
      </c>
      <c r="F110" s="165">
        <v>448.11513099225476</v>
      </c>
      <c r="G110" s="165">
        <v>487.32520495407704</v>
      </c>
      <c r="H110" s="165">
        <v>542.14929051141075</v>
      </c>
      <c r="I110" s="165">
        <v>603.14108569394443</v>
      </c>
      <c r="J110" s="165">
        <v>670.99445783451324</v>
      </c>
      <c r="K110" s="165">
        <v>746.48133434089596</v>
      </c>
      <c r="L110" s="165">
        <v>830.46048445424674</v>
      </c>
      <c r="M110" s="141" t="s">
        <v>691</v>
      </c>
      <c r="N110" s="165" t="str">
        <f t="shared" si="20"/>
        <v>Space Cooling</v>
      </c>
      <c r="O110" s="165">
        <f t="shared" ref="O110" si="91">+C110/$C110</f>
        <v>1</v>
      </c>
      <c r="P110" s="165">
        <f t="shared" ref="P110" si="92">+D110/$C110</f>
        <v>1.0615000000000001</v>
      </c>
      <c r="Q110" s="165">
        <f t="shared" ref="Q110" si="93">+E110/$C110</f>
        <v>1.1145750000000001</v>
      </c>
      <c r="R110" s="165">
        <f t="shared" ref="R110" si="94">+F110/$C110</f>
        <v>1.1842359375000002</v>
      </c>
      <c r="S110" s="165">
        <f t="shared" ref="S110" si="95">+G110/$C110</f>
        <v>1.2878565820312502</v>
      </c>
      <c r="T110" s="165">
        <f t="shared" ref="T110" si="96">+H110/$C110</f>
        <v>1.4327404475097658</v>
      </c>
      <c r="U110" s="165">
        <f t="shared" ref="U110" si="97">+I110/$C110</f>
        <v>1.5939237478546144</v>
      </c>
      <c r="V110" s="165">
        <f t="shared" ref="V110" si="98">+J110/$C110</f>
        <v>1.7732401694882587</v>
      </c>
      <c r="W110" s="165">
        <f t="shared" ref="W110" si="99">+K110/$C110</f>
        <v>1.9727296885556878</v>
      </c>
      <c r="X110" s="165">
        <f t="shared" ref="X110" si="100">+L110/$C110</f>
        <v>2.1946617785182028</v>
      </c>
    </row>
    <row r="111" spans="2:24">
      <c r="B111" s="166" t="s">
        <v>315</v>
      </c>
      <c r="C111" s="165">
        <v>7692.0856990000002</v>
      </c>
      <c r="D111" s="165">
        <v>8165.1489694885004</v>
      </c>
      <c r="E111" s="165">
        <v>8573.4064179629258</v>
      </c>
      <c r="F111" s="165">
        <v>9109.2443190856102</v>
      </c>
      <c r="G111" s="165">
        <v>9906.3031970055981</v>
      </c>
      <c r="H111" s="165">
        <v>11020.762306668728</v>
      </c>
      <c r="I111" s="165">
        <v>12260.598066168959</v>
      </c>
      <c r="J111" s="165">
        <v>13639.915348612971</v>
      </c>
      <c r="K111" s="165">
        <v>15174.405825331931</v>
      </c>
      <c r="L111" s="165">
        <v>16881.526480681776</v>
      </c>
      <c r="M111" s="141"/>
      <c r="N111" s="166" t="str">
        <f t="shared" si="20"/>
        <v>Total</v>
      </c>
      <c r="O111" s="165">
        <f t="shared" si="21"/>
        <v>1</v>
      </c>
      <c r="P111" s="165">
        <f t="shared" si="22"/>
        <v>1.0615000000000001</v>
      </c>
      <c r="Q111" s="165">
        <f t="shared" si="23"/>
        <v>1.1145750000000001</v>
      </c>
      <c r="R111" s="165">
        <f t="shared" si="24"/>
        <v>1.1842359375000002</v>
      </c>
      <c r="S111" s="165">
        <f t="shared" si="25"/>
        <v>1.28785658203125</v>
      </c>
      <c r="T111" s="165">
        <f t="shared" si="26"/>
        <v>1.4327404475097656</v>
      </c>
      <c r="U111" s="165">
        <f t="shared" si="27"/>
        <v>1.593923747854614</v>
      </c>
      <c r="V111" s="165">
        <f t="shared" si="28"/>
        <v>1.7732401694882587</v>
      </c>
      <c r="W111" s="165">
        <f t="shared" si="29"/>
        <v>1.9727296885556878</v>
      </c>
      <c r="X111" s="165">
        <f t="shared" si="30"/>
        <v>2.1946617785182032</v>
      </c>
    </row>
    <row r="112" spans="2:24"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41"/>
      <c r="N112" s="165">
        <f t="shared" si="20"/>
        <v>0</v>
      </c>
      <c r="O112" s="165" t="e">
        <f t="shared" si="21"/>
        <v>#DIV/0!</v>
      </c>
      <c r="P112" s="165" t="e">
        <f t="shared" si="22"/>
        <v>#DIV/0!</v>
      </c>
      <c r="Q112" s="165" t="e">
        <f t="shared" si="23"/>
        <v>#DIV/0!</v>
      </c>
      <c r="R112" s="165" t="e">
        <f t="shared" si="24"/>
        <v>#DIV/0!</v>
      </c>
      <c r="S112" s="165" t="e">
        <f t="shared" si="25"/>
        <v>#DIV/0!</v>
      </c>
      <c r="T112" s="165" t="e">
        <f t="shared" si="26"/>
        <v>#DIV/0!</v>
      </c>
      <c r="U112" s="165" t="e">
        <f t="shared" si="27"/>
        <v>#DIV/0!</v>
      </c>
      <c r="V112" s="165" t="e">
        <f t="shared" si="28"/>
        <v>#DIV/0!</v>
      </c>
      <c r="W112" s="165" t="e">
        <f t="shared" si="29"/>
        <v>#DIV/0!</v>
      </c>
      <c r="X112" s="165" t="e">
        <f t="shared" si="30"/>
        <v>#DIV/0!</v>
      </c>
    </row>
    <row r="113" spans="2:24"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41"/>
      <c r="N113" s="165">
        <f t="shared" si="20"/>
        <v>0</v>
      </c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</row>
    <row r="114" spans="2:24"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41"/>
      <c r="N114" s="165">
        <f t="shared" si="20"/>
        <v>0</v>
      </c>
      <c r="O114" s="165" t="e">
        <f t="shared" si="21"/>
        <v>#DIV/0!</v>
      </c>
      <c r="P114" s="165" t="e">
        <f t="shared" si="22"/>
        <v>#DIV/0!</v>
      </c>
      <c r="Q114" s="165" t="e">
        <f t="shared" si="23"/>
        <v>#DIV/0!</v>
      </c>
      <c r="R114" s="165" t="e">
        <f t="shared" si="24"/>
        <v>#DIV/0!</v>
      </c>
      <c r="S114" s="165" t="e">
        <f t="shared" si="25"/>
        <v>#DIV/0!</v>
      </c>
      <c r="T114" s="165" t="e">
        <f t="shared" si="26"/>
        <v>#DIV/0!</v>
      </c>
      <c r="U114" s="165" t="e">
        <f t="shared" si="27"/>
        <v>#DIV/0!</v>
      </c>
      <c r="V114" s="165" t="e">
        <f t="shared" si="28"/>
        <v>#DIV/0!</v>
      </c>
      <c r="W114" s="165" t="e">
        <f t="shared" si="29"/>
        <v>#DIV/0!</v>
      </c>
      <c r="X114" s="165" t="e">
        <f t="shared" si="30"/>
        <v>#DIV/0!</v>
      </c>
    </row>
    <row r="115" spans="2:24">
      <c r="B115" s="166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41"/>
      <c r="N115" s="166">
        <f t="shared" si="20"/>
        <v>0</v>
      </c>
      <c r="O115" s="165" t="e">
        <f t="shared" si="21"/>
        <v>#DIV/0!</v>
      </c>
      <c r="P115" s="165" t="e">
        <f t="shared" si="22"/>
        <v>#DIV/0!</v>
      </c>
      <c r="Q115" s="165" t="e">
        <f t="shared" si="23"/>
        <v>#DIV/0!</v>
      </c>
      <c r="R115" s="165" t="e">
        <f t="shared" si="24"/>
        <v>#DIV/0!</v>
      </c>
      <c r="S115" s="165" t="e">
        <f t="shared" si="25"/>
        <v>#DIV/0!</v>
      </c>
      <c r="T115" s="165" t="e">
        <f t="shared" si="26"/>
        <v>#DIV/0!</v>
      </c>
      <c r="U115" s="165" t="e">
        <f t="shared" si="27"/>
        <v>#DIV/0!</v>
      </c>
      <c r="V115" s="165" t="e">
        <f t="shared" si="28"/>
        <v>#DIV/0!</v>
      </c>
      <c r="W115" s="165" t="e">
        <f t="shared" si="29"/>
        <v>#DIV/0!</v>
      </c>
      <c r="X115" s="165" t="e">
        <f t="shared" si="30"/>
        <v>#DIV/0!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62"/>
  <sheetViews>
    <sheetView workbookViewId="0">
      <selection activeCell="A6" sqref="A6:B31"/>
    </sheetView>
  </sheetViews>
  <sheetFormatPr defaultRowHeight="15"/>
  <cols>
    <col min="1" max="3" width="9.140625" style="141"/>
    <col min="4" max="4" width="45.42578125" style="141" bestFit="1" customWidth="1"/>
    <col min="5" max="5" width="9.140625" style="141"/>
    <col min="6" max="6" width="13.28515625" style="141" bestFit="1" customWidth="1"/>
    <col min="7" max="17" width="9.140625" style="141"/>
    <col min="18" max="18" width="12.85546875" style="141" bestFit="1" customWidth="1"/>
    <col min="19" max="16384" width="9.140625" style="141"/>
  </cols>
  <sheetData>
    <row r="4" spans="2:28">
      <c r="B4" s="53" t="s">
        <v>193</v>
      </c>
      <c r="C4" s="54"/>
      <c r="D4" s="54"/>
      <c r="E4" s="54"/>
      <c r="F4" s="54"/>
      <c r="P4" s="53" t="s">
        <v>194</v>
      </c>
      <c r="Q4" s="54"/>
      <c r="R4" s="54"/>
      <c r="S4" s="54"/>
      <c r="T4" s="54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C6" s="141" t="s">
        <v>158</v>
      </c>
      <c r="D6" s="170" t="str">
        <f>+D37</f>
        <v>R_DDW-SH</v>
      </c>
      <c r="E6" s="142">
        <f>+E37</f>
        <v>19.902820237412964</v>
      </c>
      <c r="F6" s="142">
        <f t="shared" ref="F6:N6" si="0">+F37</f>
        <v>21.167744571956892</v>
      </c>
      <c r="G6" s="142">
        <f t="shared" si="0"/>
        <v>21.72669648958022</v>
      </c>
      <c r="H6" s="142">
        <f t="shared" si="0"/>
        <v>22.178882310578871</v>
      </c>
      <c r="I6" s="142">
        <f t="shared" si="0"/>
        <v>23.016263460576372</v>
      </c>
      <c r="J6" s="142">
        <f t="shared" si="0"/>
        <v>23.769906495574119</v>
      </c>
      <c r="K6" s="142">
        <f t="shared" si="0"/>
        <v>24.43981141557212</v>
      </c>
      <c r="L6" s="142">
        <f t="shared" si="0"/>
        <v>25.025978220570369</v>
      </c>
      <c r="M6" s="142">
        <f t="shared" si="0"/>
        <v>25.538874174943839</v>
      </c>
      <c r="N6" s="142">
        <f t="shared" si="0"/>
        <v>26.009901071817435</v>
      </c>
      <c r="O6" s="176"/>
      <c r="Q6" s="141" t="s">
        <v>158</v>
      </c>
      <c r="R6" s="170" t="str">
        <f>+R37</f>
        <v>R_DDW-SH</v>
      </c>
      <c r="S6" s="142">
        <f>+S37</f>
        <v>8.2700523169676323</v>
      </c>
      <c r="T6" s="142">
        <f t="shared" ref="T6:AB6" si="1">+T37</f>
        <v>8.7956557389399297</v>
      </c>
      <c r="U6" s="142">
        <f t="shared" si="1"/>
        <v>9.027912351132251</v>
      </c>
      <c r="V6" s="142">
        <f t="shared" si="1"/>
        <v>9.2158053407709843</v>
      </c>
      <c r="W6" s="142">
        <f t="shared" si="1"/>
        <v>9.5637553215834519</v>
      </c>
      <c r="X6" s="142">
        <f t="shared" si="1"/>
        <v>9.8769103043146735</v>
      </c>
      <c r="Y6" s="142">
        <f t="shared" si="1"/>
        <v>10.155270288964648</v>
      </c>
      <c r="Z6" s="142">
        <f t="shared" si="1"/>
        <v>10.398835275533376</v>
      </c>
      <c r="AA6" s="142">
        <f t="shared" si="1"/>
        <v>10.611954638781013</v>
      </c>
      <c r="AB6" s="142">
        <f t="shared" si="1"/>
        <v>10.807676502988027</v>
      </c>
    </row>
    <row r="7" spans="2:28">
      <c r="C7" s="141" t="s">
        <v>158</v>
      </c>
      <c r="D7" s="170" t="str">
        <f t="shared" ref="D7:N22" si="2">+D38</f>
        <v>R_DDW-WH</v>
      </c>
      <c r="E7" s="142">
        <f t="shared" si="2"/>
        <v>13.6631773124458</v>
      </c>
      <c r="F7" s="142">
        <f t="shared" si="2"/>
        <v>14.531540954559851</v>
      </c>
      <c r="G7" s="142">
        <f t="shared" si="2"/>
        <v>14.915258391009544</v>
      </c>
      <c r="H7" s="142">
        <f t="shared" si="2"/>
        <v>15.225681485665474</v>
      </c>
      <c r="I7" s="142">
        <f t="shared" si="2"/>
        <v>15.800539068361644</v>
      </c>
      <c r="J7" s="142">
        <f t="shared" si="2"/>
        <v>16.317910892788195</v>
      </c>
      <c r="K7" s="142">
        <f t="shared" si="2"/>
        <v>16.777796958945132</v>
      </c>
      <c r="L7" s="142">
        <f t="shared" si="2"/>
        <v>17.180197266832451</v>
      </c>
      <c r="M7" s="142">
        <f t="shared" si="2"/>
        <v>17.532297536233855</v>
      </c>
      <c r="N7" s="142">
        <f t="shared" si="2"/>
        <v>17.855654926500453</v>
      </c>
      <c r="O7" s="176"/>
      <c r="Q7" s="141" t="s">
        <v>158</v>
      </c>
      <c r="R7" s="170" t="str">
        <f t="shared" ref="R7:AB22" si="3">+R38</f>
        <v>R_DDW-WH</v>
      </c>
      <c r="S7" s="142">
        <f t="shared" si="3"/>
        <v>4.6863096050284065</v>
      </c>
      <c r="T7" s="142">
        <f t="shared" si="3"/>
        <v>4.9841481519225965</v>
      </c>
      <c r="U7" s="142">
        <f t="shared" si="3"/>
        <v>5.1157587331900354</v>
      </c>
      <c r="V7" s="142">
        <f t="shared" si="3"/>
        <v>5.2222302146648172</v>
      </c>
      <c r="W7" s="142">
        <f t="shared" si="3"/>
        <v>5.4193996248033018</v>
      </c>
      <c r="X7" s="142">
        <f t="shared" si="3"/>
        <v>5.5968520939279385</v>
      </c>
      <c r="Y7" s="142">
        <f t="shared" si="3"/>
        <v>5.7545876220387262</v>
      </c>
      <c r="Z7" s="142">
        <f t="shared" si="3"/>
        <v>5.8926062091356659</v>
      </c>
      <c r="AA7" s="142">
        <f t="shared" si="3"/>
        <v>6.0133724728454885</v>
      </c>
      <c r="AB7" s="142">
        <f t="shared" si="3"/>
        <v>6.1242802660483866</v>
      </c>
    </row>
    <row r="8" spans="2:28">
      <c r="C8" s="141" t="s">
        <v>158</v>
      </c>
      <c r="D8" s="170" t="str">
        <f t="shared" si="2"/>
        <v>R_DDW-CK</v>
      </c>
      <c r="E8" s="142">
        <f t="shared" si="2"/>
        <v>1.7358837836965155</v>
      </c>
      <c r="F8" s="142">
        <f t="shared" si="2"/>
        <v>1.8462079294078029</v>
      </c>
      <c r="G8" s="142">
        <f t="shared" si="2"/>
        <v>1.894958586756579</v>
      </c>
      <c r="H8" s="142">
        <f t="shared" si="2"/>
        <v>1.9343973207915441</v>
      </c>
      <c r="I8" s="142">
        <f t="shared" si="2"/>
        <v>2.007432013448887</v>
      </c>
      <c r="J8" s="142">
        <f t="shared" si="2"/>
        <v>2.0731632368404957</v>
      </c>
      <c r="K8" s="142">
        <f t="shared" si="2"/>
        <v>2.1315909909663699</v>
      </c>
      <c r="L8" s="142">
        <f t="shared" si="2"/>
        <v>2.18271527582651</v>
      </c>
      <c r="M8" s="142">
        <f t="shared" si="2"/>
        <v>2.2274490250791326</v>
      </c>
      <c r="N8" s="142">
        <f t="shared" si="2"/>
        <v>2.268531039698888</v>
      </c>
      <c r="O8" s="176"/>
      <c r="Q8" s="141" t="s">
        <v>158</v>
      </c>
      <c r="R8" s="170" t="str">
        <f t="shared" si="3"/>
        <v>R_DDW-CK</v>
      </c>
      <c r="S8" s="142">
        <f t="shared" si="3"/>
        <v>0.76902858340054758</v>
      </c>
      <c r="T8" s="142">
        <f t="shared" si="3"/>
        <v>0.81790421798396262</v>
      </c>
      <c r="U8" s="142">
        <f t="shared" si="3"/>
        <v>0.83950165976715607</v>
      </c>
      <c r="V8" s="142">
        <f t="shared" si="3"/>
        <v>0.85697374750187427</v>
      </c>
      <c r="W8" s="142">
        <f t="shared" si="3"/>
        <v>0.88932946552913028</v>
      </c>
      <c r="X8" s="142">
        <f t="shared" si="3"/>
        <v>0.91844961175366069</v>
      </c>
      <c r="Y8" s="142">
        <f t="shared" si="3"/>
        <v>0.94433418617546561</v>
      </c>
      <c r="Z8" s="142">
        <f t="shared" si="3"/>
        <v>0.96698318879454481</v>
      </c>
      <c r="AA8" s="142">
        <f t="shared" si="3"/>
        <v>0.98680106608623919</v>
      </c>
      <c r="AB8" s="142">
        <f t="shared" si="3"/>
        <v>1.0050011574765707</v>
      </c>
    </row>
    <row r="9" spans="2:28">
      <c r="C9" s="141" t="s">
        <v>158</v>
      </c>
      <c r="D9" s="170" t="str">
        <f t="shared" si="2"/>
        <v>R_DDW-RF</v>
      </c>
      <c r="E9" s="142">
        <f t="shared" si="2"/>
        <v>5.0565511857700125</v>
      </c>
      <c r="F9" s="142">
        <f t="shared" si="2"/>
        <v>5.3779204473847084</v>
      </c>
      <c r="G9" s="142">
        <f t="shared" si="2"/>
        <v>5.5199289139302543</v>
      </c>
      <c r="H9" s="142">
        <f t="shared" si="2"/>
        <v>5.6348121677648528</v>
      </c>
      <c r="I9" s="142">
        <f t="shared" si="2"/>
        <v>5.8475589341252219</v>
      </c>
      <c r="J9" s="142">
        <f t="shared" si="2"/>
        <v>6.0390310238495539</v>
      </c>
      <c r="K9" s="142">
        <f t="shared" si="2"/>
        <v>6.209228436937849</v>
      </c>
      <c r="L9" s="142">
        <f t="shared" si="2"/>
        <v>6.358151173390107</v>
      </c>
      <c r="M9" s="142">
        <f t="shared" si="2"/>
        <v>6.4884585677858331</v>
      </c>
      <c r="N9" s="142">
        <f t="shared" si="2"/>
        <v>6.6081286238635411</v>
      </c>
      <c r="O9" s="176"/>
      <c r="Q9" s="141" t="s">
        <v>158</v>
      </c>
      <c r="R9" s="170" t="str">
        <f t="shared" si="3"/>
        <v>R_DDW-RF</v>
      </c>
      <c r="S9" s="142">
        <f t="shared" si="3"/>
        <v>2.2683487630693566</v>
      </c>
      <c r="T9" s="142">
        <f t="shared" si="3"/>
        <v>2.4125137364456122</v>
      </c>
      <c r="U9" s="142">
        <f t="shared" si="3"/>
        <v>2.4762181700802364</v>
      </c>
      <c r="V9" s="142">
        <f t="shared" si="3"/>
        <v>2.5277543411104939</v>
      </c>
      <c r="W9" s="142">
        <f t="shared" si="3"/>
        <v>2.6231916948702305</v>
      </c>
      <c r="X9" s="142">
        <f t="shared" si="3"/>
        <v>2.7090853132539934</v>
      </c>
      <c r="Y9" s="142">
        <f t="shared" si="3"/>
        <v>2.7854351962617825</v>
      </c>
      <c r="Z9" s="142">
        <f t="shared" si="3"/>
        <v>2.8522413438935983</v>
      </c>
      <c r="AA9" s="142">
        <f t="shared" si="3"/>
        <v>2.9106967230714371</v>
      </c>
      <c r="AB9" s="142">
        <f t="shared" si="3"/>
        <v>2.9643802345612889</v>
      </c>
    </row>
    <row r="10" spans="2:28">
      <c r="C10" s="141" t="s">
        <v>158</v>
      </c>
      <c r="D10" s="170" t="str">
        <f t="shared" si="2"/>
        <v>R_DDW-CD</v>
      </c>
      <c r="E10" s="142">
        <f t="shared" si="2"/>
        <v>0.1469853869842864</v>
      </c>
      <c r="F10" s="142">
        <f t="shared" si="2"/>
        <v>0.1563270476434768</v>
      </c>
      <c r="G10" s="142">
        <f t="shared" si="2"/>
        <v>0.16045499347916473</v>
      </c>
      <c r="H10" s="142">
        <f t="shared" si="2"/>
        <v>0.16379445527882239</v>
      </c>
      <c r="I10" s="142">
        <f t="shared" si="2"/>
        <v>0.16997864379670694</v>
      </c>
      <c r="J10" s="142">
        <f t="shared" si="2"/>
        <v>0.175544413462803</v>
      </c>
      <c r="K10" s="142">
        <f t="shared" si="2"/>
        <v>0.18049176427711064</v>
      </c>
      <c r="L10" s="142">
        <f t="shared" si="2"/>
        <v>0.18482069623962982</v>
      </c>
      <c r="M10" s="142">
        <f t="shared" si="2"/>
        <v>0.1886085117068341</v>
      </c>
      <c r="N10" s="142">
        <f t="shared" si="2"/>
        <v>0.19208711774814416</v>
      </c>
      <c r="O10" s="176"/>
      <c r="Q10" s="141" t="s">
        <v>158</v>
      </c>
      <c r="R10" s="170" t="str">
        <f t="shared" si="3"/>
        <v>R_DDW-CD</v>
      </c>
      <c r="S10" s="142">
        <f t="shared" si="3"/>
        <v>6.5937060361093619E-2</v>
      </c>
      <c r="T10" s="142">
        <f t="shared" si="3"/>
        <v>7.0127692201412156E-2</v>
      </c>
      <c r="U10" s="142">
        <f t="shared" si="3"/>
        <v>7.1979472295471289E-2</v>
      </c>
      <c r="V10" s="142">
        <f t="shared" si="3"/>
        <v>7.3477541585047212E-2</v>
      </c>
      <c r="W10" s="142">
        <f t="shared" si="3"/>
        <v>7.6251743973150793E-2</v>
      </c>
      <c r="X10" s="142">
        <f t="shared" si="3"/>
        <v>7.8748526122443999E-2</v>
      </c>
      <c r="Y10" s="142">
        <f t="shared" si="3"/>
        <v>8.0967888032926857E-2</v>
      </c>
      <c r="Z10" s="142">
        <f t="shared" si="3"/>
        <v>8.2909829704599369E-2</v>
      </c>
      <c r="AA10" s="142">
        <f t="shared" si="3"/>
        <v>8.4609028667312805E-2</v>
      </c>
      <c r="AB10" s="142">
        <f t="shared" si="3"/>
        <v>8.6169517510621074E-2</v>
      </c>
    </row>
    <row r="11" spans="2:28">
      <c r="C11" s="141" t="s">
        <v>158</v>
      </c>
      <c r="D11" s="170" t="str">
        <f t="shared" si="2"/>
        <v>R_DDW-SC</v>
      </c>
      <c r="E11" s="142">
        <f t="shared" si="2"/>
        <v>1.0433245874153343</v>
      </c>
      <c r="F11" s="142">
        <f t="shared" si="2"/>
        <v>1.1096331127251724</v>
      </c>
      <c r="G11" s="142">
        <f t="shared" si="2"/>
        <v>1.1389338988390489</v>
      </c>
      <c r="H11" s="142">
        <f t="shared" si="2"/>
        <v>1.1626379055828591</v>
      </c>
      <c r="I11" s="142">
        <f t="shared" si="2"/>
        <v>1.2065342143676931</v>
      </c>
      <c r="J11" s="142">
        <f t="shared" si="2"/>
        <v>1.2460408922740436</v>
      </c>
      <c r="K11" s="142">
        <f t="shared" si="2"/>
        <v>1.2811579393019106</v>
      </c>
      <c r="L11" s="142">
        <f t="shared" si="2"/>
        <v>1.3118853554512944</v>
      </c>
      <c r="M11" s="142">
        <f t="shared" si="2"/>
        <v>1.3387718445820052</v>
      </c>
      <c r="N11" s="142">
        <f t="shared" si="2"/>
        <v>1.3634635182734742</v>
      </c>
      <c r="O11" s="176"/>
      <c r="Q11" s="141" t="s">
        <v>158</v>
      </c>
      <c r="R11" s="170" t="str">
        <f t="shared" si="3"/>
        <v>R_DDW-SC</v>
      </c>
      <c r="S11" s="142">
        <f t="shared" si="3"/>
        <v>0.46803126288991187</v>
      </c>
      <c r="T11" s="142">
        <f t="shared" si="3"/>
        <v>0.49777700377963252</v>
      </c>
      <c r="U11" s="142">
        <f t="shared" si="3"/>
        <v>0.51092121996504636</v>
      </c>
      <c r="V11" s="142">
        <f t="shared" si="3"/>
        <v>0.52155474317122386</v>
      </c>
      <c r="W11" s="142">
        <f t="shared" si="3"/>
        <v>0.54124645281229322</v>
      </c>
      <c r="X11" s="142">
        <f t="shared" si="3"/>
        <v>0.55896899148925572</v>
      </c>
      <c r="Y11" s="142">
        <f t="shared" si="3"/>
        <v>0.57472235920211123</v>
      </c>
      <c r="Z11" s="142">
        <f t="shared" si="3"/>
        <v>0.58850655595085988</v>
      </c>
      <c r="AA11" s="142">
        <f t="shared" si="3"/>
        <v>0.600567728106015</v>
      </c>
      <c r="AB11" s="142">
        <f t="shared" si="3"/>
        <v>0.61164431477911652</v>
      </c>
    </row>
    <row r="12" spans="2:28">
      <c r="C12" s="141" t="s">
        <v>158</v>
      </c>
      <c r="D12" s="170" t="str">
        <f t="shared" si="2"/>
        <v>R_DDW-CW</v>
      </c>
      <c r="E12" s="142">
        <f t="shared" si="2"/>
        <v>0.47573762955660409</v>
      </c>
      <c r="F12" s="142">
        <f t="shared" si="2"/>
        <v>0.50597314880996047</v>
      </c>
      <c r="G12" s="142">
        <f t="shared" si="2"/>
        <v>0.51933379102821153</v>
      </c>
      <c r="H12" s="142">
        <f t="shared" si="2"/>
        <v>0.53014240046320116</v>
      </c>
      <c r="I12" s="142">
        <f t="shared" si="2"/>
        <v>0.55015834386133022</v>
      </c>
      <c r="J12" s="142">
        <f t="shared" si="2"/>
        <v>0.56817269291964623</v>
      </c>
      <c r="K12" s="142">
        <f t="shared" si="2"/>
        <v>0.58418544763814939</v>
      </c>
      <c r="L12" s="142">
        <f t="shared" si="2"/>
        <v>0.59819660801683971</v>
      </c>
      <c r="M12" s="142">
        <f t="shared" si="2"/>
        <v>0.6104563733481938</v>
      </c>
      <c r="N12" s="142">
        <f t="shared" si="2"/>
        <v>0.62171534150964136</v>
      </c>
      <c r="O12" s="176"/>
      <c r="Q12" s="141" t="s">
        <v>158</v>
      </c>
      <c r="R12" s="170" t="str">
        <f t="shared" si="3"/>
        <v>R_DDW-CW</v>
      </c>
      <c r="S12" s="142">
        <f t="shared" si="3"/>
        <v>0.21341400964893811</v>
      </c>
      <c r="T12" s="142">
        <f t="shared" si="3"/>
        <v>0.22697754340532916</v>
      </c>
      <c r="U12" s="142">
        <f t="shared" si="3"/>
        <v>0.23297107439832493</v>
      </c>
      <c r="V12" s="142">
        <f t="shared" si="3"/>
        <v>0.23781977362861362</v>
      </c>
      <c r="W12" s="142">
        <f t="shared" si="3"/>
        <v>0.24679884627729645</v>
      </c>
      <c r="X12" s="142">
        <f t="shared" si="3"/>
        <v>0.25488001166111096</v>
      </c>
      <c r="Y12" s="142">
        <f t="shared" si="3"/>
        <v>0.26206326978005717</v>
      </c>
      <c r="Z12" s="142">
        <f t="shared" si="3"/>
        <v>0.26834862063413517</v>
      </c>
      <c r="AA12" s="142">
        <f t="shared" si="3"/>
        <v>0.27384830263145338</v>
      </c>
      <c r="AB12" s="142">
        <f t="shared" si="3"/>
        <v>0.2788990309963375</v>
      </c>
    </row>
    <row r="13" spans="2:28">
      <c r="C13" s="141" t="s">
        <v>158</v>
      </c>
      <c r="D13" s="170" t="str">
        <f t="shared" si="2"/>
        <v>R_DDW-DW</v>
      </c>
      <c r="E13" s="142">
        <f t="shared" si="2"/>
        <v>0.15799888916366883</v>
      </c>
      <c r="F13" s="142">
        <f t="shared" si="2"/>
        <v>0.16804051328276459</v>
      </c>
      <c r="G13" s="142">
        <f t="shared" si="2"/>
        <v>0.17247776293014763</v>
      </c>
      <c r="H13" s="142">
        <f t="shared" si="2"/>
        <v>0.17606744803814289</v>
      </c>
      <c r="I13" s="142">
        <f t="shared" si="2"/>
        <v>0.18271501305294896</v>
      </c>
      <c r="J13" s="142">
        <f t="shared" si="2"/>
        <v>0.1886978215662744</v>
      </c>
      <c r="K13" s="142">
        <f t="shared" si="2"/>
        <v>0.19401587357811925</v>
      </c>
      <c r="L13" s="142">
        <f t="shared" si="2"/>
        <v>0.1986691690884835</v>
      </c>
      <c r="M13" s="142">
        <f t="shared" si="2"/>
        <v>0.20274080266005223</v>
      </c>
      <c r="N13" s="142">
        <f t="shared" si="2"/>
        <v>0.20648005798088065</v>
      </c>
      <c r="O13" s="176"/>
      <c r="Q13" s="141" t="s">
        <v>158</v>
      </c>
      <c r="R13" s="170" t="str">
        <f t="shared" si="3"/>
        <v>R_DDW-DW</v>
      </c>
      <c r="S13" s="142">
        <f t="shared" si="3"/>
        <v>7.0877673662105706E-2</v>
      </c>
      <c r="T13" s="142">
        <f t="shared" si="3"/>
        <v>7.5382306328310916E-2</v>
      </c>
      <c r="U13" s="142">
        <f t="shared" si="3"/>
        <v>7.7372838882870332E-2</v>
      </c>
      <c r="V13" s="142">
        <f t="shared" si="3"/>
        <v>7.8983157353974584E-2</v>
      </c>
      <c r="W13" s="142">
        <f t="shared" si="3"/>
        <v>8.196522859676024E-2</v>
      </c>
      <c r="X13" s="142">
        <f t="shared" si="3"/>
        <v>8.4649092715267327E-2</v>
      </c>
      <c r="Y13" s="142">
        <f t="shared" si="3"/>
        <v>8.7034749709495859E-2</v>
      </c>
      <c r="Z13" s="142">
        <f t="shared" si="3"/>
        <v>8.9122199579445824E-2</v>
      </c>
      <c r="AA13" s="142">
        <f t="shared" si="3"/>
        <v>9.0948718215652036E-2</v>
      </c>
      <c r="AB13" s="142">
        <f t="shared" si="3"/>
        <v>9.262613328971897E-2</v>
      </c>
    </row>
    <row r="14" spans="2:28">
      <c r="C14" s="141" t="s">
        <v>158</v>
      </c>
      <c r="D14" s="170" t="str">
        <f t="shared" si="2"/>
        <v>R_DDW-LT</v>
      </c>
      <c r="E14" s="142">
        <f t="shared" si="2"/>
        <v>0.49097243344675506</v>
      </c>
      <c r="F14" s="142">
        <f t="shared" si="2"/>
        <v>0.52217620111630481</v>
      </c>
      <c r="G14" s="142">
        <f t="shared" si="2"/>
        <v>0.53596469841978689</v>
      </c>
      <c r="H14" s="142">
        <f t="shared" si="2"/>
        <v>0.54711943781136785</v>
      </c>
      <c r="I14" s="142">
        <f t="shared" si="2"/>
        <v>0.56777636261059194</v>
      </c>
      <c r="J14" s="142">
        <f t="shared" si="2"/>
        <v>0.58636759492989365</v>
      </c>
      <c r="K14" s="142">
        <f t="shared" si="2"/>
        <v>0.60289313476927286</v>
      </c>
      <c r="L14" s="142">
        <f t="shared" si="2"/>
        <v>0.6173529821287298</v>
      </c>
      <c r="M14" s="142">
        <f t="shared" si="2"/>
        <v>0.63000534856825452</v>
      </c>
      <c r="N14" s="142">
        <f t="shared" si="2"/>
        <v>0.6416248687678181</v>
      </c>
      <c r="O14" s="176"/>
      <c r="Q14" s="141" t="s">
        <v>158</v>
      </c>
      <c r="R14" s="170" t="str">
        <f t="shared" si="3"/>
        <v>R_DDW-LT</v>
      </c>
      <c r="S14" s="142">
        <f t="shared" si="3"/>
        <v>0.20359274202490679</v>
      </c>
      <c r="T14" s="142">
        <f t="shared" si="3"/>
        <v>0.21653208482416136</v>
      </c>
      <c r="U14" s="142">
        <f t="shared" si="3"/>
        <v>0.22224979478745074</v>
      </c>
      <c r="V14" s="142">
        <f t="shared" si="3"/>
        <v>0.22687535790381969</v>
      </c>
      <c r="W14" s="142">
        <f t="shared" si="3"/>
        <v>0.23544121552672514</v>
      </c>
      <c r="X14" s="142">
        <f t="shared" si="3"/>
        <v>0.24315048738734005</v>
      </c>
      <c r="Y14" s="142">
        <f t="shared" si="3"/>
        <v>0.25000317348566442</v>
      </c>
      <c r="Z14" s="142">
        <f t="shared" si="3"/>
        <v>0.25599927382169824</v>
      </c>
      <c r="AA14" s="142">
        <f t="shared" si="3"/>
        <v>0.26124586161572783</v>
      </c>
      <c r="AB14" s="142">
        <f t="shared" si="3"/>
        <v>0.26606415652861215</v>
      </c>
    </row>
    <row r="15" spans="2:28">
      <c r="C15" s="141" t="s">
        <v>158</v>
      </c>
      <c r="D15" s="170" t="str">
        <f t="shared" si="2"/>
        <v>R_DDW-OTH</v>
      </c>
      <c r="E15" s="142">
        <f t="shared" si="2"/>
        <v>1.8367935474595185</v>
      </c>
      <c r="F15" s="142">
        <f t="shared" si="2"/>
        <v>1.9535310162202175</v>
      </c>
      <c r="G15" s="142">
        <f t="shared" si="2"/>
        <v>2.0051156290230163</v>
      </c>
      <c r="H15" s="142">
        <f t="shared" si="2"/>
        <v>2.0468470011780897</v>
      </c>
      <c r="I15" s="142">
        <f t="shared" si="2"/>
        <v>2.1241273199837809</v>
      </c>
      <c r="J15" s="142">
        <f t="shared" si="2"/>
        <v>2.1936796069089031</v>
      </c>
      <c r="K15" s="142">
        <f t="shared" si="2"/>
        <v>2.2555038619534562</v>
      </c>
      <c r="L15" s="142">
        <f t="shared" si="2"/>
        <v>2.3096000851174403</v>
      </c>
      <c r="M15" s="142">
        <f t="shared" si="2"/>
        <v>2.3569342803859263</v>
      </c>
      <c r="N15" s="142">
        <f t="shared" si="2"/>
        <v>2.4004044597141276</v>
      </c>
      <c r="O15" s="176"/>
      <c r="Q15" s="141" t="s">
        <v>158</v>
      </c>
      <c r="R15" s="170" t="str">
        <f t="shared" si="3"/>
        <v>R_DDW-OTH</v>
      </c>
      <c r="S15" s="142">
        <f t="shared" si="3"/>
        <v>0.82397828447159327</v>
      </c>
      <c r="T15" s="142">
        <f t="shared" si="3"/>
        <v>0.87634624894753399</v>
      </c>
      <c r="U15" s="142">
        <f t="shared" si="3"/>
        <v>0.8994869012114588</v>
      </c>
      <c r="V15" s="142">
        <f t="shared" si="3"/>
        <v>0.91820742888564522</v>
      </c>
      <c r="W15" s="142">
        <f t="shared" si="3"/>
        <v>0.95287507272673111</v>
      </c>
      <c r="X15" s="142">
        <f t="shared" si="3"/>
        <v>0.98407595218370847</v>
      </c>
      <c r="Y15" s="142">
        <f t="shared" si="3"/>
        <v>1.0118100672565773</v>
      </c>
      <c r="Z15" s="142">
        <f t="shared" si="3"/>
        <v>1.0360774179453374</v>
      </c>
      <c r="AA15" s="142">
        <f t="shared" si="3"/>
        <v>1.0573113497980025</v>
      </c>
      <c r="AB15" s="142">
        <f t="shared" si="3"/>
        <v>1.0768118994586133</v>
      </c>
    </row>
    <row r="16" spans="2:28">
      <c r="C16" s="141" t="s">
        <v>158</v>
      </c>
      <c r="D16" s="170" t="str">
        <f t="shared" si="2"/>
        <v>R_DDW-MPS</v>
      </c>
      <c r="E16" s="142">
        <f t="shared" si="2"/>
        <v>0.14566564680609462</v>
      </c>
      <c r="F16" s="142">
        <f t="shared" si="2"/>
        <v>0.15492343133884884</v>
      </c>
      <c r="G16" s="142">
        <f t="shared" si="2"/>
        <v>0.15901431351749895</v>
      </c>
      <c r="H16" s="142">
        <f t="shared" si="2"/>
        <v>0.16232379123505858</v>
      </c>
      <c r="I16" s="142">
        <f t="shared" si="2"/>
        <v>0.16845245367498385</v>
      </c>
      <c r="J16" s="142">
        <f t="shared" si="2"/>
        <v>0.17396824987091658</v>
      </c>
      <c r="K16" s="142">
        <f t="shared" si="2"/>
        <v>0.17887117982285677</v>
      </c>
      <c r="L16" s="142">
        <f t="shared" si="2"/>
        <v>0.18316124353080449</v>
      </c>
      <c r="M16" s="142">
        <f t="shared" si="2"/>
        <v>0.1869150492752587</v>
      </c>
      <c r="N16" s="142">
        <f t="shared" si="2"/>
        <v>0.19036242189771665</v>
      </c>
      <c r="O16" s="176"/>
      <c r="Q16" s="141" t="s">
        <v>158</v>
      </c>
      <c r="R16" s="170" t="str">
        <f t="shared" si="3"/>
        <v>R_DDW-MPS</v>
      </c>
      <c r="S16" s="142">
        <f t="shared" si="3"/>
        <v>6.5345030162882858E-2</v>
      </c>
      <c r="T16" s="142">
        <f t="shared" si="3"/>
        <v>6.9498035506274397E-2</v>
      </c>
      <c r="U16" s="142">
        <f t="shared" si="3"/>
        <v>7.1333188991107632E-2</v>
      </c>
      <c r="V16" s="142">
        <f t="shared" si="3"/>
        <v>7.2817807540635632E-2</v>
      </c>
      <c r="W16" s="142">
        <f t="shared" si="3"/>
        <v>7.5567101150872687E-2</v>
      </c>
      <c r="X16" s="142">
        <f t="shared" si="3"/>
        <v>7.8041465400086038E-2</v>
      </c>
      <c r="Y16" s="142">
        <f t="shared" si="3"/>
        <v>8.0240900288275685E-2</v>
      </c>
      <c r="Z16" s="142">
        <f t="shared" si="3"/>
        <v>8.2165405815441628E-2</v>
      </c>
      <c r="AA16" s="142">
        <f t="shared" si="3"/>
        <v>8.3849348151711814E-2</v>
      </c>
      <c r="AB16" s="142">
        <f t="shared" si="3"/>
        <v>8.5395825807470169E-2</v>
      </c>
    </row>
    <row r="17" spans="3:28">
      <c r="C17" s="141" t="s">
        <v>158</v>
      </c>
      <c r="D17" s="170" t="str">
        <f t="shared" si="2"/>
        <v>R_DDW-MPM</v>
      </c>
      <c r="E17" s="142">
        <f t="shared" si="2"/>
        <v>3.6535095612082205E-5</v>
      </c>
      <c r="F17" s="142">
        <f t="shared" si="2"/>
        <v>3.8857084704750556E-5</v>
      </c>
      <c r="G17" s="142">
        <f t="shared" si="2"/>
        <v>3.988313837500063E-5</v>
      </c>
      <c r="H17" s="142">
        <f t="shared" si="2"/>
        <v>4.0713204265540017E-5</v>
      </c>
      <c r="I17" s="142">
        <f t="shared" si="2"/>
        <v>4.2250363322094446E-5</v>
      </c>
      <c r="J17" s="142">
        <f t="shared" si="2"/>
        <v>4.3633806472993422E-5</v>
      </c>
      <c r="K17" s="142">
        <f t="shared" si="2"/>
        <v>4.4863533718236965E-5</v>
      </c>
      <c r="L17" s="142">
        <f t="shared" si="2"/>
        <v>4.5939545057825062E-5</v>
      </c>
      <c r="M17" s="142">
        <f t="shared" si="2"/>
        <v>4.6881054979964646E-5</v>
      </c>
      <c r="N17" s="142">
        <f t="shared" si="2"/>
        <v>4.7745706949276515E-5</v>
      </c>
      <c r="O17" s="176"/>
      <c r="Q17" s="141" t="s">
        <v>158</v>
      </c>
      <c r="R17" s="170" t="str">
        <f t="shared" si="3"/>
        <v>R_DDW-MPM</v>
      </c>
      <c r="S17" s="142">
        <f t="shared" si="3"/>
        <v>1.6389498671250426E-5</v>
      </c>
      <c r="T17" s="142">
        <f t="shared" si="3"/>
        <v>1.743113374873906E-5</v>
      </c>
      <c r="U17" s="142">
        <f t="shared" si="3"/>
        <v>1.7891417346837375E-5</v>
      </c>
      <c r="V17" s="142">
        <f t="shared" si="3"/>
        <v>1.8263781605973094E-5</v>
      </c>
      <c r="W17" s="142">
        <f t="shared" si="3"/>
        <v>1.8953345048817016E-5</v>
      </c>
      <c r="X17" s="142">
        <f t="shared" si="3"/>
        <v>1.9573952147376548E-5</v>
      </c>
      <c r="Y17" s="142">
        <f t="shared" si="3"/>
        <v>2.0125602901651683E-5</v>
      </c>
      <c r="Z17" s="142">
        <f t="shared" si="3"/>
        <v>2.0608297311642431E-5</v>
      </c>
      <c r="AA17" s="142">
        <f t="shared" si="3"/>
        <v>2.1030654920384333E-5</v>
      </c>
      <c r="AB17" s="142">
        <f t="shared" si="3"/>
        <v>2.1418534356984043E-5</v>
      </c>
    </row>
    <row r="18" spans="3:28">
      <c r="C18" s="141" t="s">
        <v>158</v>
      </c>
      <c r="D18" s="170" t="str">
        <f t="shared" si="2"/>
        <v>R_DDW-UNAL</v>
      </c>
      <c r="E18" s="142">
        <f t="shared" si="2"/>
        <v>9.9360000000000018E-2</v>
      </c>
      <c r="F18" s="142">
        <f t="shared" si="2"/>
        <v>9.9360000000000018E-2</v>
      </c>
      <c r="G18" s="142">
        <f t="shared" si="2"/>
        <v>9.9360000000000018E-2</v>
      </c>
      <c r="H18" s="142">
        <f t="shared" si="2"/>
        <v>9.9360000000000018E-2</v>
      </c>
      <c r="I18" s="142">
        <f t="shared" si="2"/>
        <v>9.9360000000000018E-2</v>
      </c>
      <c r="J18" s="142">
        <f t="shared" si="2"/>
        <v>9.9360000000000018E-2</v>
      </c>
      <c r="K18" s="142">
        <f t="shared" si="2"/>
        <v>9.9360000000000018E-2</v>
      </c>
      <c r="L18" s="142">
        <f t="shared" si="2"/>
        <v>9.9360000000000018E-2</v>
      </c>
      <c r="M18" s="142">
        <f t="shared" si="2"/>
        <v>9.9360000000000018E-2</v>
      </c>
      <c r="N18" s="142">
        <f t="shared" si="2"/>
        <v>9.9360000000000018E-2</v>
      </c>
      <c r="O18" s="176"/>
      <c r="Q18" s="141" t="s">
        <v>158</v>
      </c>
      <c r="R18" s="171" t="str">
        <f t="shared" si="3"/>
        <v>R_JDW-SH</v>
      </c>
      <c r="S18" s="142">
        <f t="shared" si="3"/>
        <v>0.8578288512926856</v>
      </c>
      <c r="T18" s="142">
        <f t="shared" si="3"/>
        <v>0.91234818955381558</v>
      </c>
      <c r="U18" s="142">
        <f t="shared" si="3"/>
        <v>0.93643950303115564</v>
      </c>
      <c r="V18" s="142">
        <f t="shared" si="3"/>
        <v>0.95592910494540839</v>
      </c>
      <c r="W18" s="142">
        <f t="shared" si="3"/>
        <v>0.9920209603421728</v>
      </c>
      <c r="X18" s="142">
        <f t="shared" si="3"/>
        <v>1.0245036301992607</v>
      </c>
      <c r="Y18" s="142">
        <f t="shared" si="3"/>
        <v>1.0533771145166722</v>
      </c>
      <c r="Z18" s="142">
        <f t="shared" si="3"/>
        <v>1.0786414132944071</v>
      </c>
      <c r="AA18" s="142">
        <f t="shared" si="3"/>
        <v>1.1007476747249254</v>
      </c>
      <c r="AB18" s="142">
        <f t="shared" si="3"/>
        <v>1.1210493433856052</v>
      </c>
    </row>
    <row r="19" spans="3:28">
      <c r="C19" s="141" t="s">
        <v>158</v>
      </c>
      <c r="D19" s="171" t="str">
        <f t="shared" si="2"/>
        <v>R_JDW-SH</v>
      </c>
      <c r="E19" s="142">
        <f t="shared" si="2"/>
        <v>2.7407262561445669</v>
      </c>
      <c r="F19" s="142">
        <f t="shared" si="2"/>
        <v>2.9149131951997602</v>
      </c>
      <c r="G19" s="142">
        <f t="shared" si="2"/>
        <v>2.9918839047916057</v>
      </c>
      <c r="H19" s="142">
        <f t="shared" si="2"/>
        <v>3.0541523440119751</v>
      </c>
      <c r="I19" s="142">
        <f t="shared" si="2"/>
        <v>3.1694642684941408</v>
      </c>
      <c r="J19" s="142">
        <f t="shared" si="2"/>
        <v>3.2732450005280898</v>
      </c>
      <c r="K19" s="142">
        <f t="shared" si="2"/>
        <v>3.3654945401138221</v>
      </c>
      <c r="L19" s="142">
        <f t="shared" si="2"/>
        <v>3.4462128872513382</v>
      </c>
      <c r="M19" s="142">
        <f t="shared" si="2"/>
        <v>3.5168414409966644</v>
      </c>
      <c r="N19" s="142">
        <f t="shared" si="2"/>
        <v>3.5817043985178829</v>
      </c>
      <c r="O19" s="176"/>
      <c r="Q19" s="141" t="s">
        <v>158</v>
      </c>
      <c r="R19" s="171" t="str">
        <f t="shared" si="3"/>
        <v>R_JDW-WH</v>
      </c>
      <c r="S19" s="142">
        <f t="shared" si="3"/>
        <v>0.57859254366835944</v>
      </c>
      <c r="T19" s="142">
        <f t="shared" si="3"/>
        <v>0.6153650100596304</v>
      </c>
      <c r="U19" s="142">
        <f t="shared" si="3"/>
        <v>0.63161423544317974</v>
      </c>
      <c r="V19" s="142">
        <f t="shared" si="3"/>
        <v>0.64475967620290497</v>
      </c>
      <c r="W19" s="142">
        <f t="shared" si="3"/>
        <v>0.66910308501721116</v>
      </c>
      <c r="X19" s="142">
        <f t="shared" si="3"/>
        <v>0.69101215295008667</v>
      </c>
      <c r="Y19" s="142">
        <f t="shared" si="3"/>
        <v>0.7104868800015316</v>
      </c>
      <c r="Z19" s="142">
        <f t="shared" si="3"/>
        <v>0.72752726617154595</v>
      </c>
      <c r="AA19" s="142">
        <f t="shared" si="3"/>
        <v>0.74243760407030845</v>
      </c>
      <c r="AB19" s="142">
        <f t="shared" si="3"/>
        <v>0.75613077152835573</v>
      </c>
    </row>
    <row r="20" spans="3:28">
      <c r="C20" s="141" t="s">
        <v>158</v>
      </c>
      <c r="D20" s="171" t="str">
        <f t="shared" si="2"/>
        <v>R_JDW-WH</v>
      </c>
      <c r="E20" s="142">
        <f t="shared" si="2"/>
        <v>2.2223717174053101</v>
      </c>
      <c r="F20" s="142">
        <f t="shared" si="2"/>
        <v>2.3636146182713813</v>
      </c>
      <c r="G20" s="142">
        <f t="shared" si="2"/>
        <v>2.4260278299819755</v>
      </c>
      <c r="H20" s="142">
        <f t="shared" si="2"/>
        <v>2.4765194169838041</v>
      </c>
      <c r="I20" s="142">
        <f t="shared" si="2"/>
        <v>2.5700223558760804</v>
      </c>
      <c r="J20" s="142">
        <f t="shared" si="2"/>
        <v>2.6541750008791287</v>
      </c>
      <c r="K20" s="142">
        <f t="shared" si="2"/>
        <v>2.7289773519929494</v>
      </c>
      <c r="L20" s="142">
        <f t="shared" si="2"/>
        <v>2.7944294092175426</v>
      </c>
      <c r="M20" s="142">
        <f t="shared" si="2"/>
        <v>2.8516999592890619</v>
      </c>
      <c r="N20" s="142">
        <f t="shared" si="2"/>
        <v>2.9042953624159673</v>
      </c>
      <c r="O20" s="176"/>
      <c r="Q20" s="141" t="s">
        <v>158</v>
      </c>
      <c r="R20" s="171" t="str">
        <f t="shared" si="3"/>
        <v>R_JDW-CK</v>
      </c>
      <c r="S20" s="142">
        <f t="shared" si="3"/>
        <v>9.5039399076013137E-2</v>
      </c>
      <c r="T20" s="142">
        <f t="shared" si="3"/>
        <v>0.10107963092243746</v>
      </c>
      <c r="U20" s="142">
        <f t="shared" si="3"/>
        <v>0.10374872272599241</v>
      </c>
      <c r="V20" s="142">
        <f t="shared" si="3"/>
        <v>0.10590798800527282</v>
      </c>
      <c r="W20" s="142">
        <f t="shared" si="3"/>
        <v>0.10990662741134766</v>
      </c>
      <c r="X20" s="142">
        <f t="shared" si="3"/>
        <v>0.113505402876815</v>
      </c>
      <c r="Y20" s="142">
        <f t="shared" si="3"/>
        <v>0.11670431440167488</v>
      </c>
      <c r="Z20" s="142">
        <f t="shared" si="3"/>
        <v>0.11950336198592727</v>
      </c>
      <c r="AA20" s="142">
        <f t="shared" si="3"/>
        <v>0.1219525286221481</v>
      </c>
      <c r="AB20" s="142">
        <f t="shared" si="3"/>
        <v>0.1242017632880652</v>
      </c>
    </row>
    <row r="21" spans="3:28">
      <c r="C21" s="141" t="s">
        <v>158</v>
      </c>
      <c r="D21" s="171" t="str">
        <f t="shared" si="2"/>
        <v>R_JDW-CK</v>
      </c>
      <c r="E21" s="142">
        <f t="shared" si="2"/>
        <v>0.28255814993152023</v>
      </c>
      <c r="F21" s="142">
        <f t="shared" si="2"/>
        <v>0.30051614158841261</v>
      </c>
      <c r="G21" s="142">
        <f t="shared" si="2"/>
        <v>0.30845152048750135</v>
      </c>
      <c r="H21" s="142">
        <f t="shared" si="2"/>
        <v>0.31487115285530354</v>
      </c>
      <c r="I21" s="142">
        <f t="shared" si="2"/>
        <v>0.32675936094382607</v>
      </c>
      <c r="J21" s="142">
        <f t="shared" si="2"/>
        <v>0.33745874822349631</v>
      </c>
      <c r="K21" s="142">
        <f t="shared" si="2"/>
        <v>0.3469693146943143</v>
      </c>
      <c r="L21" s="142">
        <f t="shared" si="2"/>
        <v>0.35529106035628011</v>
      </c>
      <c r="M21" s="142">
        <f t="shared" si="2"/>
        <v>0.36257258781050017</v>
      </c>
      <c r="N21" s="142">
        <f t="shared" si="2"/>
        <v>0.36925970486029408</v>
      </c>
      <c r="O21" s="176"/>
      <c r="Q21" s="141" t="s">
        <v>158</v>
      </c>
      <c r="R21" s="171" t="str">
        <f t="shared" si="3"/>
        <v>R_JDW-RF</v>
      </c>
      <c r="S21" s="142">
        <f t="shared" si="3"/>
        <v>0.28035771228947098</v>
      </c>
      <c r="T21" s="142">
        <f t="shared" si="3"/>
        <v>0.29817585506631156</v>
      </c>
      <c r="U21" s="142">
        <f t="shared" si="3"/>
        <v>0.30604943675148982</v>
      </c>
      <c r="V21" s="142">
        <f t="shared" si="3"/>
        <v>0.31241907586758905</v>
      </c>
      <c r="W21" s="142">
        <f t="shared" si="3"/>
        <v>0.32421470386036549</v>
      </c>
      <c r="X21" s="142">
        <f t="shared" si="3"/>
        <v>0.33483076905386427</v>
      </c>
      <c r="Y21" s="142">
        <f t="shared" si="3"/>
        <v>0.34426727144808539</v>
      </c>
      <c r="Z21" s="142">
        <f t="shared" si="3"/>
        <v>0.35252421104302895</v>
      </c>
      <c r="AA21" s="142">
        <f t="shared" si="3"/>
        <v>0.35974903318860452</v>
      </c>
      <c r="AB21" s="142">
        <f t="shared" si="3"/>
        <v>0.36638407393454125</v>
      </c>
    </row>
    <row r="22" spans="3:28">
      <c r="C22" s="141" t="s">
        <v>158</v>
      </c>
      <c r="D22" s="171" t="str">
        <f t="shared" si="2"/>
        <v>R_JDW-RF</v>
      </c>
      <c r="E22" s="142">
        <f t="shared" si="2"/>
        <v>0.82315949535790944</v>
      </c>
      <c r="F22" s="142">
        <f t="shared" si="2"/>
        <v>0.87547542166727854</v>
      </c>
      <c r="G22" s="142">
        <f t="shared" si="2"/>
        <v>0.89859307901190233</v>
      </c>
      <c r="H22" s="142">
        <f t="shared" si="2"/>
        <v>0.91729500405474407</v>
      </c>
      <c r="I22" s="142">
        <f t="shared" si="2"/>
        <v>0.95192819857852506</v>
      </c>
      <c r="J22" s="142">
        <f t="shared" si="2"/>
        <v>0.98309807364992785</v>
      </c>
      <c r="K22" s="142">
        <f t="shared" si="2"/>
        <v>1.0108046292689528</v>
      </c>
      <c r="L22" s="142">
        <f t="shared" si="2"/>
        <v>1.0350478654355995</v>
      </c>
      <c r="M22" s="142">
        <f t="shared" si="2"/>
        <v>1.0562606970814152</v>
      </c>
      <c r="N22" s="142">
        <f t="shared" si="2"/>
        <v>1.0757418690010421</v>
      </c>
      <c r="O22" s="176"/>
      <c r="Q22" s="141" t="s">
        <v>158</v>
      </c>
      <c r="R22" s="171" t="str">
        <f t="shared" si="3"/>
        <v>R_JDW-CD</v>
      </c>
      <c r="S22" s="142">
        <f t="shared" si="3"/>
        <v>8.1495243142924688E-3</v>
      </c>
      <c r="T22" s="142">
        <f t="shared" si="3"/>
        <v>8.6674675754554349E-3</v>
      </c>
      <c r="U22" s="142">
        <f t="shared" si="3"/>
        <v>8.8963392724739788E-3</v>
      </c>
      <c r="V22" s="142">
        <f t="shared" si="3"/>
        <v>9.0814939037698796E-3</v>
      </c>
      <c r="W22" s="142">
        <f t="shared" si="3"/>
        <v>9.4243728506141419E-3</v>
      </c>
      <c r="X22" s="142">
        <f t="shared" si="3"/>
        <v>9.7329639027739778E-3</v>
      </c>
      <c r="Y22" s="142">
        <f t="shared" si="3"/>
        <v>1.0007267060249386E-2</v>
      </c>
      <c r="Z22" s="142">
        <f t="shared" si="3"/>
        <v>1.024728232304037E-2</v>
      </c>
      <c r="AA22" s="142">
        <f t="shared" si="3"/>
        <v>1.0457295677982481E-2</v>
      </c>
      <c r="AB22" s="142">
        <f t="shared" si="3"/>
        <v>1.0650165085582378E-2</v>
      </c>
    </row>
    <row r="23" spans="3:28">
      <c r="C23" s="141" t="s">
        <v>158</v>
      </c>
      <c r="D23" s="171" t="str">
        <f t="shared" ref="D23:N31" si="4">+D54</f>
        <v>R_JDW-CD</v>
      </c>
      <c r="E23" s="142">
        <f t="shared" si="4"/>
        <v>2.3927853695116408E-2</v>
      </c>
      <c r="F23" s="142">
        <f t="shared" si="4"/>
        <v>2.5448589151263686E-2</v>
      </c>
      <c r="G23" s="142">
        <f t="shared" si="4"/>
        <v>2.6120580333817537E-2</v>
      </c>
      <c r="H23" s="142">
        <f t="shared" si="4"/>
        <v>2.6664213650040874E-2</v>
      </c>
      <c r="I23" s="142">
        <f t="shared" si="4"/>
        <v>2.7670942013417431E-2</v>
      </c>
      <c r="J23" s="142">
        <f t="shared" si="4"/>
        <v>2.8576997540456325E-2</v>
      </c>
      <c r="K23" s="142">
        <f t="shared" si="4"/>
        <v>2.9382380231157568E-2</v>
      </c>
      <c r="L23" s="142">
        <f t="shared" si="4"/>
        <v>3.008709008552116E-2</v>
      </c>
      <c r="M23" s="142">
        <f t="shared" si="4"/>
        <v>3.0703711208089297E-2</v>
      </c>
      <c r="N23" s="142">
        <f t="shared" si="4"/>
        <v>3.1269995912488614E-2</v>
      </c>
      <c r="O23" s="176"/>
      <c r="Q23" s="141" t="s">
        <v>158</v>
      </c>
      <c r="R23" s="171" t="str">
        <f t="shared" ref="R23:AB29" si="5">+R54</f>
        <v>R_JDW-SC</v>
      </c>
      <c r="S23" s="142">
        <f t="shared" si="5"/>
        <v>5.7846560581899215E-2</v>
      </c>
      <c r="T23" s="142">
        <f t="shared" si="5"/>
        <v>6.1523000467145587E-2</v>
      </c>
      <c r="U23" s="142">
        <f t="shared" si="5"/>
        <v>6.3147566512533809E-2</v>
      </c>
      <c r="V23" s="142">
        <f t="shared" si="5"/>
        <v>6.4461822189701812E-2</v>
      </c>
      <c r="W23" s="142">
        <f t="shared" si="5"/>
        <v>6.6895628999272205E-2</v>
      </c>
      <c r="X23" s="142">
        <f t="shared" si="5"/>
        <v>6.9086055127885543E-2</v>
      </c>
      <c r="Y23" s="142">
        <f t="shared" si="5"/>
        <v>7.1033100575541838E-2</v>
      </c>
      <c r="Z23" s="142">
        <f t="shared" si="5"/>
        <v>7.2736765342241105E-2</v>
      </c>
      <c r="AA23" s="142">
        <f t="shared" si="5"/>
        <v>7.4227472013102966E-2</v>
      </c>
      <c r="AB23" s="142">
        <f t="shared" si="5"/>
        <v>7.5596488343486312E-2</v>
      </c>
    </row>
    <row r="24" spans="3:28">
      <c r="C24" s="141" t="s">
        <v>158</v>
      </c>
      <c r="D24" s="171" t="str">
        <f t="shared" si="4"/>
        <v>R_JDW-SC</v>
      </c>
      <c r="E24" s="142">
        <f t="shared" si="4"/>
        <v>0.16984353748621728</v>
      </c>
      <c r="F24" s="142">
        <f t="shared" si="4"/>
        <v>0.18063794858316767</v>
      </c>
      <c r="G24" s="142">
        <f t="shared" si="4"/>
        <v>0.18540784399705454</v>
      </c>
      <c r="H24" s="142">
        <f t="shared" si="4"/>
        <v>0.18926663579255854</v>
      </c>
      <c r="I24" s="142">
        <f t="shared" si="4"/>
        <v>0.19641254652497336</v>
      </c>
      <c r="J24" s="142">
        <f t="shared" si="4"/>
        <v>0.20284386618414668</v>
      </c>
      <c r="K24" s="142">
        <f t="shared" si="4"/>
        <v>0.20856059477007854</v>
      </c>
      <c r="L24" s="142">
        <f t="shared" si="4"/>
        <v>0.21356273228276892</v>
      </c>
      <c r="M24" s="142">
        <f t="shared" si="4"/>
        <v>0.21793960260637302</v>
      </c>
      <c r="N24" s="142">
        <f t="shared" si="4"/>
        <v>0.22195917739335635</v>
      </c>
      <c r="O24" s="176"/>
      <c r="Q24" s="141" t="s">
        <v>158</v>
      </c>
      <c r="R24" s="171" t="str">
        <f t="shared" si="5"/>
        <v>R_JDW-CW</v>
      </c>
      <c r="S24" s="142">
        <f t="shared" si="5"/>
        <v>2.6377012428520436E-2</v>
      </c>
      <c r="T24" s="142">
        <f t="shared" si="5"/>
        <v>2.8053404241108092E-2</v>
      </c>
      <c r="U24" s="142">
        <f t="shared" si="5"/>
        <v>2.8794177734624424E-2</v>
      </c>
      <c r="V24" s="142">
        <f t="shared" si="5"/>
        <v>2.9393455167581455E-2</v>
      </c>
      <c r="W24" s="142">
        <f t="shared" si="5"/>
        <v>3.050322819157596E-2</v>
      </c>
      <c r="X24" s="142">
        <f t="shared" si="5"/>
        <v>3.1502023913171015E-2</v>
      </c>
      <c r="Y24" s="142">
        <f t="shared" si="5"/>
        <v>3.2389842332366615E-2</v>
      </c>
      <c r="Z24" s="142">
        <f t="shared" si="5"/>
        <v>3.3166683449162772E-2</v>
      </c>
      <c r="AA24" s="142">
        <f t="shared" si="5"/>
        <v>3.3846419426359402E-2</v>
      </c>
      <c r="AB24" s="142">
        <f t="shared" si="5"/>
        <v>3.4470666752356313E-2</v>
      </c>
    </row>
    <row r="25" spans="3:28">
      <c r="C25" s="141" t="s">
        <v>158</v>
      </c>
      <c r="D25" s="171" t="str">
        <f t="shared" si="4"/>
        <v>R_JDW-CW</v>
      </c>
      <c r="E25" s="142">
        <f t="shared" si="4"/>
        <v>7.744566062549374E-2</v>
      </c>
      <c r="F25" s="142">
        <f t="shared" si="4"/>
        <v>8.2367721899295962E-2</v>
      </c>
      <c r="G25" s="142">
        <f t="shared" si="4"/>
        <v>8.4542710167383336E-2</v>
      </c>
      <c r="H25" s="142">
        <f t="shared" si="4"/>
        <v>8.6302251238195613E-2</v>
      </c>
      <c r="I25" s="142">
        <f t="shared" si="4"/>
        <v>8.9560660628588695E-2</v>
      </c>
      <c r="J25" s="142">
        <f t="shared" si="4"/>
        <v>9.2493229079942479E-2</v>
      </c>
      <c r="K25" s="142">
        <f t="shared" si="4"/>
        <v>9.5099956592256951E-2</v>
      </c>
      <c r="L25" s="142">
        <f t="shared" si="4"/>
        <v>9.7380843165532124E-2</v>
      </c>
      <c r="M25" s="142">
        <f t="shared" si="4"/>
        <v>9.9376618917147885E-2</v>
      </c>
      <c r="N25" s="142">
        <f t="shared" si="4"/>
        <v>0.101209474199244</v>
      </c>
      <c r="O25" s="176"/>
      <c r="Q25" s="141" t="s">
        <v>158</v>
      </c>
      <c r="R25" s="171" t="str">
        <f t="shared" si="5"/>
        <v>R_JDW-DW</v>
      </c>
      <c r="S25" s="142">
        <f t="shared" si="5"/>
        <v>8.760161913293962E-3</v>
      </c>
      <c r="T25" s="142">
        <f t="shared" si="5"/>
        <v>9.316914265296853E-3</v>
      </c>
      <c r="U25" s="142">
        <f t="shared" si="5"/>
        <v>9.5629351428266687E-3</v>
      </c>
      <c r="V25" s="142">
        <f t="shared" si="5"/>
        <v>9.7619632684687666E-3</v>
      </c>
      <c r="W25" s="142">
        <f t="shared" si="5"/>
        <v>1.0130533871509691E-2</v>
      </c>
      <c r="X25" s="142">
        <f t="shared" si="5"/>
        <v>1.0462247414246522E-2</v>
      </c>
      <c r="Y25" s="142">
        <f t="shared" si="5"/>
        <v>1.0757103896679261E-2</v>
      </c>
      <c r="Z25" s="142">
        <f t="shared" si="5"/>
        <v>1.1015103318807907E-2</v>
      </c>
      <c r="AA25" s="142">
        <f t="shared" si="5"/>
        <v>1.1240852813170474E-2</v>
      </c>
      <c r="AB25" s="142">
        <f t="shared" si="5"/>
        <v>1.1448173777380994E-2</v>
      </c>
    </row>
    <row r="26" spans="3:28">
      <c r="C26" s="141" t="s">
        <v>158</v>
      </c>
      <c r="D26" s="171" t="str">
        <f t="shared" si="4"/>
        <v>R_JDW-DW</v>
      </c>
      <c r="E26" s="142">
        <f t="shared" si="4"/>
        <v>2.5720749398736802E-2</v>
      </c>
      <c r="F26" s="142">
        <f t="shared" si="4"/>
        <v>2.7355432394868671E-2</v>
      </c>
      <c r="G26" s="142">
        <f t="shared" si="4"/>
        <v>2.8077775360721723E-2</v>
      </c>
      <c r="H26" s="142">
        <f t="shared" si="4"/>
        <v>2.8662142703883745E-2</v>
      </c>
      <c r="I26" s="142">
        <f t="shared" si="4"/>
        <v>2.9744304450480083E-2</v>
      </c>
      <c r="J26" s="142">
        <f t="shared" si="4"/>
        <v>3.0718250022416783E-2</v>
      </c>
      <c r="K26" s="142">
        <f t="shared" si="4"/>
        <v>3.1583979419693854E-2</v>
      </c>
      <c r="L26" s="142">
        <f t="shared" si="4"/>
        <v>3.2341492642311294E-2</v>
      </c>
      <c r="M26" s="142">
        <f t="shared" si="4"/>
        <v>3.300431671210155E-2</v>
      </c>
      <c r="N26" s="142">
        <f t="shared" si="4"/>
        <v>3.3613032694561985E-2</v>
      </c>
      <c r="O26" s="176"/>
      <c r="Q26" s="141" t="s">
        <v>158</v>
      </c>
      <c r="R26" s="171" t="str">
        <f t="shared" si="5"/>
        <v>R_JDW-LT</v>
      </c>
      <c r="S26" s="142">
        <f t="shared" si="5"/>
        <v>2.5163147890718812E-2</v>
      </c>
      <c r="T26" s="142">
        <f t="shared" si="5"/>
        <v>2.6762392506357018E-2</v>
      </c>
      <c r="U26" s="142">
        <f t="shared" si="5"/>
        <v>2.7469075760246719E-2</v>
      </c>
      <c r="V26" s="142">
        <f t="shared" si="5"/>
        <v>2.8040774572382205E-2</v>
      </c>
      <c r="W26" s="142">
        <f t="shared" si="5"/>
        <v>2.9099476076336811E-2</v>
      </c>
      <c r="X26" s="142">
        <f t="shared" si="5"/>
        <v>3.0052307429895956E-2</v>
      </c>
      <c r="Y26" s="142">
        <f t="shared" si="5"/>
        <v>3.0899268633059643E-2</v>
      </c>
      <c r="Z26" s="142">
        <f t="shared" si="5"/>
        <v>3.1640359685827867E-2</v>
      </c>
      <c r="AA26" s="142">
        <f t="shared" si="5"/>
        <v>3.2288814357000067E-2</v>
      </c>
      <c r="AB26" s="142">
        <f t="shared" si="5"/>
        <v>3.2884333952974534E-2</v>
      </c>
    </row>
    <row r="27" spans="3:28">
      <c r="C27" s="141" t="s">
        <v>158</v>
      </c>
      <c r="D27" s="171" t="str">
        <f t="shared" si="4"/>
        <v>R_JDW-LT</v>
      </c>
      <c r="E27" s="142">
        <f t="shared" si="4"/>
        <v>7.3881627689820623E-2</v>
      </c>
      <c r="F27" s="142">
        <f t="shared" si="4"/>
        <v>7.8577176743963917E-2</v>
      </c>
      <c r="G27" s="142">
        <f t="shared" si="4"/>
        <v>8.0652072511586348E-2</v>
      </c>
      <c r="H27" s="142">
        <f t="shared" si="4"/>
        <v>8.2330639874157299E-2</v>
      </c>
      <c r="I27" s="142">
        <f t="shared" si="4"/>
        <v>8.5439097952992399E-2</v>
      </c>
      <c r="J27" s="142">
        <f t="shared" si="4"/>
        <v>8.8236710223943998E-2</v>
      </c>
      <c r="K27" s="142">
        <f t="shared" si="4"/>
        <v>9.0723476687012083E-2</v>
      </c>
      <c r="L27" s="142">
        <f t="shared" si="4"/>
        <v>9.2899397342196655E-2</v>
      </c>
      <c r="M27" s="142">
        <f t="shared" si="4"/>
        <v>9.4803327915483154E-2</v>
      </c>
      <c r="N27" s="142">
        <f t="shared" si="4"/>
        <v>9.6551835584827911E-2</v>
      </c>
      <c r="O27" s="176"/>
      <c r="Q27" s="141" t="s">
        <v>158</v>
      </c>
      <c r="R27" s="171" t="str">
        <f t="shared" si="5"/>
        <v>R_JDW-OTH</v>
      </c>
      <c r="S27" s="142">
        <f t="shared" si="5"/>
        <v>0.10184001268750027</v>
      </c>
      <c r="T27" s="142">
        <f t="shared" si="5"/>
        <v>0.10831245773508844</v>
      </c>
      <c r="U27" s="142">
        <f t="shared" si="5"/>
        <v>0.11117253835197802</v>
      </c>
      <c r="V27" s="142">
        <f t="shared" si="5"/>
        <v>0.11348631143530442</v>
      </c>
      <c r="W27" s="142">
        <f t="shared" si="5"/>
        <v>0.11777107640442741</v>
      </c>
      <c r="X27" s="142">
        <f t="shared" si="5"/>
        <v>0.12162736487663808</v>
      </c>
      <c r="Y27" s="142">
        <f t="shared" si="5"/>
        <v>0.12505517685193646</v>
      </c>
      <c r="Z27" s="142">
        <f t="shared" si="5"/>
        <v>0.12805451233032256</v>
      </c>
      <c r="AA27" s="142">
        <f t="shared" si="5"/>
        <v>0.13067893087391039</v>
      </c>
      <c r="AB27" s="142">
        <f t="shared" si="5"/>
        <v>0.13308911116904207</v>
      </c>
    </row>
    <row r="28" spans="3:28">
      <c r="C28" s="141" t="s">
        <v>158</v>
      </c>
      <c r="D28" s="171" t="str">
        <f t="shared" si="4"/>
        <v>R_JDW-OTH</v>
      </c>
      <c r="E28" s="142">
        <f t="shared" si="4"/>
        <v>0.29901290307480555</v>
      </c>
      <c r="F28" s="142">
        <f t="shared" si="4"/>
        <v>0.31801667705910541</v>
      </c>
      <c r="G28" s="142">
        <f t="shared" si="4"/>
        <v>0.32641417216653779</v>
      </c>
      <c r="H28" s="142">
        <f t="shared" si="4"/>
        <v>0.33320765135457298</v>
      </c>
      <c r="I28" s="142">
        <f t="shared" si="4"/>
        <v>0.34578816836945298</v>
      </c>
      <c r="J28" s="142">
        <f t="shared" si="4"/>
        <v>0.35711063368284496</v>
      </c>
      <c r="K28" s="142">
        <f t="shared" si="4"/>
        <v>0.36717504729474898</v>
      </c>
      <c r="L28" s="142">
        <f t="shared" si="4"/>
        <v>0.37598140920516498</v>
      </c>
      <c r="M28" s="142">
        <f t="shared" si="4"/>
        <v>0.38368697587677897</v>
      </c>
      <c r="N28" s="142">
        <f t="shared" si="4"/>
        <v>0.39076351669764897</v>
      </c>
      <c r="O28" s="176"/>
      <c r="Q28" s="141" t="s">
        <v>158</v>
      </c>
      <c r="R28" s="171" t="str">
        <f t="shared" si="5"/>
        <v>R_JDW-MPS</v>
      </c>
      <c r="S28" s="142">
        <f t="shared" si="5"/>
        <v>8.076352042603499E-3</v>
      </c>
      <c r="T28" s="142">
        <f t="shared" si="5"/>
        <v>8.5896448378541389E-3</v>
      </c>
      <c r="U28" s="142">
        <f t="shared" si="5"/>
        <v>8.8164615606986952E-3</v>
      </c>
      <c r="V28" s="142">
        <f t="shared" si="5"/>
        <v>8.9999537409774372E-3</v>
      </c>
      <c r="W28" s="142">
        <f t="shared" si="5"/>
        <v>9.3397540748269611E-3</v>
      </c>
      <c r="X28" s="142">
        <f t="shared" si="5"/>
        <v>9.645574375291531E-3</v>
      </c>
      <c r="Y28" s="142">
        <f t="shared" si="5"/>
        <v>9.9174146423711505E-3</v>
      </c>
      <c r="Z28" s="142">
        <f t="shared" si="5"/>
        <v>1.0155274876065818E-2</v>
      </c>
      <c r="AA28" s="142">
        <f t="shared" si="5"/>
        <v>1.036340258054865E-2</v>
      </c>
      <c r="AB28" s="142">
        <f t="shared" si="5"/>
        <v>1.0554540268339008E-2</v>
      </c>
    </row>
    <row r="29" spans="3:28">
      <c r="C29" s="141" t="s">
        <v>158</v>
      </c>
      <c r="D29" s="171" t="str">
        <f t="shared" si="4"/>
        <v>R_JDW-MPS</v>
      </c>
      <c r="E29" s="142">
        <f t="shared" si="4"/>
        <v>2.3713012270759608E-2</v>
      </c>
      <c r="F29" s="142">
        <f t="shared" si="4"/>
        <v>2.5220093473766112E-2</v>
      </c>
      <c r="G29" s="142">
        <f t="shared" si="4"/>
        <v>2.5886051037732408E-2</v>
      </c>
      <c r="H29" s="142">
        <f t="shared" si="4"/>
        <v>2.6424803224311882E-2</v>
      </c>
      <c r="I29" s="142">
        <f t="shared" si="4"/>
        <v>2.7422492458718323E-2</v>
      </c>
      <c r="J29" s="142">
        <f t="shared" si="4"/>
        <v>2.8320412769684115E-2</v>
      </c>
      <c r="K29" s="142">
        <f t="shared" si="4"/>
        <v>2.9118564157209266E-2</v>
      </c>
      <c r="L29" s="142">
        <f t="shared" si="4"/>
        <v>2.9816946621293774E-2</v>
      </c>
      <c r="M29" s="142">
        <f t="shared" si="4"/>
        <v>3.042803127736772E-2</v>
      </c>
      <c r="N29" s="142">
        <f t="shared" si="4"/>
        <v>3.0989231471721342E-2</v>
      </c>
      <c r="O29" s="176"/>
      <c r="Q29" s="141" t="s">
        <v>158</v>
      </c>
      <c r="R29" s="171" t="str">
        <f t="shared" si="5"/>
        <v>R_JDW-MPM</v>
      </c>
      <c r="S29" s="142">
        <f t="shared" si="5"/>
        <v>2.0256683750983669E-6</v>
      </c>
      <c r="T29" s="142">
        <f t="shared" si="5"/>
        <v>2.1544097891699956E-6</v>
      </c>
      <c r="U29" s="142">
        <f t="shared" si="5"/>
        <v>2.211298773204619E-6</v>
      </c>
      <c r="V29" s="142">
        <f t="shared" si="5"/>
        <v>2.2573213220865617E-6</v>
      </c>
      <c r="W29" s="142">
        <f t="shared" si="5"/>
        <v>2.3425482644605295E-6</v>
      </c>
      <c r="X29" s="142">
        <f t="shared" si="5"/>
        <v>2.4192525125971006E-6</v>
      </c>
      <c r="Y29" s="142">
        <f t="shared" si="5"/>
        <v>2.4874340664962751E-6</v>
      </c>
      <c r="Z29" s="142">
        <f t="shared" si="5"/>
        <v>2.5470929261580526E-6</v>
      </c>
      <c r="AA29" s="142">
        <f t="shared" si="5"/>
        <v>2.5992944283621082E-6</v>
      </c>
      <c r="AB29" s="142">
        <f t="shared" si="5"/>
        <v>2.6472345834474651E-6</v>
      </c>
    </row>
    <row r="30" spans="3:28">
      <c r="C30" s="141" t="s">
        <v>158</v>
      </c>
      <c r="D30" s="171" t="str">
        <f t="shared" si="4"/>
        <v>R_JDW-MPM</v>
      </c>
      <c r="E30" s="142">
        <f t="shared" si="4"/>
        <v>5.9475737042924575E-6</v>
      </c>
      <c r="F30" s="142">
        <f t="shared" si="4"/>
        <v>6.3255719286803283E-6</v>
      </c>
      <c r="G30" s="142">
        <f t="shared" si="4"/>
        <v>6.4926039215117363E-6</v>
      </c>
      <c r="H30" s="142">
        <f t="shared" si="4"/>
        <v>6.6277309269483811E-6</v>
      </c>
      <c r="I30" s="142">
        <f t="shared" si="4"/>
        <v>6.8779661222014267E-6</v>
      </c>
      <c r="J30" s="142">
        <f t="shared" si="4"/>
        <v>7.1031777979291679E-6</v>
      </c>
      <c r="K30" s="142">
        <f t="shared" si="4"/>
        <v>7.3033659541316054E-6</v>
      </c>
      <c r="L30" s="142">
        <f t="shared" si="4"/>
        <v>7.4785305908087376E-6</v>
      </c>
      <c r="M30" s="142">
        <f t="shared" si="4"/>
        <v>7.6317996479012283E-6</v>
      </c>
      <c r="N30" s="142">
        <f t="shared" si="4"/>
        <v>7.772556945231068E-6</v>
      </c>
      <c r="O30" s="176"/>
      <c r="T30" s="142"/>
      <c r="U30" s="142"/>
      <c r="V30" s="142"/>
      <c r="W30" s="142"/>
      <c r="X30" s="142"/>
      <c r="Y30" s="142"/>
      <c r="Z30" s="142"/>
      <c r="AA30" s="142"/>
      <c r="AB30" s="142"/>
    </row>
    <row r="31" spans="3:28">
      <c r="C31" s="141" t="s">
        <v>158</v>
      </c>
      <c r="D31" s="171" t="str">
        <f t="shared" si="4"/>
        <v>R_JDW-UNAL</v>
      </c>
      <c r="E31" s="142">
        <f t="shared" si="4"/>
        <v>8.6399999999999914E-3</v>
      </c>
      <c r="F31" s="142">
        <f t="shared" si="4"/>
        <v>8.6399999999999914E-3</v>
      </c>
      <c r="G31" s="142">
        <f t="shared" si="4"/>
        <v>8.6399999999999914E-3</v>
      </c>
      <c r="H31" s="142">
        <f t="shared" si="4"/>
        <v>8.6399999999999914E-3</v>
      </c>
      <c r="I31" s="142">
        <f t="shared" si="4"/>
        <v>8.6399999999999914E-3</v>
      </c>
      <c r="J31" s="142">
        <f t="shared" si="4"/>
        <v>8.6399999999999914E-3</v>
      </c>
      <c r="K31" s="142">
        <f t="shared" si="4"/>
        <v>8.6399999999999914E-3</v>
      </c>
      <c r="L31" s="142">
        <f t="shared" si="4"/>
        <v>8.6399999999999914E-3</v>
      </c>
      <c r="M31" s="142">
        <f t="shared" si="4"/>
        <v>8.6399999999999914E-3</v>
      </c>
      <c r="N31" s="142">
        <f t="shared" si="4"/>
        <v>8.6399999999999914E-3</v>
      </c>
      <c r="O31" s="176"/>
      <c r="T31" s="142"/>
      <c r="U31" s="142"/>
      <c r="V31" s="142"/>
      <c r="W31" s="142"/>
      <c r="X31" s="142"/>
      <c r="Y31" s="142"/>
      <c r="Z31" s="142"/>
      <c r="AA31" s="142"/>
      <c r="AB31" s="142"/>
    </row>
    <row r="35" spans="3:28">
      <c r="C35" s="177" t="s">
        <v>741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Q35" s="177" t="s">
        <v>740</v>
      </c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</row>
    <row r="36" spans="3:28" ht="15.75" thickBot="1">
      <c r="C36" s="172" t="s">
        <v>708</v>
      </c>
      <c r="D36" s="173"/>
      <c r="E36" s="163">
        <v>2018</v>
      </c>
      <c r="F36" s="163">
        <v>2021</v>
      </c>
      <c r="G36" s="163">
        <v>2025</v>
      </c>
      <c r="H36" s="163">
        <v>2030</v>
      </c>
      <c r="I36" s="163">
        <v>2035</v>
      </c>
      <c r="J36" s="163">
        <v>2040</v>
      </c>
      <c r="K36" s="163">
        <v>2045</v>
      </c>
      <c r="L36" s="163">
        <v>2050</v>
      </c>
      <c r="M36" s="163">
        <v>2055</v>
      </c>
      <c r="N36" s="163">
        <v>2060</v>
      </c>
      <c r="Q36" s="172" t="s">
        <v>708</v>
      </c>
      <c r="R36" s="173"/>
      <c r="S36" s="163">
        <v>2018</v>
      </c>
      <c r="T36" s="163">
        <v>2021</v>
      </c>
      <c r="U36" s="163">
        <v>2025</v>
      </c>
      <c r="V36" s="163">
        <v>2030</v>
      </c>
      <c r="W36" s="163">
        <v>2035</v>
      </c>
      <c r="X36" s="163">
        <v>2040</v>
      </c>
      <c r="Y36" s="163">
        <v>2045</v>
      </c>
      <c r="Z36" s="163">
        <v>2050</v>
      </c>
      <c r="AA36" s="163">
        <v>2055</v>
      </c>
      <c r="AB36" s="163">
        <v>2060</v>
      </c>
    </row>
    <row r="37" spans="3:28">
      <c r="C37" s="170" t="s">
        <v>697</v>
      </c>
      <c r="D37" s="170" t="s">
        <v>709</v>
      </c>
      <c r="E37" s="174">
        <v>19.902820237412964</v>
      </c>
      <c r="F37" s="174">
        <v>21.167744571956892</v>
      </c>
      <c r="G37" s="174">
        <v>21.72669648958022</v>
      </c>
      <c r="H37" s="174">
        <v>22.178882310578871</v>
      </c>
      <c r="I37" s="174">
        <v>23.016263460576372</v>
      </c>
      <c r="J37" s="174">
        <v>23.769906495574119</v>
      </c>
      <c r="K37" s="174">
        <v>24.43981141557212</v>
      </c>
      <c r="L37" s="174">
        <v>25.025978220570369</v>
      </c>
      <c r="M37" s="174">
        <v>25.538874174943839</v>
      </c>
      <c r="N37" s="174">
        <v>26.009901071817435</v>
      </c>
      <c r="Q37" s="170" t="s">
        <v>697</v>
      </c>
      <c r="R37" s="170" t="s">
        <v>709</v>
      </c>
      <c r="S37" s="174">
        <v>8.2700523169676323</v>
      </c>
      <c r="T37" s="174">
        <v>8.7956557389399297</v>
      </c>
      <c r="U37" s="174">
        <v>9.027912351132251</v>
      </c>
      <c r="V37" s="174">
        <v>9.2158053407709843</v>
      </c>
      <c r="W37" s="174">
        <v>9.5637553215834519</v>
      </c>
      <c r="X37" s="174">
        <v>9.8769103043146735</v>
      </c>
      <c r="Y37" s="174">
        <v>10.155270288964648</v>
      </c>
      <c r="Z37" s="174">
        <v>10.398835275533376</v>
      </c>
      <c r="AA37" s="174">
        <v>10.611954638781013</v>
      </c>
      <c r="AB37" s="174">
        <v>10.807676502988027</v>
      </c>
    </row>
    <row r="38" spans="3:28">
      <c r="C38" s="170" t="s">
        <v>698</v>
      </c>
      <c r="D38" s="170" t="s">
        <v>710</v>
      </c>
      <c r="E38" s="174">
        <v>13.6631773124458</v>
      </c>
      <c r="F38" s="174">
        <v>14.531540954559851</v>
      </c>
      <c r="G38" s="174">
        <v>14.915258391009544</v>
      </c>
      <c r="H38" s="174">
        <v>15.225681485665474</v>
      </c>
      <c r="I38" s="174">
        <v>15.800539068361644</v>
      </c>
      <c r="J38" s="174">
        <v>16.317910892788195</v>
      </c>
      <c r="K38" s="174">
        <v>16.777796958945132</v>
      </c>
      <c r="L38" s="174">
        <v>17.180197266832451</v>
      </c>
      <c r="M38" s="174">
        <v>17.532297536233855</v>
      </c>
      <c r="N38" s="174">
        <v>17.855654926500453</v>
      </c>
      <c r="Q38" s="170" t="s">
        <v>698</v>
      </c>
      <c r="R38" s="170" t="s">
        <v>710</v>
      </c>
      <c r="S38" s="174">
        <v>4.6863096050284065</v>
      </c>
      <c r="T38" s="174">
        <v>4.9841481519225965</v>
      </c>
      <c r="U38" s="174">
        <v>5.1157587331900354</v>
      </c>
      <c r="V38" s="174">
        <v>5.2222302146648172</v>
      </c>
      <c r="W38" s="174">
        <v>5.4193996248033018</v>
      </c>
      <c r="X38" s="174">
        <v>5.5968520939279385</v>
      </c>
      <c r="Y38" s="174">
        <v>5.7545876220387262</v>
      </c>
      <c r="Z38" s="174">
        <v>5.8926062091356659</v>
      </c>
      <c r="AA38" s="174">
        <v>6.0133724728454885</v>
      </c>
      <c r="AB38" s="174">
        <v>6.1242802660483866</v>
      </c>
    </row>
    <row r="39" spans="3:28">
      <c r="C39" s="170" t="s">
        <v>711</v>
      </c>
      <c r="D39" s="170" t="s">
        <v>712</v>
      </c>
      <c r="E39" s="174">
        <v>1.7358837836965155</v>
      </c>
      <c r="F39" s="174">
        <v>1.8462079294078029</v>
      </c>
      <c r="G39" s="174">
        <v>1.894958586756579</v>
      </c>
      <c r="H39" s="174">
        <v>1.9343973207915441</v>
      </c>
      <c r="I39" s="174">
        <v>2.007432013448887</v>
      </c>
      <c r="J39" s="174">
        <v>2.0731632368404957</v>
      </c>
      <c r="K39" s="174">
        <v>2.1315909909663699</v>
      </c>
      <c r="L39" s="174">
        <v>2.18271527582651</v>
      </c>
      <c r="M39" s="174">
        <v>2.2274490250791326</v>
      </c>
      <c r="N39" s="174">
        <v>2.268531039698888</v>
      </c>
      <c r="Q39" s="170" t="s">
        <v>711</v>
      </c>
      <c r="R39" s="170" t="s">
        <v>712</v>
      </c>
      <c r="S39" s="174">
        <v>0.76902858340054758</v>
      </c>
      <c r="T39" s="174">
        <v>0.81790421798396262</v>
      </c>
      <c r="U39" s="174">
        <v>0.83950165976715607</v>
      </c>
      <c r="V39" s="174">
        <v>0.85697374750187427</v>
      </c>
      <c r="W39" s="174">
        <v>0.88932946552913028</v>
      </c>
      <c r="X39" s="174">
        <v>0.91844961175366069</v>
      </c>
      <c r="Y39" s="174">
        <v>0.94433418617546561</v>
      </c>
      <c r="Z39" s="174">
        <v>0.96698318879454481</v>
      </c>
      <c r="AA39" s="174">
        <v>0.98680106608623919</v>
      </c>
      <c r="AB39" s="174">
        <v>1.0050011574765707</v>
      </c>
    </row>
    <row r="40" spans="3:28">
      <c r="C40" s="170" t="s">
        <v>503</v>
      </c>
      <c r="D40" s="170" t="s">
        <v>713</v>
      </c>
      <c r="E40" s="174">
        <v>5.0565511857700125</v>
      </c>
      <c r="F40" s="174">
        <v>5.3779204473847084</v>
      </c>
      <c r="G40" s="174">
        <v>5.5199289139302543</v>
      </c>
      <c r="H40" s="174">
        <v>5.6348121677648528</v>
      </c>
      <c r="I40" s="174">
        <v>5.8475589341252219</v>
      </c>
      <c r="J40" s="174">
        <v>6.0390310238495539</v>
      </c>
      <c r="K40" s="174">
        <v>6.209228436937849</v>
      </c>
      <c r="L40" s="174">
        <v>6.358151173390107</v>
      </c>
      <c r="M40" s="174">
        <v>6.4884585677858331</v>
      </c>
      <c r="N40" s="174">
        <v>6.6081286238635411</v>
      </c>
      <c r="Q40" s="170" t="s">
        <v>503</v>
      </c>
      <c r="R40" s="170" t="s">
        <v>713</v>
      </c>
      <c r="S40" s="174">
        <v>2.2683487630693566</v>
      </c>
      <c r="T40" s="174">
        <v>2.4125137364456122</v>
      </c>
      <c r="U40" s="174">
        <v>2.4762181700802364</v>
      </c>
      <c r="V40" s="174">
        <v>2.5277543411104939</v>
      </c>
      <c r="W40" s="174">
        <v>2.6231916948702305</v>
      </c>
      <c r="X40" s="174">
        <v>2.7090853132539934</v>
      </c>
      <c r="Y40" s="174">
        <v>2.7854351962617825</v>
      </c>
      <c r="Z40" s="174">
        <v>2.8522413438935983</v>
      </c>
      <c r="AA40" s="174">
        <v>2.9106967230714371</v>
      </c>
      <c r="AB40" s="174">
        <v>2.9643802345612889</v>
      </c>
    </row>
    <row r="41" spans="3:28">
      <c r="C41" s="170" t="s">
        <v>714</v>
      </c>
      <c r="D41" s="170" t="s">
        <v>715</v>
      </c>
      <c r="E41" s="174">
        <v>0.1469853869842864</v>
      </c>
      <c r="F41" s="174">
        <v>0.1563270476434768</v>
      </c>
      <c r="G41" s="174">
        <v>0.16045499347916473</v>
      </c>
      <c r="H41" s="174">
        <v>0.16379445527882239</v>
      </c>
      <c r="I41" s="174">
        <v>0.16997864379670694</v>
      </c>
      <c r="J41" s="174">
        <v>0.175544413462803</v>
      </c>
      <c r="K41" s="174">
        <v>0.18049176427711064</v>
      </c>
      <c r="L41" s="174">
        <v>0.18482069623962982</v>
      </c>
      <c r="M41" s="174">
        <v>0.1886085117068341</v>
      </c>
      <c r="N41" s="174">
        <v>0.19208711774814416</v>
      </c>
      <c r="Q41" s="170" t="s">
        <v>714</v>
      </c>
      <c r="R41" s="170" t="s">
        <v>715</v>
      </c>
      <c r="S41" s="174">
        <v>6.5937060361093619E-2</v>
      </c>
      <c r="T41" s="174">
        <v>7.0127692201412156E-2</v>
      </c>
      <c r="U41" s="174">
        <v>7.1979472295471289E-2</v>
      </c>
      <c r="V41" s="174">
        <v>7.3477541585047212E-2</v>
      </c>
      <c r="W41" s="174">
        <v>7.6251743973150793E-2</v>
      </c>
      <c r="X41" s="174">
        <v>7.8748526122443999E-2</v>
      </c>
      <c r="Y41" s="174">
        <v>8.0967888032926857E-2</v>
      </c>
      <c r="Z41" s="174">
        <v>8.2909829704599369E-2</v>
      </c>
      <c r="AA41" s="174">
        <v>8.4609028667312805E-2</v>
      </c>
      <c r="AB41" s="174">
        <v>8.6169517510621074E-2</v>
      </c>
    </row>
    <row r="42" spans="3:28">
      <c r="C42" s="170" t="s">
        <v>699</v>
      </c>
      <c r="D42" s="170" t="s">
        <v>716</v>
      </c>
      <c r="E42" s="174">
        <v>1.0433245874153343</v>
      </c>
      <c r="F42" s="174">
        <v>1.1096331127251724</v>
      </c>
      <c r="G42" s="174">
        <v>1.1389338988390489</v>
      </c>
      <c r="H42" s="174">
        <v>1.1626379055828591</v>
      </c>
      <c r="I42" s="174">
        <v>1.2065342143676931</v>
      </c>
      <c r="J42" s="174">
        <v>1.2460408922740436</v>
      </c>
      <c r="K42" s="174">
        <v>1.2811579393019106</v>
      </c>
      <c r="L42" s="174">
        <v>1.3118853554512944</v>
      </c>
      <c r="M42" s="174">
        <v>1.3387718445820052</v>
      </c>
      <c r="N42" s="174">
        <v>1.3634635182734742</v>
      </c>
      <c r="Q42" s="170" t="s">
        <v>699</v>
      </c>
      <c r="R42" s="170" t="s">
        <v>716</v>
      </c>
      <c r="S42" s="174">
        <v>0.46803126288991187</v>
      </c>
      <c r="T42" s="174">
        <v>0.49777700377963252</v>
      </c>
      <c r="U42" s="174">
        <v>0.51092121996504636</v>
      </c>
      <c r="V42" s="174">
        <v>0.52155474317122386</v>
      </c>
      <c r="W42" s="174">
        <v>0.54124645281229322</v>
      </c>
      <c r="X42" s="174">
        <v>0.55896899148925572</v>
      </c>
      <c r="Y42" s="174">
        <v>0.57472235920211123</v>
      </c>
      <c r="Z42" s="174">
        <v>0.58850655595085988</v>
      </c>
      <c r="AA42" s="174">
        <v>0.600567728106015</v>
      </c>
      <c r="AB42" s="174">
        <v>0.61164431477911652</v>
      </c>
    </row>
    <row r="43" spans="3:28">
      <c r="C43" s="170" t="s">
        <v>717</v>
      </c>
      <c r="D43" s="170" t="s">
        <v>718</v>
      </c>
      <c r="E43" s="174">
        <v>0.47573762955660409</v>
      </c>
      <c r="F43" s="174">
        <v>0.50597314880996047</v>
      </c>
      <c r="G43" s="174">
        <v>0.51933379102821153</v>
      </c>
      <c r="H43" s="174">
        <v>0.53014240046320116</v>
      </c>
      <c r="I43" s="174">
        <v>0.55015834386133022</v>
      </c>
      <c r="J43" s="174">
        <v>0.56817269291964623</v>
      </c>
      <c r="K43" s="174">
        <v>0.58418544763814939</v>
      </c>
      <c r="L43" s="174">
        <v>0.59819660801683971</v>
      </c>
      <c r="M43" s="174">
        <v>0.6104563733481938</v>
      </c>
      <c r="N43" s="174">
        <v>0.62171534150964136</v>
      </c>
      <c r="Q43" s="170" t="s">
        <v>717</v>
      </c>
      <c r="R43" s="170" t="s">
        <v>718</v>
      </c>
      <c r="S43" s="174">
        <v>0.21341400964893811</v>
      </c>
      <c r="T43" s="174">
        <v>0.22697754340532916</v>
      </c>
      <c r="U43" s="174">
        <v>0.23297107439832493</v>
      </c>
      <c r="V43" s="174">
        <v>0.23781977362861362</v>
      </c>
      <c r="W43" s="174">
        <v>0.24679884627729645</v>
      </c>
      <c r="X43" s="174">
        <v>0.25488001166111096</v>
      </c>
      <c r="Y43" s="174">
        <v>0.26206326978005717</v>
      </c>
      <c r="Z43" s="174">
        <v>0.26834862063413517</v>
      </c>
      <c r="AA43" s="174">
        <v>0.27384830263145338</v>
      </c>
      <c r="AB43" s="174">
        <v>0.2788990309963375</v>
      </c>
    </row>
    <row r="44" spans="3:28">
      <c r="C44" s="170" t="s">
        <v>719</v>
      </c>
      <c r="D44" s="170" t="s">
        <v>720</v>
      </c>
      <c r="E44" s="174">
        <v>0.15799888916366883</v>
      </c>
      <c r="F44" s="174">
        <v>0.16804051328276459</v>
      </c>
      <c r="G44" s="174">
        <v>0.17247776293014763</v>
      </c>
      <c r="H44" s="174">
        <v>0.17606744803814289</v>
      </c>
      <c r="I44" s="174">
        <v>0.18271501305294896</v>
      </c>
      <c r="J44" s="174">
        <v>0.1886978215662744</v>
      </c>
      <c r="K44" s="174">
        <v>0.19401587357811925</v>
      </c>
      <c r="L44" s="174">
        <v>0.1986691690884835</v>
      </c>
      <c r="M44" s="174">
        <v>0.20274080266005223</v>
      </c>
      <c r="N44" s="174">
        <v>0.20648005798088065</v>
      </c>
      <c r="Q44" s="170" t="s">
        <v>719</v>
      </c>
      <c r="R44" s="170" t="s">
        <v>720</v>
      </c>
      <c r="S44" s="174">
        <v>7.0877673662105706E-2</v>
      </c>
      <c r="T44" s="174">
        <v>7.5382306328310916E-2</v>
      </c>
      <c r="U44" s="174">
        <v>7.7372838882870332E-2</v>
      </c>
      <c r="V44" s="174">
        <v>7.8983157353974584E-2</v>
      </c>
      <c r="W44" s="174">
        <v>8.196522859676024E-2</v>
      </c>
      <c r="X44" s="174">
        <v>8.4649092715267327E-2</v>
      </c>
      <c r="Y44" s="174">
        <v>8.7034749709495859E-2</v>
      </c>
      <c r="Z44" s="174">
        <v>8.9122199579445824E-2</v>
      </c>
      <c r="AA44" s="174">
        <v>9.0948718215652036E-2</v>
      </c>
      <c r="AB44" s="174">
        <v>9.262613328971897E-2</v>
      </c>
    </row>
    <row r="45" spans="3:28">
      <c r="C45" s="170" t="s">
        <v>696</v>
      </c>
      <c r="D45" s="170" t="s">
        <v>721</v>
      </c>
      <c r="E45" s="174">
        <v>0.49097243344675506</v>
      </c>
      <c r="F45" s="174">
        <v>0.52217620111630481</v>
      </c>
      <c r="G45" s="174">
        <v>0.53596469841978689</v>
      </c>
      <c r="H45" s="174">
        <v>0.54711943781136785</v>
      </c>
      <c r="I45" s="174">
        <v>0.56777636261059194</v>
      </c>
      <c r="J45" s="174">
        <v>0.58636759492989365</v>
      </c>
      <c r="K45" s="174">
        <v>0.60289313476927286</v>
      </c>
      <c r="L45" s="174">
        <v>0.6173529821287298</v>
      </c>
      <c r="M45" s="174">
        <v>0.63000534856825452</v>
      </c>
      <c r="N45" s="174">
        <v>0.6416248687678181</v>
      </c>
      <c r="Q45" s="170" t="s">
        <v>696</v>
      </c>
      <c r="R45" s="170" t="s">
        <v>721</v>
      </c>
      <c r="S45" s="174">
        <v>0.20359274202490679</v>
      </c>
      <c r="T45" s="174">
        <v>0.21653208482416136</v>
      </c>
      <c r="U45" s="174">
        <v>0.22224979478745074</v>
      </c>
      <c r="V45" s="174">
        <v>0.22687535790381969</v>
      </c>
      <c r="W45" s="174">
        <v>0.23544121552672514</v>
      </c>
      <c r="X45" s="174">
        <v>0.24315048738734005</v>
      </c>
      <c r="Y45" s="174">
        <v>0.25000317348566442</v>
      </c>
      <c r="Z45" s="174">
        <v>0.25599927382169824</v>
      </c>
      <c r="AA45" s="174">
        <v>0.26124586161572783</v>
      </c>
      <c r="AB45" s="174">
        <v>0.26606415652861215</v>
      </c>
    </row>
    <row r="46" spans="3:28">
      <c r="C46" s="170" t="s">
        <v>695</v>
      </c>
      <c r="D46" s="170" t="s">
        <v>722</v>
      </c>
      <c r="E46" s="174">
        <v>1.8367935474595185</v>
      </c>
      <c r="F46" s="174">
        <v>1.9535310162202175</v>
      </c>
      <c r="G46" s="174">
        <v>2.0051156290230163</v>
      </c>
      <c r="H46" s="174">
        <v>2.0468470011780897</v>
      </c>
      <c r="I46" s="174">
        <v>2.1241273199837809</v>
      </c>
      <c r="J46" s="174">
        <v>2.1936796069089031</v>
      </c>
      <c r="K46" s="174">
        <v>2.2555038619534562</v>
      </c>
      <c r="L46" s="174">
        <v>2.3096000851174403</v>
      </c>
      <c r="M46" s="174">
        <v>2.3569342803859263</v>
      </c>
      <c r="N46" s="174">
        <v>2.4004044597141276</v>
      </c>
      <c r="Q46" s="170" t="s">
        <v>695</v>
      </c>
      <c r="R46" s="170" t="s">
        <v>722</v>
      </c>
      <c r="S46" s="174">
        <v>0.82397828447159327</v>
      </c>
      <c r="T46" s="174">
        <v>0.87634624894753399</v>
      </c>
      <c r="U46" s="174">
        <v>0.8994869012114588</v>
      </c>
      <c r="V46" s="174">
        <v>0.91820742888564522</v>
      </c>
      <c r="W46" s="174">
        <v>0.95287507272673111</v>
      </c>
      <c r="X46" s="174">
        <v>0.98407595218370847</v>
      </c>
      <c r="Y46" s="174">
        <v>1.0118100672565773</v>
      </c>
      <c r="Z46" s="174">
        <v>1.0360774179453374</v>
      </c>
      <c r="AA46" s="174">
        <v>1.0573113497980025</v>
      </c>
      <c r="AB46" s="174">
        <v>1.0768118994586133</v>
      </c>
    </row>
    <row r="47" spans="3:28">
      <c r="C47" s="170" t="s">
        <v>499</v>
      </c>
      <c r="D47" s="170" t="s">
        <v>723</v>
      </c>
      <c r="E47" s="174">
        <v>0.14566564680609462</v>
      </c>
      <c r="F47" s="174">
        <v>0.15492343133884884</v>
      </c>
      <c r="G47" s="174">
        <v>0.15901431351749895</v>
      </c>
      <c r="H47" s="174">
        <v>0.16232379123505858</v>
      </c>
      <c r="I47" s="174">
        <v>0.16845245367498385</v>
      </c>
      <c r="J47" s="174">
        <v>0.17396824987091658</v>
      </c>
      <c r="K47" s="174">
        <v>0.17887117982285677</v>
      </c>
      <c r="L47" s="174">
        <v>0.18316124353080449</v>
      </c>
      <c r="M47" s="174">
        <v>0.1869150492752587</v>
      </c>
      <c r="N47" s="174">
        <v>0.19036242189771665</v>
      </c>
      <c r="Q47" s="170" t="s">
        <v>499</v>
      </c>
      <c r="R47" s="170" t="s">
        <v>723</v>
      </c>
      <c r="S47" s="174">
        <v>6.5345030162882858E-2</v>
      </c>
      <c r="T47" s="174">
        <v>6.9498035506274397E-2</v>
      </c>
      <c r="U47" s="174">
        <v>7.1333188991107632E-2</v>
      </c>
      <c r="V47" s="174">
        <v>7.2817807540635632E-2</v>
      </c>
      <c r="W47" s="174">
        <v>7.5567101150872687E-2</v>
      </c>
      <c r="X47" s="174">
        <v>7.8041465400086038E-2</v>
      </c>
      <c r="Y47" s="174">
        <v>8.0240900288275685E-2</v>
      </c>
      <c r="Z47" s="174">
        <v>8.2165405815441628E-2</v>
      </c>
      <c r="AA47" s="174">
        <v>8.3849348151711814E-2</v>
      </c>
      <c r="AB47" s="174">
        <v>8.5395825807470169E-2</v>
      </c>
    </row>
    <row r="48" spans="3:28">
      <c r="C48" s="170" t="s">
        <v>498</v>
      </c>
      <c r="D48" s="170" t="s">
        <v>724</v>
      </c>
      <c r="E48" s="174">
        <v>3.6535095612082205E-5</v>
      </c>
      <c r="F48" s="174">
        <v>3.8857084704750556E-5</v>
      </c>
      <c r="G48" s="174">
        <v>3.988313837500063E-5</v>
      </c>
      <c r="H48" s="174">
        <v>4.0713204265540017E-5</v>
      </c>
      <c r="I48" s="174">
        <v>4.2250363322094446E-5</v>
      </c>
      <c r="J48" s="174">
        <v>4.3633806472993422E-5</v>
      </c>
      <c r="K48" s="174">
        <v>4.4863533718236965E-5</v>
      </c>
      <c r="L48" s="174">
        <v>4.5939545057825062E-5</v>
      </c>
      <c r="M48" s="174">
        <v>4.6881054979964646E-5</v>
      </c>
      <c r="N48" s="174">
        <v>4.7745706949276515E-5</v>
      </c>
      <c r="Q48" s="170" t="s">
        <v>498</v>
      </c>
      <c r="R48" s="170" t="s">
        <v>724</v>
      </c>
      <c r="S48" s="174">
        <v>1.6389498671250426E-5</v>
      </c>
      <c r="T48" s="174">
        <v>1.743113374873906E-5</v>
      </c>
      <c r="U48" s="174">
        <v>1.7891417346837375E-5</v>
      </c>
      <c r="V48" s="174">
        <v>1.8263781605973094E-5</v>
      </c>
      <c r="W48" s="174">
        <v>1.8953345048817016E-5</v>
      </c>
      <c r="X48" s="174">
        <v>1.9573952147376548E-5</v>
      </c>
      <c r="Y48" s="174">
        <v>2.0125602901651683E-5</v>
      </c>
      <c r="Z48" s="174">
        <v>2.0608297311642431E-5</v>
      </c>
      <c r="AA48" s="174">
        <v>2.1030654920384333E-5</v>
      </c>
      <c r="AB48" s="174">
        <v>2.1418534356984043E-5</v>
      </c>
    </row>
    <row r="49" spans="3:28">
      <c r="C49" s="170" t="s">
        <v>725</v>
      </c>
      <c r="D49" s="170" t="s">
        <v>726</v>
      </c>
      <c r="E49" s="174">
        <v>9.9360000000000018E-2</v>
      </c>
      <c r="F49" s="174">
        <v>9.9360000000000018E-2</v>
      </c>
      <c r="G49" s="174">
        <v>9.9360000000000018E-2</v>
      </c>
      <c r="H49" s="174">
        <v>9.9360000000000018E-2</v>
      </c>
      <c r="I49" s="174">
        <v>9.9360000000000018E-2</v>
      </c>
      <c r="J49" s="174">
        <v>9.9360000000000018E-2</v>
      </c>
      <c r="K49" s="174">
        <v>9.9360000000000018E-2</v>
      </c>
      <c r="L49" s="174">
        <v>9.9360000000000018E-2</v>
      </c>
      <c r="M49" s="174">
        <v>9.9360000000000018E-2</v>
      </c>
      <c r="N49" s="174">
        <v>9.9360000000000018E-2</v>
      </c>
      <c r="Q49" s="171" t="s">
        <v>697</v>
      </c>
      <c r="R49" s="171" t="s">
        <v>727</v>
      </c>
      <c r="S49" s="175">
        <v>0.8578288512926856</v>
      </c>
      <c r="T49" s="175">
        <v>0.91234818955381558</v>
      </c>
      <c r="U49" s="175">
        <v>0.93643950303115564</v>
      </c>
      <c r="V49" s="175">
        <v>0.95592910494540839</v>
      </c>
      <c r="W49" s="175">
        <v>0.9920209603421728</v>
      </c>
      <c r="X49" s="175">
        <v>1.0245036301992607</v>
      </c>
      <c r="Y49" s="175">
        <v>1.0533771145166722</v>
      </c>
      <c r="Z49" s="175">
        <v>1.0786414132944071</v>
      </c>
      <c r="AA49" s="175">
        <v>1.1007476747249254</v>
      </c>
      <c r="AB49" s="175">
        <v>1.1210493433856052</v>
      </c>
    </row>
    <row r="50" spans="3:28">
      <c r="C50" s="171" t="s">
        <v>697</v>
      </c>
      <c r="D50" s="171" t="s">
        <v>727</v>
      </c>
      <c r="E50" s="175">
        <v>2.7407262561445669</v>
      </c>
      <c r="F50" s="175">
        <v>2.9149131951997602</v>
      </c>
      <c r="G50" s="175">
        <v>2.9918839047916057</v>
      </c>
      <c r="H50" s="175">
        <v>3.0541523440119751</v>
      </c>
      <c r="I50" s="175">
        <v>3.1694642684941408</v>
      </c>
      <c r="J50" s="175">
        <v>3.2732450005280898</v>
      </c>
      <c r="K50" s="175">
        <v>3.3654945401138221</v>
      </c>
      <c r="L50" s="175">
        <v>3.4462128872513382</v>
      </c>
      <c r="M50" s="175">
        <v>3.5168414409966644</v>
      </c>
      <c r="N50" s="175">
        <v>3.5817043985178829</v>
      </c>
      <c r="Q50" s="171" t="s">
        <v>698</v>
      </c>
      <c r="R50" s="171" t="s">
        <v>728</v>
      </c>
      <c r="S50" s="175">
        <v>0.57859254366835944</v>
      </c>
      <c r="T50" s="175">
        <v>0.6153650100596304</v>
      </c>
      <c r="U50" s="175">
        <v>0.63161423544317974</v>
      </c>
      <c r="V50" s="175">
        <v>0.64475967620290497</v>
      </c>
      <c r="W50" s="175">
        <v>0.66910308501721116</v>
      </c>
      <c r="X50" s="175">
        <v>0.69101215295008667</v>
      </c>
      <c r="Y50" s="175">
        <v>0.7104868800015316</v>
      </c>
      <c r="Z50" s="175">
        <v>0.72752726617154595</v>
      </c>
      <c r="AA50" s="175">
        <v>0.74243760407030845</v>
      </c>
      <c r="AB50" s="175">
        <v>0.75613077152835573</v>
      </c>
    </row>
    <row r="51" spans="3:28">
      <c r="C51" s="171" t="s">
        <v>698</v>
      </c>
      <c r="D51" s="171" t="s">
        <v>728</v>
      </c>
      <c r="E51" s="175">
        <v>2.2223717174053101</v>
      </c>
      <c r="F51" s="175">
        <v>2.3636146182713813</v>
      </c>
      <c r="G51" s="175">
        <v>2.4260278299819755</v>
      </c>
      <c r="H51" s="175">
        <v>2.4765194169838041</v>
      </c>
      <c r="I51" s="175">
        <v>2.5700223558760804</v>
      </c>
      <c r="J51" s="175">
        <v>2.6541750008791287</v>
      </c>
      <c r="K51" s="175">
        <v>2.7289773519929494</v>
      </c>
      <c r="L51" s="175">
        <v>2.7944294092175426</v>
      </c>
      <c r="M51" s="175">
        <v>2.8516999592890619</v>
      </c>
      <c r="N51" s="175">
        <v>2.9042953624159673</v>
      </c>
      <c r="Q51" s="171" t="s">
        <v>711</v>
      </c>
      <c r="R51" s="171" t="s">
        <v>729</v>
      </c>
      <c r="S51" s="175">
        <v>9.5039399076013137E-2</v>
      </c>
      <c r="T51" s="175">
        <v>0.10107963092243746</v>
      </c>
      <c r="U51" s="175">
        <v>0.10374872272599241</v>
      </c>
      <c r="V51" s="175">
        <v>0.10590798800527282</v>
      </c>
      <c r="W51" s="175">
        <v>0.10990662741134766</v>
      </c>
      <c r="X51" s="175">
        <v>0.113505402876815</v>
      </c>
      <c r="Y51" s="175">
        <v>0.11670431440167488</v>
      </c>
      <c r="Z51" s="175">
        <v>0.11950336198592727</v>
      </c>
      <c r="AA51" s="175">
        <v>0.1219525286221481</v>
      </c>
      <c r="AB51" s="175">
        <v>0.1242017632880652</v>
      </c>
    </row>
    <row r="52" spans="3:28">
      <c r="C52" s="171" t="s">
        <v>711</v>
      </c>
      <c r="D52" s="171" t="s">
        <v>729</v>
      </c>
      <c r="E52" s="175">
        <v>0.28255814993152023</v>
      </c>
      <c r="F52" s="175">
        <v>0.30051614158841261</v>
      </c>
      <c r="G52" s="175">
        <v>0.30845152048750135</v>
      </c>
      <c r="H52" s="175">
        <v>0.31487115285530354</v>
      </c>
      <c r="I52" s="175">
        <v>0.32675936094382607</v>
      </c>
      <c r="J52" s="175">
        <v>0.33745874822349631</v>
      </c>
      <c r="K52" s="175">
        <v>0.3469693146943143</v>
      </c>
      <c r="L52" s="175">
        <v>0.35529106035628011</v>
      </c>
      <c r="M52" s="175">
        <v>0.36257258781050017</v>
      </c>
      <c r="N52" s="175">
        <v>0.36925970486029408</v>
      </c>
      <c r="Q52" s="171" t="s">
        <v>503</v>
      </c>
      <c r="R52" s="171" t="s">
        <v>730</v>
      </c>
      <c r="S52" s="175">
        <v>0.28035771228947098</v>
      </c>
      <c r="T52" s="175">
        <v>0.29817585506631156</v>
      </c>
      <c r="U52" s="175">
        <v>0.30604943675148982</v>
      </c>
      <c r="V52" s="175">
        <v>0.31241907586758905</v>
      </c>
      <c r="W52" s="175">
        <v>0.32421470386036549</v>
      </c>
      <c r="X52" s="175">
        <v>0.33483076905386427</v>
      </c>
      <c r="Y52" s="175">
        <v>0.34426727144808539</v>
      </c>
      <c r="Z52" s="175">
        <v>0.35252421104302895</v>
      </c>
      <c r="AA52" s="175">
        <v>0.35974903318860452</v>
      </c>
      <c r="AB52" s="175">
        <v>0.36638407393454125</v>
      </c>
    </row>
    <row r="53" spans="3:28">
      <c r="C53" s="171" t="s">
        <v>503</v>
      </c>
      <c r="D53" s="171" t="s">
        <v>730</v>
      </c>
      <c r="E53" s="175">
        <v>0.82315949535790944</v>
      </c>
      <c r="F53" s="175">
        <v>0.87547542166727854</v>
      </c>
      <c r="G53" s="175">
        <v>0.89859307901190233</v>
      </c>
      <c r="H53" s="175">
        <v>0.91729500405474407</v>
      </c>
      <c r="I53" s="175">
        <v>0.95192819857852506</v>
      </c>
      <c r="J53" s="175">
        <v>0.98309807364992785</v>
      </c>
      <c r="K53" s="175">
        <v>1.0108046292689528</v>
      </c>
      <c r="L53" s="175">
        <v>1.0350478654355995</v>
      </c>
      <c r="M53" s="175">
        <v>1.0562606970814152</v>
      </c>
      <c r="N53" s="175">
        <v>1.0757418690010421</v>
      </c>
      <c r="Q53" s="171" t="s">
        <v>714</v>
      </c>
      <c r="R53" s="171" t="s">
        <v>731</v>
      </c>
      <c r="S53" s="175">
        <v>8.1495243142924688E-3</v>
      </c>
      <c r="T53" s="175">
        <v>8.6674675754554349E-3</v>
      </c>
      <c r="U53" s="175">
        <v>8.8963392724739788E-3</v>
      </c>
      <c r="V53" s="175">
        <v>9.0814939037698796E-3</v>
      </c>
      <c r="W53" s="175">
        <v>9.4243728506141419E-3</v>
      </c>
      <c r="X53" s="175">
        <v>9.7329639027739778E-3</v>
      </c>
      <c r="Y53" s="175">
        <v>1.0007267060249386E-2</v>
      </c>
      <c r="Z53" s="175">
        <v>1.024728232304037E-2</v>
      </c>
      <c r="AA53" s="175">
        <v>1.0457295677982481E-2</v>
      </c>
      <c r="AB53" s="175">
        <v>1.0650165085582378E-2</v>
      </c>
    </row>
    <row r="54" spans="3:28">
      <c r="C54" s="171" t="s">
        <v>714</v>
      </c>
      <c r="D54" s="171" t="s">
        <v>731</v>
      </c>
      <c r="E54" s="175">
        <v>2.3927853695116408E-2</v>
      </c>
      <c r="F54" s="175">
        <v>2.5448589151263686E-2</v>
      </c>
      <c r="G54" s="175">
        <v>2.6120580333817537E-2</v>
      </c>
      <c r="H54" s="175">
        <v>2.6664213650040874E-2</v>
      </c>
      <c r="I54" s="175">
        <v>2.7670942013417431E-2</v>
      </c>
      <c r="J54" s="175">
        <v>2.8576997540456325E-2</v>
      </c>
      <c r="K54" s="175">
        <v>2.9382380231157568E-2</v>
      </c>
      <c r="L54" s="175">
        <v>3.008709008552116E-2</v>
      </c>
      <c r="M54" s="175">
        <v>3.0703711208089297E-2</v>
      </c>
      <c r="N54" s="175">
        <v>3.1269995912488614E-2</v>
      </c>
      <c r="Q54" s="171" t="s">
        <v>699</v>
      </c>
      <c r="R54" s="171" t="s">
        <v>732</v>
      </c>
      <c r="S54" s="175">
        <v>5.7846560581899215E-2</v>
      </c>
      <c r="T54" s="175">
        <v>6.1523000467145587E-2</v>
      </c>
      <c r="U54" s="175">
        <v>6.3147566512533809E-2</v>
      </c>
      <c r="V54" s="175">
        <v>6.4461822189701812E-2</v>
      </c>
      <c r="W54" s="175">
        <v>6.6895628999272205E-2</v>
      </c>
      <c r="X54" s="175">
        <v>6.9086055127885543E-2</v>
      </c>
      <c r="Y54" s="175">
        <v>7.1033100575541838E-2</v>
      </c>
      <c r="Z54" s="175">
        <v>7.2736765342241105E-2</v>
      </c>
      <c r="AA54" s="175">
        <v>7.4227472013102966E-2</v>
      </c>
      <c r="AB54" s="175">
        <v>7.5596488343486312E-2</v>
      </c>
    </row>
    <row r="55" spans="3:28">
      <c r="C55" s="171" t="s">
        <v>699</v>
      </c>
      <c r="D55" s="171" t="s">
        <v>732</v>
      </c>
      <c r="E55" s="175">
        <v>0.16984353748621728</v>
      </c>
      <c r="F55" s="175">
        <v>0.18063794858316767</v>
      </c>
      <c r="G55" s="175">
        <v>0.18540784399705454</v>
      </c>
      <c r="H55" s="175">
        <v>0.18926663579255854</v>
      </c>
      <c r="I55" s="175">
        <v>0.19641254652497336</v>
      </c>
      <c r="J55" s="175">
        <v>0.20284386618414668</v>
      </c>
      <c r="K55" s="175">
        <v>0.20856059477007854</v>
      </c>
      <c r="L55" s="175">
        <v>0.21356273228276892</v>
      </c>
      <c r="M55" s="175">
        <v>0.21793960260637302</v>
      </c>
      <c r="N55" s="175">
        <v>0.22195917739335635</v>
      </c>
      <c r="Q55" s="171" t="s">
        <v>717</v>
      </c>
      <c r="R55" s="171" t="s">
        <v>733</v>
      </c>
      <c r="S55" s="175">
        <v>2.6377012428520436E-2</v>
      </c>
      <c r="T55" s="175">
        <v>2.8053404241108092E-2</v>
      </c>
      <c r="U55" s="175">
        <v>2.8794177734624424E-2</v>
      </c>
      <c r="V55" s="175">
        <v>2.9393455167581455E-2</v>
      </c>
      <c r="W55" s="175">
        <v>3.050322819157596E-2</v>
      </c>
      <c r="X55" s="175">
        <v>3.1502023913171015E-2</v>
      </c>
      <c r="Y55" s="175">
        <v>3.2389842332366615E-2</v>
      </c>
      <c r="Z55" s="175">
        <v>3.3166683449162772E-2</v>
      </c>
      <c r="AA55" s="175">
        <v>3.3846419426359402E-2</v>
      </c>
      <c r="AB55" s="175">
        <v>3.4470666752356313E-2</v>
      </c>
    </row>
    <row r="56" spans="3:28">
      <c r="C56" s="171" t="s">
        <v>717</v>
      </c>
      <c r="D56" s="171" t="s">
        <v>733</v>
      </c>
      <c r="E56" s="175">
        <v>7.744566062549374E-2</v>
      </c>
      <c r="F56" s="175">
        <v>8.2367721899295962E-2</v>
      </c>
      <c r="G56" s="175">
        <v>8.4542710167383336E-2</v>
      </c>
      <c r="H56" s="175">
        <v>8.6302251238195613E-2</v>
      </c>
      <c r="I56" s="175">
        <v>8.9560660628588695E-2</v>
      </c>
      <c r="J56" s="175">
        <v>9.2493229079942479E-2</v>
      </c>
      <c r="K56" s="175">
        <v>9.5099956592256951E-2</v>
      </c>
      <c r="L56" s="175">
        <v>9.7380843165532124E-2</v>
      </c>
      <c r="M56" s="175">
        <v>9.9376618917147885E-2</v>
      </c>
      <c r="N56" s="175">
        <v>0.101209474199244</v>
      </c>
      <c r="Q56" s="171" t="s">
        <v>719</v>
      </c>
      <c r="R56" s="171" t="s">
        <v>734</v>
      </c>
      <c r="S56" s="175">
        <v>8.760161913293962E-3</v>
      </c>
      <c r="T56" s="175">
        <v>9.316914265296853E-3</v>
      </c>
      <c r="U56" s="175">
        <v>9.5629351428266687E-3</v>
      </c>
      <c r="V56" s="175">
        <v>9.7619632684687666E-3</v>
      </c>
      <c r="W56" s="175">
        <v>1.0130533871509691E-2</v>
      </c>
      <c r="X56" s="175">
        <v>1.0462247414246522E-2</v>
      </c>
      <c r="Y56" s="175">
        <v>1.0757103896679261E-2</v>
      </c>
      <c r="Z56" s="175">
        <v>1.1015103318807907E-2</v>
      </c>
      <c r="AA56" s="175">
        <v>1.1240852813170474E-2</v>
      </c>
      <c r="AB56" s="175">
        <v>1.1448173777380994E-2</v>
      </c>
    </row>
    <row r="57" spans="3:28">
      <c r="C57" s="171" t="s">
        <v>719</v>
      </c>
      <c r="D57" s="171" t="s">
        <v>734</v>
      </c>
      <c r="E57" s="175">
        <v>2.5720749398736802E-2</v>
      </c>
      <c r="F57" s="175">
        <v>2.7355432394868671E-2</v>
      </c>
      <c r="G57" s="175">
        <v>2.8077775360721723E-2</v>
      </c>
      <c r="H57" s="175">
        <v>2.8662142703883745E-2</v>
      </c>
      <c r="I57" s="175">
        <v>2.9744304450480083E-2</v>
      </c>
      <c r="J57" s="175">
        <v>3.0718250022416783E-2</v>
      </c>
      <c r="K57" s="175">
        <v>3.1583979419693854E-2</v>
      </c>
      <c r="L57" s="175">
        <v>3.2341492642311294E-2</v>
      </c>
      <c r="M57" s="175">
        <v>3.300431671210155E-2</v>
      </c>
      <c r="N57" s="175">
        <v>3.3613032694561985E-2</v>
      </c>
      <c r="Q57" s="171" t="s">
        <v>696</v>
      </c>
      <c r="R57" s="171" t="s">
        <v>735</v>
      </c>
      <c r="S57" s="175">
        <v>2.5163147890718812E-2</v>
      </c>
      <c r="T57" s="175">
        <v>2.6762392506357018E-2</v>
      </c>
      <c r="U57" s="175">
        <v>2.7469075760246719E-2</v>
      </c>
      <c r="V57" s="175">
        <v>2.8040774572382205E-2</v>
      </c>
      <c r="W57" s="175">
        <v>2.9099476076336811E-2</v>
      </c>
      <c r="X57" s="175">
        <v>3.0052307429895956E-2</v>
      </c>
      <c r="Y57" s="175">
        <v>3.0899268633059643E-2</v>
      </c>
      <c r="Z57" s="175">
        <v>3.1640359685827867E-2</v>
      </c>
      <c r="AA57" s="175">
        <v>3.2288814357000067E-2</v>
      </c>
      <c r="AB57" s="175">
        <v>3.2884333952974534E-2</v>
      </c>
    </row>
    <row r="58" spans="3:28">
      <c r="C58" s="171" t="s">
        <v>696</v>
      </c>
      <c r="D58" s="171" t="s">
        <v>735</v>
      </c>
      <c r="E58" s="175">
        <v>7.3881627689820623E-2</v>
      </c>
      <c r="F58" s="175">
        <v>7.8577176743963917E-2</v>
      </c>
      <c r="G58" s="175">
        <v>8.0652072511586348E-2</v>
      </c>
      <c r="H58" s="175">
        <v>8.2330639874157299E-2</v>
      </c>
      <c r="I58" s="175">
        <v>8.5439097952992399E-2</v>
      </c>
      <c r="J58" s="175">
        <v>8.8236710223943998E-2</v>
      </c>
      <c r="K58" s="175">
        <v>9.0723476687012083E-2</v>
      </c>
      <c r="L58" s="175">
        <v>9.2899397342196655E-2</v>
      </c>
      <c r="M58" s="175">
        <v>9.4803327915483154E-2</v>
      </c>
      <c r="N58" s="175">
        <v>9.6551835584827911E-2</v>
      </c>
      <c r="Q58" s="171" t="s">
        <v>695</v>
      </c>
      <c r="R58" s="171" t="s">
        <v>736</v>
      </c>
      <c r="S58" s="175">
        <v>0.10184001268750027</v>
      </c>
      <c r="T58" s="175">
        <v>0.10831245773508844</v>
      </c>
      <c r="U58" s="175">
        <v>0.11117253835197802</v>
      </c>
      <c r="V58" s="175">
        <v>0.11348631143530442</v>
      </c>
      <c r="W58" s="175">
        <v>0.11777107640442741</v>
      </c>
      <c r="X58" s="175">
        <v>0.12162736487663808</v>
      </c>
      <c r="Y58" s="175">
        <v>0.12505517685193646</v>
      </c>
      <c r="Z58" s="175">
        <v>0.12805451233032256</v>
      </c>
      <c r="AA58" s="175">
        <v>0.13067893087391039</v>
      </c>
      <c r="AB58" s="175">
        <v>0.13308911116904207</v>
      </c>
    </row>
    <row r="59" spans="3:28">
      <c r="C59" s="171" t="s">
        <v>695</v>
      </c>
      <c r="D59" s="171" t="s">
        <v>736</v>
      </c>
      <c r="E59" s="175">
        <v>0.29901290307480555</v>
      </c>
      <c r="F59" s="175">
        <v>0.31801667705910541</v>
      </c>
      <c r="G59" s="175">
        <v>0.32641417216653779</v>
      </c>
      <c r="H59" s="175">
        <v>0.33320765135457298</v>
      </c>
      <c r="I59" s="175">
        <v>0.34578816836945298</v>
      </c>
      <c r="J59" s="175">
        <v>0.35711063368284496</v>
      </c>
      <c r="K59" s="175">
        <v>0.36717504729474898</v>
      </c>
      <c r="L59" s="175">
        <v>0.37598140920516498</v>
      </c>
      <c r="M59" s="175">
        <v>0.38368697587677897</v>
      </c>
      <c r="N59" s="175">
        <v>0.39076351669764897</v>
      </c>
      <c r="Q59" s="171" t="s">
        <v>499</v>
      </c>
      <c r="R59" s="171" t="s">
        <v>737</v>
      </c>
      <c r="S59" s="175">
        <v>8.076352042603499E-3</v>
      </c>
      <c r="T59" s="175">
        <v>8.5896448378541389E-3</v>
      </c>
      <c r="U59" s="175">
        <v>8.8164615606986952E-3</v>
      </c>
      <c r="V59" s="175">
        <v>8.9999537409774372E-3</v>
      </c>
      <c r="W59" s="175">
        <v>9.3397540748269611E-3</v>
      </c>
      <c r="X59" s="175">
        <v>9.645574375291531E-3</v>
      </c>
      <c r="Y59" s="175">
        <v>9.9174146423711505E-3</v>
      </c>
      <c r="Z59" s="175">
        <v>1.0155274876065818E-2</v>
      </c>
      <c r="AA59" s="175">
        <v>1.036340258054865E-2</v>
      </c>
      <c r="AB59" s="175">
        <v>1.0554540268339008E-2</v>
      </c>
    </row>
    <row r="60" spans="3:28">
      <c r="C60" s="171" t="s">
        <v>499</v>
      </c>
      <c r="D60" s="171" t="s">
        <v>737</v>
      </c>
      <c r="E60" s="175">
        <v>2.3713012270759608E-2</v>
      </c>
      <c r="F60" s="175">
        <v>2.5220093473766112E-2</v>
      </c>
      <c r="G60" s="175">
        <v>2.5886051037732408E-2</v>
      </c>
      <c r="H60" s="175">
        <v>2.6424803224311882E-2</v>
      </c>
      <c r="I60" s="175">
        <v>2.7422492458718323E-2</v>
      </c>
      <c r="J60" s="175">
        <v>2.8320412769684115E-2</v>
      </c>
      <c r="K60" s="175">
        <v>2.9118564157209266E-2</v>
      </c>
      <c r="L60" s="175">
        <v>2.9816946621293774E-2</v>
      </c>
      <c r="M60" s="175">
        <v>3.042803127736772E-2</v>
      </c>
      <c r="N60" s="175">
        <v>3.0989231471721342E-2</v>
      </c>
      <c r="Q60" s="171" t="s">
        <v>498</v>
      </c>
      <c r="R60" s="171" t="s">
        <v>738</v>
      </c>
      <c r="S60" s="175">
        <v>2.0256683750983669E-6</v>
      </c>
      <c r="T60" s="175">
        <v>2.1544097891699956E-6</v>
      </c>
      <c r="U60" s="175">
        <v>2.211298773204619E-6</v>
      </c>
      <c r="V60" s="175">
        <v>2.2573213220865617E-6</v>
      </c>
      <c r="W60" s="175">
        <v>2.3425482644605295E-6</v>
      </c>
      <c r="X60" s="175">
        <v>2.4192525125971006E-6</v>
      </c>
      <c r="Y60" s="175">
        <v>2.4874340664962751E-6</v>
      </c>
      <c r="Z60" s="175">
        <v>2.5470929261580526E-6</v>
      </c>
      <c r="AA60" s="175">
        <v>2.5992944283621082E-6</v>
      </c>
      <c r="AB60" s="175">
        <v>2.6472345834474651E-6</v>
      </c>
    </row>
    <row r="61" spans="3:28">
      <c r="C61" s="171" t="s">
        <v>498</v>
      </c>
      <c r="D61" s="171" t="s">
        <v>738</v>
      </c>
      <c r="E61" s="175">
        <v>5.9475737042924575E-6</v>
      </c>
      <c r="F61" s="175">
        <v>6.3255719286803283E-6</v>
      </c>
      <c r="G61" s="175">
        <v>6.4926039215117363E-6</v>
      </c>
      <c r="H61" s="175">
        <v>6.6277309269483811E-6</v>
      </c>
      <c r="I61" s="175">
        <v>6.8779661222014267E-6</v>
      </c>
      <c r="J61" s="175">
        <v>7.1031777979291679E-6</v>
      </c>
      <c r="K61" s="175">
        <v>7.3033659541316054E-6</v>
      </c>
      <c r="L61" s="175">
        <v>7.4785305908087376E-6</v>
      </c>
      <c r="M61" s="175">
        <v>7.6317996479012283E-6</v>
      </c>
      <c r="N61" s="175">
        <v>7.772556945231068E-6</v>
      </c>
      <c r="Q61" s="171"/>
      <c r="R61" s="171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</row>
    <row r="62" spans="3:28">
      <c r="C62" s="171" t="s">
        <v>725</v>
      </c>
      <c r="D62" s="171" t="s">
        <v>739</v>
      </c>
      <c r="E62" s="175">
        <v>8.6399999999999914E-3</v>
      </c>
      <c r="F62" s="175">
        <v>8.6399999999999914E-3</v>
      </c>
      <c r="G62" s="175">
        <v>8.6399999999999914E-3</v>
      </c>
      <c r="H62" s="175">
        <v>8.6399999999999914E-3</v>
      </c>
      <c r="I62" s="175">
        <v>8.6399999999999914E-3</v>
      </c>
      <c r="J62" s="175">
        <v>8.6399999999999914E-3</v>
      </c>
      <c r="K62" s="175">
        <v>8.6399999999999914E-3</v>
      </c>
      <c r="L62" s="175">
        <v>8.6399999999999914E-3</v>
      </c>
      <c r="M62" s="175">
        <v>8.6399999999999914E-3</v>
      </c>
      <c r="N62" s="175">
        <v>8.6399999999999914E-3</v>
      </c>
      <c r="Q62" s="171"/>
      <c r="R62" s="171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tabSelected="1" topLeftCell="A7" zoomScale="85" zoomScaleNormal="85" workbookViewId="0">
      <selection activeCell="L21" sqref="L21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topLeftCell="A37" workbookViewId="0">
      <selection activeCell="H1" sqref="H1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10" ht="15.75" thickBot="1">
      <c r="C20" s="55" t="s">
        <v>7</v>
      </c>
      <c r="D20" s="55" t="s">
        <v>5</v>
      </c>
      <c r="E20" s="55" t="s">
        <v>4</v>
      </c>
      <c r="F20" s="57" t="s">
        <v>3</v>
      </c>
      <c r="G20" s="57" t="s">
        <v>2</v>
      </c>
      <c r="H20" s="57" t="s">
        <v>9</v>
      </c>
      <c r="I20" s="56" t="s">
        <v>1</v>
      </c>
      <c r="J20" s="56" t="s">
        <v>159</v>
      </c>
    </row>
    <row r="21" spans="3:10" ht="15.75" thickBot="1">
      <c r="C21" s="100"/>
      <c r="D21" s="100"/>
      <c r="E21" s="100" t="s">
        <v>206</v>
      </c>
      <c r="F21" s="100" t="s">
        <v>406</v>
      </c>
      <c r="G21" s="100" t="s">
        <v>407</v>
      </c>
      <c r="H21" s="100"/>
      <c r="I21" s="56">
        <v>2020</v>
      </c>
      <c r="J21" s="100">
        <v>5.17</v>
      </c>
    </row>
    <row r="22" spans="3:10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2025</v>
      </c>
      <c r="J22" s="100">
        <v>5.4</v>
      </c>
    </row>
    <row r="23" spans="3:10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2030</v>
      </c>
      <c r="J23" s="100">
        <v>5.7</v>
      </c>
    </row>
    <row r="24" spans="3:10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2035</v>
      </c>
      <c r="J24" s="100">
        <v>5.8</v>
      </c>
    </row>
    <row r="25" spans="3:10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2040</v>
      </c>
      <c r="J25" s="100">
        <v>5.93</v>
      </c>
    </row>
    <row r="26" spans="3:10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2050</v>
      </c>
      <c r="J26" s="100">
        <v>6.13</v>
      </c>
    </row>
    <row r="27" spans="3:10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2060</v>
      </c>
      <c r="J27" s="100">
        <v>6.37</v>
      </c>
    </row>
    <row r="28" spans="3:10" ht="15.75" thickBot="1">
      <c r="E28" s="100" t="s">
        <v>206</v>
      </c>
      <c r="F28" s="100" t="s">
        <v>406</v>
      </c>
      <c r="G28" s="100" t="s">
        <v>408</v>
      </c>
      <c r="H28" s="100"/>
      <c r="I28" s="56">
        <v>2020</v>
      </c>
      <c r="J28" s="100">
        <v>8.5</v>
      </c>
    </row>
    <row r="29" spans="3:10" ht="15.75" thickBot="1">
      <c r="E29" s="100" t="s">
        <v>206</v>
      </c>
      <c r="F29" s="100" t="s">
        <v>406</v>
      </c>
      <c r="G29" s="100" t="s">
        <v>408</v>
      </c>
      <c r="H29" s="100"/>
      <c r="I29" s="56">
        <v>2025</v>
      </c>
      <c r="J29" s="100">
        <v>9.1999999999999993</v>
      </c>
    </row>
    <row r="30" spans="3:10" ht="15.75" thickBot="1">
      <c r="E30" s="100" t="s">
        <v>206</v>
      </c>
      <c r="F30" s="100" t="s">
        <v>406</v>
      </c>
      <c r="G30" s="100" t="s">
        <v>408</v>
      </c>
      <c r="H30" s="100"/>
      <c r="I30" s="56">
        <v>2030</v>
      </c>
      <c r="J30" s="100">
        <v>10.1</v>
      </c>
    </row>
    <row r="31" spans="3:10" ht="15.75" thickBot="1">
      <c r="E31" s="100" t="s">
        <v>206</v>
      </c>
      <c r="F31" s="100" t="s">
        <v>406</v>
      </c>
      <c r="G31" s="100" t="s">
        <v>408</v>
      </c>
      <c r="H31" s="100"/>
      <c r="I31" s="56">
        <v>2035</v>
      </c>
      <c r="J31" s="100">
        <v>10.4</v>
      </c>
    </row>
    <row r="32" spans="3:10" ht="15.75" thickBot="1">
      <c r="E32" s="100" t="s">
        <v>206</v>
      </c>
      <c r="F32" s="100" t="s">
        <v>406</v>
      </c>
      <c r="G32" s="100" t="s">
        <v>408</v>
      </c>
      <c r="H32" s="100"/>
      <c r="I32" s="56">
        <v>2040</v>
      </c>
      <c r="J32" s="100">
        <v>10.8</v>
      </c>
    </row>
    <row r="33" spans="5:10" ht="15.75" thickBot="1">
      <c r="E33" s="100" t="s">
        <v>206</v>
      </c>
      <c r="F33" s="100" t="s">
        <v>406</v>
      </c>
      <c r="G33" s="100" t="s">
        <v>408</v>
      </c>
      <c r="H33" s="100"/>
      <c r="I33" s="56">
        <v>2050</v>
      </c>
      <c r="J33" s="100">
        <v>11.4</v>
      </c>
    </row>
    <row r="34" spans="5:10" ht="15.75" thickBot="1">
      <c r="E34" s="100" t="s">
        <v>206</v>
      </c>
      <c r="F34" s="100" t="s">
        <v>406</v>
      </c>
      <c r="G34" s="100" t="s">
        <v>408</v>
      </c>
      <c r="H34" s="100"/>
      <c r="I34" s="56">
        <v>2060</v>
      </c>
      <c r="J34" s="100">
        <v>12.1</v>
      </c>
    </row>
    <row r="35" spans="5:10" ht="15.75" thickBot="1">
      <c r="E35" s="100" t="s">
        <v>206</v>
      </c>
      <c r="F35" s="100" t="s">
        <v>406</v>
      </c>
      <c r="G35" s="100" t="s">
        <v>409</v>
      </c>
      <c r="H35" s="100"/>
      <c r="I35" s="56">
        <v>2020</v>
      </c>
      <c r="J35" s="100">
        <v>7.17</v>
      </c>
    </row>
    <row r="36" spans="5:10" ht="15.75" thickBot="1">
      <c r="E36" s="100" t="s">
        <v>206</v>
      </c>
      <c r="F36" s="100" t="s">
        <v>406</v>
      </c>
      <c r="G36" s="100" t="s">
        <v>409</v>
      </c>
      <c r="H36" s="100"/>
      <c r="I36" s="56">
        <v>2025</v>
      </c>
      <c r="J36" s="100">
        <v>7.4</v>
      </c>
    </row>
    <row r="37" spans="5:10" ht="15.75" thickBot="1">
      <c r="E37" s="100" t="s">
        <v>206</v>
      </c>
      <c r="F37" s="100" t="s">
        <v>406</v>
      </c>
      <c r="G37" s="100" t="s">
        <v>409</v>
      </c>
      <c r="H37" s="100"/>
      <c r="I37" s="56">
        <v>2030</v>
      </c>
      <c r="J37" s="100">
        <v>7.7</v>
      </c>
    </row>
    <row r="38" spans="5:10" ht="15.75" thickBot="1">
      <c r="E38" s="100" t="s">
        <v>206</v>
      </c>
      <c r="F38" s="100" t="s">
        <v>406</v>
      </c>
      <c r="G38" s="100" t="s">
        <v>409</v>
      </c>
      <c r="H38" s="100"/>
      <c r="I38" s="56">
        <v>2035</v>
      </c>
      <c r="J38" s="100">
        <v>7.8</v>
      </c>
    </row>
    <row r="39" spans="5:10" ht="15.75" thickBot="1">
      <c r="E39" s="100" t="s">
        <v>206</v>
      </c>
      <c r="F39" s="100" t="s">
        <v>406</v>
      </c>
      <c r="G39" s="100" t="s">
        <v>409</v>
      </c>
      <c r="H39" s="100"/>
      <c r="I39" s="56">
        <v>2040</v>
      </c>
      <c r="J39" s="100">
        <v>7.93</v>
      </c>
    </row>
    <row r="40" spans="5:10" ht="15.75" thickBot="1">
      <c r="E40" s="100" t="s">
        <v>206</v>
      </c>
      <c r="F40" s="100" t="s">
        <v>406</v>
      </c>
      <c r="G40" s="100" t="s">
        <v>409</v>
      </c>
      <c r="H40" s="100"/>
      <c r="I40" s="56">
        <v>2050</v>
      </c>
      <c r="J40" s="100">
        <v>8.1300000000000008</v>
      </c>
    </row>
    <row r="41" spans="5:10" ht="15.75" thickBot="1">
      <c r="E41" s="100" t="s">
        <v>206</v>
      </c>
      <c r="F41" s="100" t="s">
        <v>406</v>
      </c>
      <c r="G41" s="100" t="s">
        <v>409</v>
      </c>
      <c r="H41" s="100"/>
      <c r="I41" s="56">
        <v>2060</v>
      </c>
      <c r="J41" s="100">
        <v>8.3699999999999992</v>
      </c>
    </row>
    <row r="42" spans="5:10" ht="15.75" thickBot="1">
      <c r="E42" s="100" t="s">
        <v>206</v>
      </c>
      <c r="F42" s="100" t="s">
        <v>406</v>
      </c>
      <c r="G42" s="100" t="s">
        <v>410</v>
      </c>
      <c r="H42" s="100"/>
      <c r="I42" s="56">
        <v>2020</v>
      </c>
      <c r="J42" s="100">
        <v>8.17</v>
      </c>
    </row>
    <row r="43" spans="5:10" ht="15.75" thickBot="1">
      <c r="E43" s="100" t="s">
        <v>206</v>
      </c>
      <c r="F43" s="100" t="s">
        <v>406</v>
      </c>
      <c r="G43" s="100" t="s">
        <v>410</v>
      </c>
      <c r="H43" s="100"/>
      <c r="I43" s="56">
        <v>2025</v>
      </c>
      <c r="J43" s="100">
        <v>8.4</v>
      </c>
    </row>
    <row r="44" spans="5:10" ht="15.75" thickBot="1">
      <c r="E44" s="100" t="s">
        <v>206</v>
      </c>
      <c r="F44" s="100" t="s">
        <v>406</v>
      </c>
      <c r="G44" s="100" t="s">
        <v>410</v>
      </c>
      <c r="H44" s="100"/>
      <c r="I44" s="56">
        <v>2030</v>
      </c>
      <c r="J44" s="100">
        <v>8.6999999999999993</v>
      </c>
    </row>
    <row r="45" spans="5:10" ht="15.75" thickBot="1">
      <c r="E45" s="100" t="s">
        <v>206</v>
      </c>
      <c r="F45" s="100" t="s">
        <v>406</v>
      </c>
      <c r="G45" s="100" t="s">
        <v>410</v>
      </c>
      <c r="H45" s="100"/>
      <c r="I45" s="56">
        <v>2035</v>
      </c>
      <c r="J45" s="100">
        <v>8.8000000000000007</v>
      </c>
    </row>
    <row r="46" spans="5:10" ht="15.75" thickBot="1">
      <c r="E46" s="100" t="s">
        <v>206</v>
      </c>
      <c r="F46" s="100" t="s">
        <v>406</v>
      </c>
      <c r="G46" s="100" t="s">
        <v>410</v>
      </c>
      <c r="H46" s="100"/>
      <c r="I46" s="56">
        <v>2040</v>
      </c>
      <c r="J46" s="100">
        <v>8.93</v>
      </c>
    </row>
    <row r="47" spans="5:10" ht="15.75" thickBot="1">
      <c r="E47" s="100" t="s">
        <v>206</v>
      </c>
      <c r="F47" s="100" t="s">
        <v>406</v>
      </c>
      <c r="G47" s="100" t="s">
        <v>410</v>
      </c>
      <c r="H47" s="100"/>
      <c r="I47" s="56">
        <v>2050</v>
      </c>
      <c r="J47" s="100">
        <v>9.1300000000000008</v>
      </c>
    </row>
    <row r="48" spans="5:10" ht="15.75" thickBot="1">
      <c r="E48" s="100" t="s">
        <v>206</v>
      </c>
      <c r="F48" s="100" t="s">
        <v>406</v>
      </c>
      <c r="G48" s="100" t="s">
        <v>410</v>
      </c>
      <c r="H48" s="100"/>
      <c r="I48" s="56">
        <v>2060</v>
      </c>
      <c r="J48" s="100">
        <v>9.3699999999999992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topLeftCell="A40" workbookViewId="0">
      <selection activeCell="C1" sqref="C1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1">
      <c r="B50" s="93" t="s">
        <v>282</v>
      </c>
    </row>
    <row r="51" spans="2:11">
      <c r="B51" s="93" t="s">
        <v>283</v>
      </c>
    </row>
    <row r="52" spans="2:11">
      <c r="F52" s="141" t="s">
        <v>196</v>
      </c>
    </row>
    <row r="53" spans="2:11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1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1">
      <c r="E55" s="141">
        <v>2030</v>
      </c>
      <c r="H55" s="92">
        <v>0</v>
      </c>
      <c r="I55" s="92">
        <v>0</v>
      </c>
    </row>
    <row r="56" spans="2:11">
      <c r="E56" s="141">
        <v>2050</v>
      </c>
      <c r="H56" s="92">
        <v>0</v>
      </c>
      <c r="I56" s="92">
        <v>0</v>
      </c>
    </row>
    <row r="58" spans="2:11">
      <c r="B58" s="141" t="s">
        <v>492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79" t="s">
        <v>259</v>
      </c>
      <c r="G22" s="179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topLeftCell="A19"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0" t="s">
        <v>255</v>
      </c>
      <c r="F2" s="180"/>
      <c r="G2" s="180"/>
      <c r="H2" s="180"/>
      <c r="I2" s="180"/>
      <c r="J2" s="180"/>
      <c r="K2" s="180"/>
      <c r="L2" s="180"/>
      <c r="M2" s="180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1" t="s">
        <v>335</v>
      </c>
      <c r="Q12" s="181"/>
      <c r="R12" s="181"/>
      <c r="S12" s="181"/>
      <c r="T12" s="181"/>
      <c r="U12" s="181"/>
      <c r="V12" s="181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2"/>
  <sheetViews>
    <sheetView workbookViewId="0">
      <selection activeCell="F5" sqref="F5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9" spans="3:11">
      <c r="E9" s="52" t="s">
        <v>611</v>
      </c>
      <c r="F9" s="141" t="s">
        <v>614</v>
      </c>
      <c r="J9">
        <v>2035</v>
      </c>
      <c r="K9">
        <v>1268.7439999999999</v>
      </c>
    </row>
    <row r="10" spans="3:11">
      <c r="E10" s="52" t="s">
        <v>611</v>
      </c>
      <c r="F10" s="141" t="s">
        <v>614</v>
      </c>
      <c r="J10">
        <v>2050</v>
      </c>
      <c r="K10">
        <v>1078.7439999999999</v>
      </c>
    </row>
    <row r="11" spans="3:11">
      <c r="E11" s="52" t="s">
        <v>611</v>
      </c>
      <c r="F11" s="141" t="s">
        <v>615</v>
      </c>
      <c r="J11">
        <v>2035</v>
      </c>
      <c r="K11">
        <v>1776.2415999999998</v>
      </c>
    </row>
    <row r="12" spans="3:11">
      <c r="E12" t="s">
        <v>611</v>
      </c>
      <c r="F12" s="141" t="s">
        <v>615</v>
      </c>
      <c r="J12">
        <v>2050</v>
      </c>
      <c r="K12">
        <v>1510.2415999999998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N9" sqref="N9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Dem</vt:lpstr>
      <vt:lpstr>Dem_IND</vt:lpstr>
      <vt:lpstr>Dem_AGR</vt:lpstr>
      <vt:lpstr>Dem_COM</vt:lpstr>
      <vt:lpstr>Dem_RES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2021-03-10T15:36:04Z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458501160144805</vt:r8>
  </property>
</Properties>
</file>