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120" yWindow="45" windowWidth="28560" windowHeight="14640" activeTab="5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Costs_techs" sheetId="11" r:id="rId6"/>
    <sheet name="Gas_price" sheetId="22" r:id="rId7"/>
    <sheet name="Solar" sheetId="24" r:id="rId8"/>
    <sheet name="OLDSOL_WND" sheetId="18" r:id="rId9"/>
    <sheet name="BEV_PHEV-imp" sheetId="20" r:id="rId10"/>
    <sheet name="ICE_CAR_ban" sheetId="17" r:id="rId11"/>
    <sheet name="IND_fuels" sheetId="19" r:id="rId12"/>
    <sheet name="Summary" sheetId="13" r:id="rId13"/>
    <sheet name="GDP per subsector" sheetId="14" r:id="rId14"/>
    <sheet name="TRA_dem-proj" sheetId="23" r:id="rId15"/>
  </sheets>
  <externalReferences>
    <externalReference r:id="rId16"/>
    <externalReference r:id="rId17"/>
    <externalReference r:id="rId1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3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3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F9" i="27" s="1"/>
  <c r="P56" i="27"/>
  <c r="P55" i="27"/>
  <c r="F7" i="27" s="1"/>
  <c r="P54" i="27"/>
  <c r="F6" i="27" s="1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F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F14" i="27"/>
  <c r="T14" i="27"/>
  <c r="O90" i="27"/>
  <c r="O102" i="27"/>
  <c r="F10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F36" i="27"/>
  <c r="T36" i="27"/>
  <c r="Q56" i="27"/>
  <c r="P71" i="27"/>
  <c r="U14" i="27"/>
  <c r="G14" i="27"/>
  <c r="U6" i="27"/>
  <c r="G6" i="27"/>
  <c r="R93" i="27"/>
  <c r="Q96" i="27"/>
  <c r="U9" i="27"/>
  <c r="G9" i="27"/>
  <c r="R54" i="27"/>
  <c r="Q88" i="27"/>
  <c r="R57" i="27"/>
  <c r="G12" i="27"/>
  <c r="U12" i="27"/>
  <c r="P95" i="27"/>
  <c r="R61" i="27"/>
  <c r="P60" i="27"/>
  <c r="P74" i="27"/>
  <c r="O74" i="27"/>
  <c r="U7" i="27"/>
  <c r="G7" i="27"/>
  <c r="U10" i="27"/>
  <c r="G10" i="27"/>
  <c r="T12" i="27"/>
  <c r="F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F31" i="27"/>
  <c r="T31" i="27"/>
  <c r="Q67" i="27"/>
  <c r="T30" i="27"/>
  <c r="F30" i="27"/>
  <c r="Q90" i="27"/>
  <c r="T15" i="27"/>
  <c r="F15" i="27"/>
  <c r="Q70" i="27"/>
  <c r="Q98" i="27"/>
  <c r="Q68" i="27"/>
  <c r="T20" i="27"/>
  <c r="F20" i="27"/>
  <c r="G8" i="27"/>
  <c r="U8" i="27"/>
  <c r="Q72" i="27"/>
  <c r="Q73" i="27"/>
  <c r="U21" i="27" s="1"/>
  <c r="T32" i="27"/>
  <c r="F32" i="27"/>
  <c r="T19" i="27"/>
  <c r="F19" i="27"/>
  <c r="Q71" i="27"/>
  <c r="Q91" i="27"/>
  <c r="G32" i="27" s="1"/>
  <c r="T18" i="27"/>
  <c r="F18" i="27"/>
  <c r="T34" i="27"/>
  <c r="F34" i="27"/>
  <c r="T33" i="27"/>
  <c r="F33" i="27"/>
  <c r="F21" i="27"/>
  <c r="T21" i="27"/>
  <c r="F16" i="27"/>
  <c r="T16" i="27"/>
  <c r="S56" i="27"/>
  <c r="F17" i="27"/>
  <c r="T17" i="27"/>
  <c r="F22" i="27"/>
  <c r="T22" i="27"/>
  <c r="Q60" i="27"/>
  <c r="P62" i="27"/>
  <c r="T11" i="27"/>
  <c r="F11" i="27"/>
  <c r="V9" i="27"/>
  <c r="H9" i="27"/>
  <c r="Q62" i="27"/>
  <c r="V10" i="27"/>
  <c r="H10" i="27"/>
  <c r="H12" i="27"/>
  <c r="V12" i="27"/>
  <c r="V6" i="27"/>
  <c r="H6" i="27"/>
  <c r="T35" i="27"/>
  <c r="F35" i="27"/>
  <c r="U30" i="27"/>
  <c r="G30" i="27"/>
  <c r="G36" i="27"/>
  <c r="U36" i="27"/>
  <c r="U22" i="27"/>
  <c r="G22" i="27"/>
  <c r="R88" i="27"/>
  <c r="R96" i="27"/>
  <c r="S93" i="27"/>
  <c r="Q69" i="27"/>
  <c r="G16" i="27" s="1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G21" i="27" l="1"/>
  <c r="H8" i="27"/>
  <c r="U32" i="27"/>
  <c r="R91" i="27"/>
  <c r="V32" i="27" s="1"/>
  <c r="U20" i="27"/>
  <c r="G20" i="27"/>
  <c r="U15" i="27"/>
  <c r="G15" i="27"/>
  <c r="U19" i="27"/>
  <c r="G19" i="27"/>
  <c r="H7" i="27"/>
  <c r="V7" i="27"/>
  <c r="G31" i="27"/>
  <c r="U31" i="27"/>
  <c r="R98" i="27"/>
  <c r="R90" i="27"/>
  <c r="U18" i="27"/>
  <c r="G18" i="27"/>
  <c r="U34" i="27"/>
  <c r="G34" i="27"/>
  <c r="U33" i="27"/>
  <c r="G33" i="27"/>
  <c r="S61" i="27"/>
  <c r="S57" i="27"/>
  <c r="F13" i="27"/>
  <c r="T13" i="27"/>
  <c r="S54" i="27"/>
  <c r="W10" i="27"/>
  <c r="I10" i="27"/>
  <c r="P103" i="27"/>
  <c r="U35" i="27"/>
  <c r="G35" i="27"/>
  <c r="T93" i="27"/>
  <c r="R95" i="27"/>
  <c r="S96" i="27"/>
  <c r="G13" i="27"/>
  <c r="U13" i="27"/>
  <c r="U11" i="27"/>
  <c r="G11" i="27"/>
  <c r="S55" i="27"/>
  <c r="H36" i="27"/>
  <c r="V36" i="27"/>
  <c r="R62" i="27"/>
  <c r="R60" i="27"/>
  <c r="U16" i="27"/>
  <c r="U17" i="27"/>
  <c r="G17" i="27"/>
  <c r="V30" i="27"/>
  <c r="H30" i="27"/>
  <c r="P102" i="27"/>
  <c r="W8" i="27"/>
  <c r="I8" i="27"/>
  <c r="S88" i="27"/>
  <c r="P107" i="27"/>
  <c r="P108" i="27"/>
  <c r="H29" i="24"/>
  <c r="H28" i="24"/>
  <c r="H27" i="24"/>
  <c r="H20" i="24"/>
  <c r="H19" i="24"/>
  <c r="H18" i="24"/>
  <c r="H17" i="24"/>
  <c r="H16" i="24"/>
  <c r="H32" i="27" l="1"/>
  <c r="V31" i="27"/>
  <c r="H31" i="27"/>
  <c r="S90" i="27"/>
  <c r="S91" i="27"/>
  <c r="W32" i="27" s="1"/>
  <c r="S98" i="27"/>
  <c r="T41" i="27"/>
  <c r="F41" i="27"/>
  <c r="T42" i="27"/>
  <c r="F42" i="27"/>
  <c r="T38" i="27"/>
  <c r="F38" i="27"/>
  <c r="F37" i="27"/>
  <c r="T37" i="27"/>
  <c r="V34" i="27"/>
  <c r="V33" i="27"/>
  <c r="H34" i="27"/>
  <c r="H33" i="27"/>
  <c r="T44" i="27"/>
  <c r="F44" i="27"/>
  <c r="W30" i="27"/>
  <c r="I30" i="27"/>
  <c r="Q102" i="27"/>
  <c r="S62" i="27"/>
  <c r="W6" i="27"/>
  <c r="I6" i="27"/>
  <c r="Q108" i="27"/>
  <c r="Q107" i="27"/>
  <c r="T39" i="27"/>
  <c r="F39" i="27"/>
  <c r="V13" i="27"/>
  <c r="H13" i="27"/>
  <c r="U93" i="27"/>
  <c r="T54" i="27"/>
  <c r="W9" i="27"/>
  <c r="I9" i="27"/>
  <c r="I36" i="27"/>
  <c r="W36" i="27"/>
  <c r="T96" i="27"/>
  <c r="T88" i="27"/>
  <c r="V11" i="27"/>
  <c r="H11" i="27"/>
  <c r="W7" i="27"/>
  <c r="I7" i="27"/>
  <c r="S95" i="27"/>
  <c r="V35" i="27"/>
  <c r="H35" i="27"/>
  <c r="T59" i="27"/>
  <c r="Q103" i="27"/>
  <c r="W12" i="27"/>
  <c r="I12" i="27"/>
  <c r="T43" i="27"/>
  <c r="F43" i="27"/>
  <c r="S60" i="27"/>
  <c r="T40" i="27"/>
  <c r="F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I32" i="27" l="1"/>
  <c r="T56" i="27"/>
  <c r="T55" i="27"/>
  <c r="X7" i="27" s="1"/>
  <c r="T57" i="27"/>
  <c r="J9" i="27" s="1"/>
  <c r="T90" i="27"/>
  <c r="T91" i="27"/>
  <c r="T98" i="27"/>
  <c r="I31" i="27"/>
  <c r="W31" i="27"/>
  <c r="G37" i="27"/>
  <c r="U37" i="27"/>
  <c r="U38" i="27"/>
  <c r="G38" i="27"/>
  <c r="U41" i="27"/>
  <c r="G41" i="27"/>
  <c r="J32" i="27"/>
  <c r="X32" i="27"/>
  <c r="U42" i="27"/>
  <c r="G42" i="27"/>
  <c r="I35" i="27"/>
  <c r="W33" i="27"/>
  <c r="I33" i="27"/>
  <c r="I34" i="27"/>
  <c r="W34" i="27"/>
  <c r="U55" i="27"/>
  <c r="U88" i="27"/>
  <c r="W35" i="27"/>
  <c r="I11" i="27"/>
  <c r="W11" i="27"/>
  <c r="X12" i="27"/>
  <c r="J12" i="27"/>
  <c r="T60" i="27"/>
  <c r="R103" i="27"/>
  <c r="X36" i="27"/>
  <c r="J36" i="27"/>
  <c r="X6" i="27"/>
  <c r="J6" i="27"/>
  <c r="R107" i="27"/>
  <c r="P80" i="27"/>
  <c r="U43" i="27"/>
  <c r="G43" i="27"/>
  <c r="U44" i="27"/>
  <c r="G44" i="27"/>
  <c r="W13" i="27"/>
  <c r="I13" i="27"/>
  <c r="P81" i="27"/>
  <c r="U40" i="27"/>
  <c r="G40" i="27"/>
  <c r="U96" i="27"/>
  <c r="J10" i="27"/>
  <c r="X10" i="27"/>
  <c r="P86" i="27"/>
  <c r="U59" i="27"/>
  <c r="R108" i="27"/>
  <c r="X30" i="27"/>
  <c r="J30" i="27"/>
  <c r="T95" i="27"/>
  <c r="P83" i="27"/>
  <c r="V93" i="27"/>
  <c r="U39" i="27"/>
  <c r="G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J8" i="27"/>
  <c r="X8" i="27"/>
  <c r="J7" i="27"/>
  <c r="T62" i="27"/>
  <c r="X13" i="27" s="1"/>
  <c r="U61" i="27"/>
  <c r="Y12" i="27" s="1"/>
  <c r="U91" i="27"/>
  <c r="K32" i="27" s="1"/>
  <c r="U54" i="27"/>
  <c r="Y6" i="27" s="1"/>
  <c r="X31" i="27"/>
  <c r="J31" i="27"/>
  <c r="U90" i="27"/>
  <c r="J33" i="27"/>
  <c r="J34" i="27"/>
  <c r="X34" i="27"/>
  <c r="X33" i="27"/>
  <c r="T23" i="27"/>
  <c r="F23" i="27"/>
  <c r="V38" i="27"/>
  <c r="H38" i="27"/>
  <c r="V37" i="27"/>
  <c r="H37" i="27"/>
  <c r="V41" i="27"/>
  <c r="H41" i="27"/>
  <c r="T28" i="27"/>
  <c r="F28" i="27"/>
  <c r="V42" i="27"/>
  <c r="H42" i="27"/>
  <c r="T24" i="27"/>
  <c r="F24" i="27"/>
  <c r="V96" i="27"/>
  <c r="S102" i="27"/>
  <c r="V39" i="27"/>
  <c r="H39" i="27"/>
  <c r="X93" i="27"/>
  <c r="W93" i="27"/>
  <c r="U60" i="27"/>
  <c r="U62" i="27"/>
  <c r="F25" i="27"/>
  <c r="T25" i="27"/>
  <c r="T27" i="27"/>
  <c r="F27" i="27"/>
  <c r="Y10" i="27"/>
  <c r="K10" i="27"/>
  <c r="Q80" i="27"/>
  <c r="Y7" i="27"/>
  <c r="K7" i="27"/>
  <c r="T29" i="27"/>
  <c r="F29" i="27"/>
  <c r="F26" i="27"/>
  <c r="T26" i="27"/>
  <c r="V88" i="27"/>
  <c r="X11" i="27"/>
  <c r="J11" i="27"/>
  <c r="V44" i="27"/>
  <c r="H44" i="27"/>
  <c r="Q83" i="27"/>
  <c r="U95" i="27"/>
  <c r="S108" i="27"/>
  <c r="I41" i="27" s="1"/>
  <c r="S107" i="27"/>
  <c r="K30" i="27"/>
  <c r="Y30" i="27"/>
  <c r="V40" i="27"/>
  <c r="H40" i="27"/>
  <c r="U57" i="27"/>
  <c r="J35" i="27"/>
  <c r="X35" i="27"/>
  <c r="U56" i="27"/>
  <c r="Q86" i="27"/>
  <c r="Y36" i="27"/>
  <c r="K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J13" i="27" l="1"/>
  <c r="K6" i="27"/>
  <c r="Y32" i="27"/>
  <c r="K12" i="27"/>
  <c r="V90" i="27"/>
  <c r="V98" i="27"/>
  <c r="V91" i="27"/>
  <c r="Z32" i="27" s="1"/>
  <c r="K31" i="27"/>
  <c r="Y31" i="27"/>
  <c r="K33" i="27"/>
  <c r="K34" i="27"/>
  <c r="Y33" i="27"/>
  <c r="I37" i="27"/>
  <c r="W37" i="27"/>
  <c r="I38" i="27"/>
  <c r="W38" i="27"/>
  <c r="G26" i="27"/>
  <c r="G24" i="27"/>
  <c r="U24" i="27"/>
  <c r="Y34" i="27"/>
  <c r="G23" i="27"/>
  <c r="U23" i="27"/>
  <c r="G28" i="27"/>
  <c r="U28" i="27"/>
  <c r="W42" i="27"/>
  <c r="I42" i="27"/>
  <c r="T103" i="27"/>
  <c r="Z30" i="27"/>
  <c r="L30" i="27"/>
  <c r="V60" i="27"/>
  <c r="T102" i="27"/>
  <c r="R83" i="27"/>
  <c r="Y11" i="27"/>
  <c r="K11" i="27"/>
  <c r="X96" i="27"/>
  <c r="W96" i="27"/>
  <c r="V57" i="27"/>
  <c r="W39" i="27"/>
  <c r="I39" i="27"/>
  <c r="W41" i="27"/>
  <c r="W44" i="27"/>
  <c r="I44" i="27"/>
  <c r="Z36" i="27"/>
  <c r="L36" i="27"/>
  <c r="R81" i="27"/>
  <c r="T107" i="27"/>
  <c r="T108" i="27"/>
  <c r="K8" i="27"/>
  <c r="Y8" i="27"/>
  <c r="W43" i="27"/>
  <c r="I43" i="27"/>
  <c r="V56" i="27"/>
  <c r="Y35" i="27"/>
  <c r="K35" i="27"/>
  <c r="U25" i="27"/>
  <c r="G25" i="27"/>
  <c r="Y13" i="27"/>
  <c r="K13" i="27"/>
  <c r="U29" i="27"/>
  <c r="G29" i="27"/>
  <c r="V95" i="27"/>
  <c r="V59" i="27"/>
  <c r="R80" i="27"/>
  <c r="R86" i="27"/>
  <c r="W40" i="27"/>
  <c r="I40" i="27"/>
  <c r="Y9" i="27"/>
  <c r="K9" i="27"/>
  <c r="U26" i="27"/>
  <c r="U27" i="27"/>
  <c r="G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L32" i="27"/>
  <c r="Z31" i="27"/>
  <c r="L31" i="27"/>
  <c r="R71" i="27"/>
  <c r="R69" i="27"/>
  <c r="R68" i="27"/>
  <c r="R66" i="27"/>
  <c r="R67" i="27"/>
  <c r="W98" i="27"/>
  <c r="R73" i="27"/>
  <c r="R72" i="27"/>
  <c r="J42" i="27"/>
  <c r="X42" i="27"/>
  <c r="V28" i="27"/>
  <c r="H28" i="27"/>
  <c r="Z33" i="27"/>
  <c r="L34" i="27"/>
  <c r="Z34" i="27"/>
  <c r="L33" i="27"/>
  <c r="J41" i="27"/>
  <c r="X41" i="27"/>
  <c r="X37" i="27"/>
  <c r="J37" i="27"/>
  <c r="V24" i="27"/>
  <c r="H24" i="27"/>
  <c r="V23" i="27"/>
  <c r="H23" i="27"/>
  <c r="X38" i="27"/>
  <c r="J38" i="27"/>
  <c r="U102" i="27"/>
  <c r="Z10" i="27"/>
  <c r="L10" i="27"/>
  <c r="X39" i="27"/>
  <c r="J39" i="27"/>
  <c r="S81" i="27"/>
  <c r="AA36" i="27"/>
  <c r="M36" i="27"/>
  <c r="U103" i="27"/>
  <c r="X43" i="27"/>
  <c r="J43" i="27"/>
  <c r="U107" i="27"/>
  <c r="V26" i="27"/>
  <c r="H26" i="27"/>
  <c r="AB36" i="27"/>
  <c r="N36" i="27"/>
  <c r="W60" i="27"/>
  <c r="W55" i="27"/>
  <c r="J40" i="27"/>
  <c r="X40" i="27"/>
  <c r="Z11" i="27"/>
  <c r="L11" i="27"/>
  <c r="Z7" i="27"/>
  <c r="L7" i="27"/>
  <c r="M12" i="27"/>
  <c r="Z9" i="27"/>
  <c r="L9" i="27"/>
  <c r="AA30" i="27"/>
  <c r="M30" i="27"/>
  <c r="S86" i="27"/>
  <c r="X95" i="27"/>
  <c r="W95" i="27"/>
  <c r="S80" i="27"/>
  <c r="W57" i="27"/>
  <c r="W59" i="27"/>
  <c r="X98" i="27"/>
  <c r="X88" i="27"/>
  <c r="Z35" i="27"/>
  <c r="L35" i="27"/>
  <c r="U108" i="27"/>
  <c r="V27" i="27"/>
  <c r="H27" i="27"/>
  <c r="W56" i="27"/>
  <c r="L8" i="27"/>
  <c r="Z8" i="27"/>
  <c r="V29" i="27"/>
  <c r="H29" i="27"/>
  <c r="V25" i="27"/>
  <c r="H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N32" i="27" l="1"/>
  <c r="W62" i="27"/>
  <c r="Z6" i="27"/>
  <c r="L6" i="27"/>
  <c r="W54" i="27"/>
  <c r="V62" i="27"/>
  <c r="X57" i="27"/>
  <c r="Z12" i="27"/>
  <c r="L12" i="27"/>
  <c r="X55" i="27"/>
  <c r="X56" i="27"/>
  <c r="S74" i="27"/>
  <c r="S68" i="27"/>
  <c r="V16" i="27"/>
  <c r="H16" i="27"/>
  <c r="S71" i="27"/>
  <c r="W19" i="27" s="1"/>
  <c r="V21" i="27"/>
  <c r="H21" i="27"/>
  <c r="S72" i="27"/>
  <c r="S73" i="27"/>
  <c r="V15" i="27"/>
  <c r="H15" i="27"/>
  <c r="M32" i="27"/>
  <c r="S67" i="27"/>
  <c r="V22" i="27"/>
  <c r="H22" i="27"/>
  <c r="V18" i="27"/>
  <c r="H18" i="27"/>
  <c r="X59" i="27"/>
  <c r="N10" i="27" s="1"/>
  <c r="H17" i="27"/>
  <c r="V17" i="27"/>
  <c r="X62" i="27"/>
  <c r="N13" i="27" s="1"/>
  <c r="M31" i="27"/>
  <c r="AA31" i="27"/>
  <c r="S70" i="27"/>
  <c r="S66" i="27"/>
  <c r="V19" i="27"/>
  <c r="H19" i="27"/>
  <c r="V20" i="27"/>
  <c r="H20" i="27"/>
  <c r="V14" i="27"/>
  <c r="H14" i="27"/>
  <c r="S69" i="27"/>
  <c r="AB31" i="27"/>
  <c r="N31" i="27"/>
  <c r="W25" i="27"/>
  <c r="I25" i="27"/>
  <c r="W23" i="27"/>
  <c r="I23" i="27"/>
  <c r="N34" i="27"/>
  <c r="AB34" i="27"/>
  <c r="N33" i="27"/>
  <c r="AB33" i="27"/>
  <c r="Y42" i="27"/>
  <c r="K42" i="27"/>
  <c r="Y37" i="27"/>
  <c r="K37" i="27"/>
  <c r="Y41" i="27"/>
  <c r="K41" i="27"/>
  <c r="W24" i="27"/>
  <c r="I24" i="27"/>
  <c r="Y38" i="27"/>
  <c r="K38" i="27"/>
  <c r="W28" i="27"/>
  <c r="I28" i="27"/>
  <c r="M33" i="27"/>
  <c r="AA33" i="27"/>
  <c r="M34" i="27"/>
  <c r="K40" i="27"/>
  <c r="I29" i="27"/>
  <c r="W29" i="27"/>
  <c r="AB13" i="27"/>
  <c r="T80" i="27"/>
  <c r="T86" i="27"/>
  <c r="X54" i="27"/>
  <c r="X61" i="27"/>
  <c r="AA7" i="27"/>
  <c r="M7" i="27"/>
  <c r="Y40" i="27"/>
  <c r="Y43" i="27"/>
  <c r="K43" i="27"/>
  <c r="AA10" i="27"/>
  <c r="M10" i="27"/>
  <c r="V107" i="27"/>
  <c r="W26" i="27"/>
  <c r="I26" i="27"/>
  <c r="AA8" i="27"/>
  <c r="M8" i="27"/>
  <c r="AA34" i="27"/>
  <c r="M35" i="27"/>
  <c r="AA35" i="27"/>
  <c r="AA11" i="27"/>
  <c r="M11" i="27"/>
  <c r="T81" i="27"/>
  <c r="AB30" i="27"/>
  <c r="N30" i="27"/>
  <c r="AA9" i="27"/>
  <c r="M9" i="27"/>
  <c r="N35" i="27"/>
  <c r="AB35" i="27"/>
  <c r="X60" i="27"/>
  <c r="W27" i="27"/>
  <c r="I27" i="27"/>
  <c r="K44" i="27"/>
  <c r="Y44" i="27"/>
  <c r="Y39" i="27"/>
  <c r="K39" i="27"/>
  <c r="T83" i="27"/>
  <c r="V108" i="27"/>
  <c r="AA13" i="27"/>
  <c r="M13" i="27"/>
  <c r="V103" i="27"/>
  <c r="V102" i="27"/>
  <c r="H46" i="18"/>
  <c r="L13" i="27" l="1"/>
  <c r="Z13" i="27"/>
  <c r="AA6" i="27"/>
  <c r="M6" i="27"/>
  <c r="AB8" i="27"/>
  <c r="N8" i="27"/>
  <c r="N9" i="27"/>
  <c r="AB9" i="27"/>
  <c r="AB10" i="27"/>
  <c r="W17" i="27"/>
  <c r="I17" i="27"/>
  <c r="I14" i="27"/>
  <c r="W14" i="27"/>
  <c r="T69" i="27"/>
  <c r="T66" i="27"/>
  <c r="J14" i="27" s="1"/>
  <c r="T67" i="27"/>
  <c r="W18" i="27"/>
  <c r="I18" i="27"/>
  <c r="T70" i="27"/>
  <c r="I15" i="27"/>
  <c r="W15" i="27"/>
  <c r="W22" i="27"/>
  <c r="I22" i="27"/>
  <c r="W21" i="27"/>
  <c r="I21" i="27"/>
  <c r="W16" i="27"/>
  <c r="I16" i="27"/>
  <c r="T74" i="27"/>
  <c r="T73" i="27"/>
  <c r="T71" i="27"/>
  <c r="J19" i="27" s="1"/>
  <c r="T68" i="27"/>
  <c r="I19" i="27"/>
  <c r="W20" i="27"/>
  <c r="I20" i="27"/>
  <c r="X107" i="27"/>
  <c r="T72" i="27"/>
  <c r="X23" i="27"/>
  <c r="J23" i="27"/>
  <c r="Z38" i="27"/>
  <c r="L38" i="27"/>
  <c r="Z37" i="27"/>
  <c r="L37" i="27"/>
  <c r="Z41" i="27"/>
  <c r="L41" i="27"/>
  <c r="X24" i="27"/>
  <c r="J24" i="27"/>
  <c r="Z42" i="27"/>
  <c r="L42" i="27"/>
  <c r="X28" i="27"/>
  <c r="J28" i="27"/>
  <c r="X103" i="27"/>
  <c r="W103" i="27"/>
  <c r="Z40" i="27"/>
  <c r="L40" i="27"/>
  <c r="X27" i="27"/>
  <c r="J27" i="27"/>
  <c r="AB11" i="27"/>
  <c r="N11" i="27"/>
  <c r="U81" i="27"/>
  <c r="K24" i="27" s="1"/>
  <c r="U86" i="27"/>
  <c r="K28" i="27" s="1"/>
  <c r="AB6" i="27"/>
  <c r="N6" i="27"/>
  <c r="X26" i="27"/>
  <c r="J26" i="27"/>
  <c r="W107" i="27"/>
  <c r="X29" i="27"/>
  <c r="J29" i="27"/>
  <c r="U83" i="27"/>
  <c r="Z43" i="27"/>
  <c r="L43" i="27"/>
  <c r="AB12" i="27"/>
  <c r="N12" i="27"/>
  <c r="Z44" i="27"/>
  <c r="L44" i="27"/>
  <c r="X102" i="27"/>
  <c r="W102" i="27"/>
  <c r="M39" i="27" s="1"/>
  <c r="Z39" i="27"/>
  <c r="L39" i="27"/>
  <c r="X108" i="27"/>
  <c r="W108" i="27"/>
  <c r="X25" i="27"/>
  <c r="J25" i="27"/>
  <c r="AB7" i="27"/>
  <c r="N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J21" i="27"/>
  <c r="X17" i="27"/>
  <c r="J17" i="27"/>
  <c r="U73" i="27"/>
  <c r="U69" i="27"/>
  <c r="U70" i="27"/>
  <c r="U71" i="27"/>
  <c r="U74" i="27"/>
  <c r="U66" i="27"/>
  <c r="X19" i="27"/>
  <c r="X20" i="27"/>
  <c r="J20" i="27"/>
  <c r="J22" i="27"/>
  <c r="X22" i="27"/>
  <c r="U72" i="27"/>
  <c r="J16" i="27"/>
  <c r="X16" i="27"/>
  <c r="X14" i="27"/>
  <c r="J15" i="27"/>
  <c r="X15" i="27"/>
  <c r="U68" i="27"/>
  <c r="X18" i="27"/>
  <c r="J18" i="27"/>
  <c r="U67" i="27"/>
  <c r="AA42" i="27"/>
  <c r="M42" i="27"/>
  <c r="AB42" i="27"/>
  <c r="N42" i="27"/>
  <c r="AA38" i="27"/>
  <c r="M38" i="27"/>
  <c r="AA41" i="27"/>
  <c r="M41" i="27"/>
  <c r="N38" i="27"/>
  <c r="AB38" i="27"/>
  <c r="AB41" i="27"/>
  <c r="N41" i="27"/>
  <c r="AA37" i="27"/>
  <c r="M37" i="27"/>
  <c r="Y23" i="27"/>
  <c r="K23" i="27"/>
  <c r="AB43" i="27"/>
  <c r="N43" i="27"/>
  <c r="Y24" i="27"/>
  <c r="Y26" i="27"/>
  <c r="K26" i="27"/>
  <c r="V81" i="27"/>
  <c r="AB39" i="27"/>
  <c r="N39" i="27"/>
  <c r="Y27" i="27"/>
  <c r="K27" i="27"/>
  <c r="V83" i="27"/>
  <c r="Y25" i="27"/>
  <c r="K25" i="27"/>
  <c r="V80" i="27"/>
  <c r="AA44" i="27"/>
  <c r="M44" i="27"/>
  <c r="AA39" i="27"/>
  <c r="AA40" i="27"/>
  <c r="M40" i="27"/>
  <c r="AB44" i="27"/>
  <c r="N44" i="27"/>
  <c r="Y28" i="27"/>
  <c r="Y29" i="27"/>
  <c r="K29" i="27"/>
  <c r="M43" i="27"/>
  <c r="AA43" i="27"/>
  <c r="V86" i="27"/>
  <c r="AB40" i="27"/>
  <c r="N40" i="27"/>
  <c r="J35" i="19"/>
  <c r="J34" i="19"/>
  <c r="J33" i="19"/>
  <c r="J32" i="19"/>
  <c r="J26" i="19"/>
  <c r="J8" i="19"/>
  <c r="J7" i="19"/>
  <c r="G31" i="19"/>
  <c r="G29" i="19"/>
  <c r="G22" i="19"/>
  <c r="K20" i="27" l="1"/>
  <c r="Y20" i="27"/>
  <c r="V66" i="27"/>
  <c r="V68" i="27"/>
  <c r="V74" i="27"/>
  <c r="V73" i="27"/>
  <c r="Y22" i="27"/>
  <c r="K22" i="27"/>
  <c r="Y19" i="27"/>
  <c r="K19" i="27"/>
  <c r="V72" i="27"/>
  <c r="V71" i="27"/>
  <c r="V69" i="27"/>
  <c r="Y16" i="27"/>
  <c r="K16" i="27"/>
  <c r="Y21" i="27"/>
  <c r="K21" i="27"/>
  <c r="Y15" i="27"/>
  <c r="K15" i="27"/>
  <c r="K18" i="27"/>
  <c r="Y18" i="27"/>
  <c r="V67" i="27"/>
  <c r="V70" i="27"/>
  <c r="K14" i="27"/>
  <c r="Y14" i="27"/>
  <c r="Y17" i="27"/>
  <c r="K17" i="27"/>
  <c r="Z24" i="27"/>
  <c r="L24" i="27"/>
  <c r="AB37" i="27"/>
  <c r="N37" i="27"/>
  <c r="Z28" i="27"/>
  <c r="L28" i="27"/>
  <c r="Z23" i="27"/>
  <c r="L23" i="27"/>
  <c r="X80" i="27"/>
  <c r="W80" i="27"/>
  <c r="M23" i="27" s="1"/>
  <c r="Z26" i="27"/>
  <c r="L26" i="27"/>
  <c r="Z25" i="27"/>
  <c r="L25" i="27"/>
  <c r="X81" i="27"/>
  <c r="W81" i="27"/>
  <c r="Z27" i="27"/>
  <c r="L27" i="27"/>
  <c r="X83" i="27"/>
  <c r="W83" i="27"/>
  <c r="AA27" i="27"/>
  <c r="Z29" i="27"/>
  <c r="L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V25" i="11"/>
  <c r="I25" i="1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L16" i="27"/>
  <c r="Z16" i="27"/>
  <c r="X67" i="27"/>
  <c r="W67" i="27"/>
  <c r="X68" i="27"/>
  <c r="W68" i="27"/>
  <c r="W70" i="27"/>
  <c r="Z22" i="27"/>
  <c r="L22" i="27"/>
  <c r="L17" i="27"/>
  <c r="Z17" i="27"/>
  <c r="Z14" i="27"/>
  <c r="L14" i="27"/>
  <c r="W69" i="27"/>
  <c r="X66" i="27"/>
  <c r="W66" i="27"/>
  <c r="Z15" i="27"/>
  <c r="L15" i="27"/>
  <c r="Z19" i="27"/>
  <c r="L19" i="27"/>
  <c r="Z21" i="27"/>
  <c r="L21" i="27"/>
  <c r="W72" i="27"/>
  <c r="W71" i="27"/>
  <c r="X73" i="27"/>
  <c r="W73" i="27"/>
  <c r="Z18" i="27"/>
  <c r="L18" i="27"/>
  <c r="Z20" i="27"/>
  <c r="L20" i="27"/>
  <c r="X74" i="27"/>
  <c r="M27" i="27"/>
  <c r="AA28" i="27"/>
  <c r="M28" i="27"/>
  <c r="M24" i="27"/>
  <c r="AA24" i="27"/>
  <c r="N24" i="27"/>
  <c r="AB24" i="27"/>
  <c r="AB23" i="27"/>
  <c r="N23" i="27"/>
  <c r="AA29" i="27"/>
  <c r="M29" i="27"/>
  <c r="AB27" i="27"/>
  <c r="N27" i="27"/>
  <c r="X86" i="27"/>
  <c r="AA26" i="27"/>
  <c r="M26" i="27"/>
  <c r="AA23" i="27"/>
  <c r="AA25" i="27"/>
  <c r="M25" i="27"/>
  <c r="AB26" i="27"/>
  <c r="N26" i="27"/>
  <c r="AB25" i="27"/>
  <c r="N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N17" i="27"/>
  <c r="AB18" i="27"/>
  <c r="N18" i="27"/>
  <c r="AA18" i="27"/>
  <c r="M18" i="27"/>
  <c r="M21" i="27"/>
  <c r="AA21" i="27"/>
  <c r="AA16" i="27"/>
  <c r="M16" i="27"/>
  <c r="AB21" i="27"/>
  <c r="N21" i="27"/>
  <c r="AB16" i="27"/>
  <c r="N16" i="27"/>
  <c r="M17" i="27"/>
  <c r="AA17" i="27"/>
  <c r="AA22" i="27"/>
  <c r="M22" i="27"/>
  <c r="M19" i="27"/>
  <c r="AA19" i="27"/>
  <c r="AA15" i="27"/>
  <c r="M15" i="27"/>
  <c r="N22" i="27"/>
  <c r="AB22" i="27"/>
  <c r="AB19" i="27"/>
  <c r="N19" i="27"/>
  <c r="AB15" i="27"/>
  <c r="N15" i="27"/>
  <c r="AA20" i="27"/>
  <c r="M20" i="27"/>
  <c r="AA14" i="27"/>
  <c r="M14" i="27"/>
  <c r="N20" i="27"/>
  <c r="AB20" i="27"/>
  <c r="AB14" i="27"/>
  <c r="N14" i="27"/>
  <c r="AB28" i="27"/>
  <c r="N28" i="27"/>
  <c r="AB29" i="27"/>
  <c r="N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<sst xmlns="http://schemas.openxmlformats.org/spreadsheetml/2006/main" count="2994" uniqueCount="762">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</sst>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_-&quot;$&quot;* #,##0.00_-;\-&quot;$&quot;* #,##0.00_-;_-&quot;$&quot;* &quot;-&quot;??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&quot;$&quot;#,##0\ ;\(&quot;$&quot;#,##0\)"/>
    <numFmt numFmtId="185" formatCode="&quot;$&quot;#,##0.00;[Red]\(&quot;$&quot;#,##0.00\)"/>
    <numFmt numFmtId="186" formatCode="[Blue]#,##0"/>
    <numFmt numFmtId="187" formatCode="[Blue]0.0;\-0.0"/>
    <numFmt numFmtId="188" formatCode="yyyy"/>
    <numFmt numFmtId="189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4" fillId="0" borderId="0"/>
    <xf numFmtId="174" fontId="1" fillId="0" borderId="0"/>
    <xf numFmtId="173" fontId="1" fillId="0" borderId="0"/>
    <xf numFmtId="0" fontId="69" fillId="0" borderId="0"/>
    <xf numFmtId="174" fontId="69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5" fontId="80" fillId="78" borderId="27">
      <alignment horizontal="center" vertical="center"/>
    </xf>
    <xf numFmtId="175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5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2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1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6" fontId="72" fillId="100" borderId="0"/>
    <xf numFmtId="177" fontId="72" fillId="100" borderId="0"/>
    <xf numFmtId="178" fontId="72" fillId="100" borderId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6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6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5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17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4" fontId="119" fillId="0" borderId="0" applyFont="0" applyFill="0" applyBorder="0" applyAlignment="0" applyProtection="0"/>
    <xf numFmtId="185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6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7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8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5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3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3" fontId="110" fillId="114" borderId="25" xfId="0" applyNumberFormat="1" applyFont="1" applyFill="1" applyBorder="1"/>
    <xf numFmtId="9" fontId="111" fillId="114" borderId="25" xfId="0" applyNumberFormat="1" applyFont="1" applyFill="1" applyBorder="1"/>
    <xf numFmtId="173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4" fontId="0" fillId="0" borderId="0" xfId="0" applyNumberForma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9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topLeftCell="N1" zoomScale="70" zoomScaleNormal="70" workbookViewId="0">
      <selection activeCell="AC6" sqref="AC6:AL76"/>
    </sheetView>
  </sheetViews>
  <sheetFormatPr defaultRowHeight="14.25"/>
  <cols>
    <col min="1" max="3" width="9.140625" style="122"/>
    <col min="4" max="4" width="32.5703125" style="122" customWidth="1"/>
    <col min="5" max="7" width="9.140625" style="122"/>
    <col min="8" max="26" width="9.140625" style="122" customWidth="1"/>
    <col min="27" max="16384" width="9.140625" style="122"/>
  </cols>
  <sheetData>
    <row r="1" spans="2:38" ht="25.5">
      <c r="B1" s="121" t="s">
        <v>565</v>
      </c>
    </row>
    <row r="2" spans="2:38">
      <c r="B2" s="123"/>
    </row>
    <row r="3" spans="2:38">
      <c r="B3" s="123" t="s">
        <v>428</v>
      </c>
      <c r="V3" s="123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4" t="s">
        <v>497</v>
      </c>
      <c r="C6" s="125" t="s">
        <v>498</v>
      </c>
      <c r="F6" s="122" t="s">
        <v>159</v>
      </c>
      <c r="G6" s="122" t="s">
        <v>499</v>
      </c>
      <c r="I6" s="126">
        <v>0</v>
      </c>
      <c r="J6" s="126">
        <v>0</v>
      </c>
      <c r="K6" s="126">
        <v>0</v>
      </c>
      <c r="L6" s="126">
        <v>0</v>
      </c>
      <c r="M6" s="126">
        <v>0</v>
      </c>
      <c r="N6" s="126">
        <v>0</v>
      </c>
      <c r="O6" s="126">
        <v>0</v>
      </c>
      <c r="P6" s="126">
        <v>0</v>
      </c>
      <c r="Q6" s="126">
        <v>0</v>
      </c>
      <c r="R6" s="126">
        <v>0</v>
      </c>
      <c r="V6" s="122" t="s">
        <v>497</v>
      </c>
      <c r="W6" s="122" t="s">
        <v>498</v>
      </c>
      <c r="Z6" s="122" t="s">
        <v>159</v>
      </c>
      <c r="AA6" s="122" t="s">
        <v>499</v>
      </c>
      <c r="AC6" s="127">
        <v>14.6282</v>
      </c>
      <c r="AD6" s="127">
        <v>14.6282</v>
      </c>
      <c r="AE6" s="127">
        <v>14.6282</v>
      </c>
      <c r="AF6" s="127">
        <v>14.6282</v>
      </c>
      <c r="AG6" s="127">
        <v>14.6282</v>
      </c>
      <c r="AH6" s="127">
        <v>14.6282</v>
      </c>
      <c r="AI6" s="127">
        <v>14.6282</v>
      </c>
      <c r="AJ6" s="127">
        <v>14.6282</v>
      </c>
      <c r="AK6" s="127">
        <v>14.6282</v>
      </c>
      <c r="AL6" s="127">
        <v>14.6282</v>
      </c>
    </row>
    <row r="7" spans="2:38">
      <c r="B7" s="122" t="s">
        <v>500</v>
      </c>
      <c r="C7" s="122" t="s">
        <v>501</v>
      </c>
      <c r="F7" s="122" t="s">
        <v>159</v>
      </c>
      <c r="G7" s="122" t="s">
        <v>566</v>
      </c>
      <c r="I7" s="126">
        <v>0.86592000000000002</v>
      </c>
      <c r="J7" s="126">
        <v>0.97404199999999996</v>
      </c>
      <c r="K7" s="126">
        <v>1.0956649999999999</v>
      </c>
      <c r="L7" s="126">
        <v>1.2324740000000001</v>
      </c>
      <c r="M7" s="126">
        <v>1.32724</v>
      </c>
      <c r="N7" s="126">
        <v>1.429292</v>
      </c>
      <c r="O7" s="126">
        <v>1.450839</v>
      </c>
      <c r="P7" s="126">
        <v>1.47271</v>
      </c>
      <c r="Q7" s="126">
        <v>1.494912</v>
      </c>
      <c r="R7" s="126">
        <v>1.5174479999999999</v>
      </c>
      <c r="V7" s="122" t="s">
        <v>500</v>
      </c>
      <c r="W7" s="122" t="s">
        <v>501</v>
      </c>
      <c r="Z7" s="122" t="s">
        <v>159</v>
      </c>
      <c r="AA7" s="122" t="s">
        <v>566</v>
      </c>
      <c r="AC7" s="127">
        <v>0.34638799999999997</v>
      </c>
      <c r="AD7" s="127">
        <v>0.38963999999999999</v>
      </c>
      <c r="AE7" s="127">
        <v>0.43829200000000001</v>
      </c>
      <c r="AF7" s="127">
        <v>0.49301899999999999</v>
      </c>
      <c r="AG7" s="127">
        <v>0.53092700000000004</v>
      </c>
      <c r="AH7" s="127">
        <v>0.57175100000000001</v>
      </c>
      <c r="AI7" s="127">
        <v>0.58037000000000005</v>
      </c>
      <c r="AJ7" s="127">
        <v>0.58911899999999995</v>
      </c>
      <c r="AK7" s="127">
        <v>0.59799999999999998</v>
      </c>
      <c r="AL7" s="127">
        <v>0.60701499999999997</v>
      </c>
    </row>
    <row r="8" spans="2:38">
      <c r="B8" s="122" t="s">
        <v>500</v>
      </c>
      <c r="C8" s="122" t="s">
        <v>502</v>
      </c>
      <c r="F8" s="122" t="s">
        <v>159</v>
      </c>
      <c r="G8" s="122" t="s">
        <v>567</v>
      </c>
      <c r="I8" s="126">
        <v>0.52800000000000002</v>
      </c>
      <c r="J8" s="126">
        <v>0.59389999999999998</v>
      </c>
      <c r="K8" s="126">
        <v>0.66800000000000004</v>
      </c>
      <c r="L8" s="126">
        <v>0.75149999999999995</v>
      </c>
      <c r="M8" s="126">
        <v>0.80920000000000003</v>
      </c>
      <c r="N8" s="126">
        <v>0.87150000000000005</v>
      </c>
      <c r="O8" s="126">
        <v>0.88460000000000005</v>
      </c>
      <c r="P8" s="126">
        <v>0.89790000000000003</v>
      </c>
      <c r="Q8" s="126">
        <v>0.91149999999999998</v>
      </c>
      <c r="R8" s="126">
        <v>0.92520000000000002</v>
      </c>
      <c r="V8" s="122" t="s">
        <v>500</v>
      </c>
      <c r="W8" s="122" t="s">
        <v>502</v>
      </c>
      <c r="Z8" s="122" t="s">
        <v>159</v>
      </c>
      <c r="AA8" s="122" t="s">
        <v>567</v>
      </c>
      <c r="AC8" s="127">
        <v>0.1547</v>
      </c>
      <c r="AD8" s="127">
        <v>0.17399999999999999</v>
      </c>
      <c r="AE8" s="127">
        <v>0.1958</v>
      </c>
      <c r="AF8" s="127">
        <v>0.22020000000000001</v>
      </c>
      <c r="AG8" s="127">
        <v>0.23710000000000001</v>
      </c>
      <c r="AH8" s="127">
        <v>0.25540000000000002</v>
      </c>
      <c r="AI8" s="127">
        <v>0.25919999999999999</v>
      </c>
      <c r="AJ8" s="127">
        <v>0.2631</v>
      </c>
      <c r="AK8" s="127">
        <v>0.2671</v>
      </c>
      <c r="AL8" s="127">
        <v>0.27110000000000001</v>
      </c>
    </row>
    <row r="9" spans="2:38">
      <c r="B9" s="122" t="s">
        <v>503</v>
      </c>
      <c r="C9" s="122" t="s">
        <v>611</v>
      </c>
      <c r="F9" s="122" t="s">
        <v>159</v>
      </c>
      <c r="G9" s="122" t="s">
        <v>574</v>
      </c>
      <c r="I9" s="126">
        <v>6.6013999999999999</v>
      </c>
      <c r="J9" s="126">
        <v>7.4257</v>
      </c>
      <c r="K9" s="126">
        <v>8.3529</v>
      </c>
      <c r="L9" s="126">
        <v>9.3957999999999995</v>
      </c>
      <c r="M9" s="126">
        <v>10.1183</v>
      </c>
      <c r="N9" s="126">
        <v>10.8963</v>
      </c>
      <c r="O9" s="126">
        <v>10.5</v>
      </c>
      <c r="P9" s="126">
        <v>10.1181</v>
      </c>
      <c r="Q9" s="126">
        <v>9.7500999999999998</v>
      </c>
      <c r="R9" s="126">
        <v>9.3954000000000004</v>
      </c>
      <c r="V9" s="122" t="s">
        <v>503</v>
      </c>
      <c r="W9" s="122" t="s">
        <v>611</v>
      </c>
      <c r="Z9" s="122" t="s">
        <v>159</v>
      </c>
      <c r="AA9" s="122" t="s">
        <v>574</v>
      </c>
      <c r="AC9" s="127">
        <v>2.7475999999999998</v>
      </c>
      <c r="AD9" s="127">
        <v>3.0907</v>
      </c>
      <c r="AE9" s="127">
        <v>3.4765999999999999</v>
      </c>
      <c r="AF9" s="127">
        <v>3.9106999999999998</v>
      </c>
      <c r="AG9" s="127">
        <v>4.2114000000000003</v>
      </c>
      <c r="AH9" s="127">
        <v>4.5353000000000003</v>
      </c>
      <c r="AI9" s="127">
        <v>4.3703000000000003</v>
      </c>
      <c r="AJ9" s="127">
        <v>4.2112999999999996</v>
      </c>
      <c r="AK9" s="127">
        <v>4.0582000000000003</v>
      </c>
      <c r="AL9" s="127">
        <v>3.9106000000000001</v>
      </c>
    </row>
    <row r="10" spans="2:38">
      <c r="B10" s="122" t="s">
        <v>503</v>
      </c>
      <c r="C10" s="122" t="s">
        <v>612</v>
      </c>
      <c r="F10" s="122" t="s">
        <v>159</v>
      </c>
      <c r="G10" s="122" t="s">
        <v>575</v>
      </c>
      <c r="I10" s="126">
        <v>1.7650999999999999</v>
      </c>
      <c r="J10" s="126">
        <v>1.9855</v>
      </c>
      <c r="K10" s="126">
        <v>2.2334000000000001</v>
      </c>
      <c r="L10" s="126">
        <v>2.5123000000000002</v>
      </c>
      <c r="M10" s="126">
        <v>2.7054</v>
      </c>
      <c r="N10" s="126">
        <v>2.9135</v>
      </c>
      <c r="O10" s="126">
        <v>2.8075000000000001</v>
      </c>
      <c r="P10" s="126">
        <v>2.7054</v>
      </c>
      <c r="Q10" s="126">
        <v>2.6070000000000002</v>
      </c>
      <c r="R10" s="126">
        <v>2.5122</v>
      </c>
      <c r="V10" s="122" t="s">
        <v>503</v>
      </c>
      <c r="W10" s="122" t="s">
        <v>612</v>
      </c>
      <c r="Z10" s="122" t="s">
        <v>159</v>
      </c>
      <c r="AA10" s="122" t="s">
        <v>575</v>
      </c>
      <c r="AC10" s="127">
        <v>0.73470000000000002</v>
      </c>
      <c r="AD10" s="127">
        <v>0.82640000000000002</v>
      </c>
      <c r="AE10" s="127">
        <v>0.92959999999999998</v>
      </c>
      <c r="AF10" s="127">
        <v>1.0457000000000001</v>
      </c>
      <c r="AG10" s="127">
        <v>1.1261000000000001</v>
      </c>
      <c r="AH10" s="127">
        <v>1.2125999999999999</v>
      </c>
      <c r="AI10" s="127">
        <v>1.1685000000000001</v>
      </c>
      <c r="AJ10" s="127">
        <v>1.1259999999999999</v>
      </c>
      <c r="AK10" s="127">
        <v>1.0851</v>
      </c>
      <c r="AL10" s="127">
        <v>1.0456000000000001</v>
      </c>
    </row>
    <row r="11" spans="2:38">
      <c r="B11" s="122" t="s">
        <v>503</v>
      </c>
      <c r="C11" s="122" t="s">
        <v>613</v>
      </c>
      <c r="F11" s="122" t="s">
        <v>159</v>
      </c>
      <c r="G11" s="122" t="s">
        <v>576</v>
      </c>
      <c r="I11" s="126">
        <v>1.4678</v>
      </c>
      <c r="J11" s="126">
        <v>1.6511</v>
      </c>
      <c r="K11" s="126">
        <v>1.8573</v>
      </c>
      <c r="L11" s="126">
        <v>2.0891999999999999</v>
      </c>
      <c r="M11" s="126">
        <v>2.2498</v>
      </c>
      <c r="N11" s="126">
        <v>2.4228000000000001</v>
      </c>
      <c r="O11" s="126">
        <v>2.3347000000000002</v>
      </c>
      <c r="P11" s="126">
        <v>2.2498</v>
      </c>
      <c r="Q11" s="126">
        <v>2.1678999999999999</v>
      </c>
      <c r="R11" s="126">
        <v>2.0891000000000002</v>
      </c>
      <c r="V11" s="122" t="s">
        <v>503</v>
      </c>
      <c r="W11" s="122" t="s">
        <v>613</v>
      </c>
      <c r="Z11" s="122" t="s">
        <v>159</v>
      </c>
      <c r="AA11" s="122" t="s">
        <v>576</v>
      </c>
      <c r="AC11" s="127">
        <v>0.6109</v>
      </c>
      <c r="AD11" s="127">
        <v>0.68720000000000003</v>
      </c>
      <c r="AE11" s="127">
        <v>0.77300000000000002</v>
      </c>
      <c r="AF11" s="127">
        <v>0.86960000000000004</v>
      </c>
      <c r="AG11" s="127">
        <v>0.93640000000000001</v>
      </c>
      <c r="AH11" s="127">
        <v>1.0084</v>
      </c>
      <c r="AI11" s="127">
        <v>0.97170000000000001</v>
      </c>
      <c r="AJ11" s="127">
        <v>0.93640000000000001</v>
      </c>
      <c r="AK11" s="127">
        <v>0.90229999999999999</v>
      </c>
      <c r="AL11" s="127">
        <v>0.86950000000000005</v>
      </c>
    </row>
    <row r="12" spans="2:38">
      <c r="B12" s="122" t="s">
        <v>503</v>
      </c>
      <c r="C12" s="122" t="s">
        <v>614</v>
      </c>
      <c r="F12" s="122" t="s">
        <v>159</v>
      </c>
      <c r="G12" s="122" t="s">
        <v>577</v>
      </c>
      <c r="I12" s="126">
        <v>1.4276</v>
      </c>
      <c r="J12" s="126">
        <v>1.6059000000000001</v>
      </c>
      <c r="K12" s="126">
        <v>1.8064</v>
      </c>
      <c r="L12" s="126">
        <v>2.032</v>
      </c>
      <c r="M12" s="126">
        <v>2.1882000000000001</v>
      </c>
      <c r="N12" s="126">
        <v>2.3563999999999998</v>
      </c>
      <c r="O12" s="126">
        <v>2.2707000000000002</v>
      </c>
      <c r="P12" s="126">
        <v>2.1880999999999999</v>
      </c>
      <c r="Q12" s="126">
        <v>2.1086</v>
      </c>
      <c r="R12" s="126">
        <v>2.0318999999999998</v>
      </c>
      <c r="V12" s="122" t="s">
        <v>503</v>
      </c>
      <c r="W12" s="122" t="s">
        <v>614</v>
      </c>
      <c r="Z12" s="122" t="s">
        <v>159</v>
      </c>
      <c r="AA12" s="122" t="s">
        <v>577</v>
      </c>
      <c r="AC12" s="127">
        <v>0.59419999999999995</v>
      </c>
      <c r="AD12" s="127">
        <v>0.66839999999999999</v>
      </c>
      <c r="AE12" s="127">
        <v>0.75190000000000001</v>
      </c>
      <c r="AF12" s="127">
        <v>0.84570000000000001</v>
      </c>
      <c r="AG12" s="127">
        <v>0.91080000000000005</v>
      </c>
      <c r="AH12" s="127">
        <v>0.98080000000000001</v>
      </c>
      <c r="AI12" s="127">
        <v>0.94510000000000005</v>
      </c>
      <c r="AJ12" s="127">
        <v>0.91069999999999995</v>
      </c>
      <c r="AK12" s="127">
        <v>0.87760000000000005</v>
      </c>
      <c r="AL12" s="127">
        <v>0.84570000000000001</v>
      </c>
    </row>
    <row r="13" spans="2:38">
      <c r="B13" s="122" t="s">
        <v>503</v>
      </c>
      <c r="C13" s="122" t="s">
        <v>615</v>
      </c>
      <c r="F13" s="122" t="s">
        <v>159</v>
      </c>
      <c r="G13" s="122" t="s">
        <v>578</v>
      </c>
      <c r="I13" s="126">
        <v>0.6946</v>
      </c>
      <c r="J13" s="126">
        <v>0.78129999999999999</v>
      </c>
      <c r="K13" s="126">
        <v>0.87890000000000001</v>
      </c>
      <c r="L13" s="126">
        <v>0.98860000000000003</v>
      </c>
      <c r="M13" s="126">
        <v>1.0647</v>
      </c>
      <c r="N13" s="126">
        <v>1.1465000000000001</v>
      </c>
      <c r="O13" s="126">
        <v>1.1048</v>
      </c>
      <c r="P13" s="126">
        <v>1.0646</v>
      </c>
      <c r="Q13" s="126">
        <v>1.0259</v>
      </c>
      <c r="R13" s="126">
        <v>0.98860000000000003</v>
      </c>
      <c r="V13" s="122" t="s">
        <v>503</v>
      </c>
      <c r="W13" s="122" t="s">
        <v>615</v>
      </c>
      <c r="Z13" s="122" t="s">
        <v>159</v>
      </c>
      <c r="AA13" s="122" t="s">
        <v>578</v>
      </c>
      <c r="AC13" s="127">
        <v>0.28910000000000002</v>
      </c>
      <c r="AD13" s="127">
        <v>0.32519999999999999</v>
      </c>
      <c r="AE13" s="127">
        <v>0.36580000000000001</v>
      </c>
      <c r="AF13" s="127">
        <v>0.41149999999999998</v>
      </c>
      <c r="AG13" s="127">
        <v>0.44309999999999999</v>
      </c>
      <c r="AH13" s="127">
        <v>0.47720000000000001</v>
      </c>
      <c r="AI13" s="127">
        <v>0.45979999999999999</v>
      </c>
      <c r="AJ13" s="127">
        <v>0.44309999999999999</v>
      </c>
      <c r="AK13" s="127">
        <v>0.42699999999999999</v>
      </c>
      <c r="AL13" s="127">
        <v>0.41149999999999998</v>
      </c>
    </row>
    <row r="14" spans="2:38">
      <c r="B14" s="122" t="s">
        <v>503</v>
      </c>
      <c r="C14" s="122" t="s">
        <v>616</v>
      </c>
      <c r="F14" s="122" t="s">
        <v>159</v>
      </c>
      <c r="G14" s="122" t="s">
        <v>579</v>
      </c>
      <c r="I14" s="126">
        <v>36.439300000000003</v>
      </c>
      <c r="J14" s="126">
        <v>40.9893</v>
      </c>
      <c r="K14" s="126">
        <v>46.107300000000002</v>
      </c>
      <c r="L14" s="126">
        <v>51.8645</v>
      </c>
      <c r="M14" s="126">
        <v>55.852400000000003</v>
      </c>
      <c r="N14" s="126">
        <v>60.146900000000002</v>
      </c>
      <c r="O14" s="126">
        <v>57.959200000000003</v>
      </c>
      <c r="P14" s="126">
        <v>55.851199999999999</v>
      </c>
      <c r="Q14" s="126">
        <v>53.819699999999997</v>
      </c>
      <c r="R14" s="126">
        <v>51.862200000000001</v>
      </c>
      <c r="V14" s="122" t="s">
        <v>503</v>
      </c>
      <c r="W14" s="122" t="s">
        <v>616</v>
      </c>
      <c r="Z14" s="122" t="s">
        <v>159</v>
      </c>
      <c r="AA14" s="122" t="s">
        <v>579</v>
      </c>
      <c r="AC14" s="127">
        <v>15.1668</v>
      </c>
      <c r="AD14" s="127">
        <v>17.060600000000001</v>
      </c>
      <c r="AE14" s="127">
        <v>19.190799999999999</v>
      </c>
      <c r="AF14" s="127">
        <v>21.5871</v>
      </c>
      <c r="AG14" s="127">
        <v>23.2469</v>
      </c>
      <c r="AH14" s="127">
        <v>25.034400000000002</v>
      </c>
      <c r="AI14" s="127">
        <v>24.123799999999999</v>
      </c>
      <c r="AJ14" s="127">
        <v>23.246400000000001</v>
      </c>
      <c r="AK14" s="127">
        <v>22.4009</v>
      </c>
      <c r="AL14" s="127">
        <v>21.586099999999998</v>
      </c>
    </row>
    <row r="15" spans="2:38">
      <c r="B15" s="122" t="s">
        <v>503</v>
      </c>
      <c r="C15" s="122" t="s">
        <v>505</v>
      </c>
      <c r="F15" s="122" t="s">
        <v>159</v>
      </c>
      <c r="G15" s="122" t="s">
        <v>569</v>
      </c>
      <c r="I15" s="126">
        <v>0.55989999999999995</v>
      </c>
      <c r="J15" s="126">
        <v>0.62980000000000003</v>
      </c>
      <c r="K15" s="126">
        <v>0.70840000000000003</v>
      </c>
      <c r="L15" s="126">
        <v>0.79679999999999995</v>
      </c>
      <c r="M15" s="126">
        <v>0.85809999999999997</v>
      </c>
      <c r="N15" s="126">
        <v>0.92410000000000003</v>
      </c>
      <c r="O15" s="126">
        <v>0.89049999999999996</v>
      </c>
      <c r="P15" s="126">
        <v>0.85809999999999997</v>
      </c>
      <c r="Q15" s="126">
        <v>0.82689999999999997</v>
      </c>
      <c r="R15" s="126">
        <v>0.79679999999999995</v>
      </c>
      <c r="V15" s="122" t="s">
        <v>503</v>
      </c>
      <c r="W15" s="122" t="s">
        <v>505</v>
      </c>
      <c r="Z15" s="122" t="s">
        <v>159</v>
      </c>
      <c r="AA15" s="122" t="s">
        <v>569</v>
      </c>
      <c r="AC15" s="127">
        <v>0.23300000000000001</v>
      </c>
      <c r="AD15" s="127">
        <v>0.2621</v>
      </c>
      <c r="AE15" s="127">
        <v>0.29480000000000001</v>
      </c>
      <c r="AF15" s="127">
        <v>0.33169999999999999</v>
      </c>
      <c r="AG15" s="127">
        <v>0.35720000000000002</v>
      </c>
      <c r="AH15" s="127">
        <v>0.3846</v>
      </c>
      <c r="AI15" s="127">
        <v>0.37059999999999998</v>
      </c>
      <c r="AJ15" s="127">
        <v>0.35720000000000002</v>
      </c>
      <c r="AK15" s="127">
        <v>0.34420000000000001</v>
      </c>
      <c r="AL15" s="127">
        <v>0.33160000000000001</v>
      </c>
    </row>
    <row r="16" spans="2:38">
      <c r="B16" s="122" t="s">
        <v>503</v>
      </c>
      <c r="C16" s="122" t="s">
        <v>506</v>
      </c>
      <c r="F16" s="122" t="s">
        <v>159</v>
      </c>
      <c r="G16" s="122" t="s">
        <v>570</v>
      </c>
      <c r="I16" s="126">
        <v>0.66790000000000005</v>
      </c>
      <c r="J16" s="126">
        <v>0.75139999999999996</v>
      </c>
      <c r="K16" s="126">
        <v>0.84519999999999995</v>
      </c>
      <c r="L16" s="126">
        <v>0.95069999999999999</v>
      </c>
      <c r="M16" s="126">
        <v>1.0238</v>
      </c>
      <c r="N16" s="126">
        <v>1.1025</v>
      </c>
      <c r="O16" s="126">
        <v>1.0624</v>
      </c>
      <c r="P16" s="126">
        <v>1.0238</v>
      </c>
      <c r="Q16" s="126">
        <v>0.98650000000000004</v>
      </c>
      <c r="R16" s="126">
        <v>0.95069999999999999</v>
      </c>
      <c r="V16" s="122" t="s">
        <v>503</v>
      </c>
      <c r="W16" s="122" t="s">
        <v>506</v>
      </c>
      <c r="Z16" s="122" t="s">
        <v>159</v>
      </c>
      <c r="AA16" s="122" t="s">
        <v>570</v>
      </c>
      <c r="AC16" s="127">
        <v>0.27800000000000002</v>
      </c>
      <c r="AD16" s="127">
        <v>0.31269999999999998</v>
      </c>
      <c r="AE16" s="127">
        <v>0.3518</v>
      </c>
      <c r="AF16" s="127">
        <v>0.3957</v>
      </c>
      <c r="AG16" s="127">
        <v>0.42609999999999998</v>
      </c>
      <c r="AH16" s="127">
        <v>0.45889999999999997</v>
      </c>
      <c r="AI16" s="127">
        <v>0.44219999999999998</v>
      </c>
      <c r="AJ16" s="127">
        <v>0.42609999999999998</v>
      </c>
      <c r="AK16" s="127">
        <v>0.41060000000000002</v>
      </c>
      <c r="AL16" s="127">
        <v>0.3957</v>
      </c>
    </row>
    <row r="17" spans="2:38">
      <c r="B17" s="122" t="s">
        <v>503</v>
      </c>
      <c r="C17" s="122" t="s">
        <v>617</v>
      </c>
      <c r="F17" s="122" t="s">
        <v>159</v>
      </c>
      <c r="G17" s="122" t="s">
        <v>580</v>
      </c>
      <c r="I17" s="126">
        <v>0.46710000000000002</v>
      </c>
      <c r="J17" s="126">
        <v>0.52539999999999998</v>
      </c>
      <c r="K17" s="126">
        <v>0.59099999999999997</v>
      </c>
      <c r="L17" s="126">
        <v>0.66479999999999995</v>
      </c>
      <c r="M17" s="126">
        <v>0.71589999999999998</v>
      </c>
      <c r="N17" s="126">
        <v>0.77100000000000002</v>
      </c>
      <c r="O17" s="126">
        <v>0.7429</v>
      </c>
      <c r="P17" s="126">
        <v>0.71589999999999998</v>
      </c>
      <c r="Q17" s="126">
        <v>0.68989999999999996</v>
      </c>
      <c r="R17" s="126">
        <v>0.66479999999999995</v>
      </c>
      <c r="V17" s="122" t="s">
        <v>503</v>
      </c>
      <c r="W17" s="122" t="s">
        <v>617</v>
      </c>
      <c r="Z17" s="122" t="s">
        <v>159</v>
      </c>
      <c r="AA17" s="122" t="s">
        <v>580</v>
      </c>
      <c r="AC17" s="127">
        <v>0.19439999999999999</v>
      </c>
      <c r="AD17" s="127">
        <v>0.21870000000000001</v>
      </c>
      <c r="AE17" s="127">
        <v>0.246</v>
      </c>
      <c r="AF17" s="127">
        <v>0.2767</v>
      </c>
      <c r="AG17" s="127">
        <v>0.29799999999999999</v>
      </c>
      <c r="AH17" s="127">
        <v>0.32090000000000002</v>
      </c>
      <c r="AI17" s="127">
        <v>0.30919999999999997</v>
      </c>
      <c r="AJ17" s="127">
        <v>0.29799999999999999</v>
      </c>
      <c r="AK17" s="127">
        <v>0.28710000000000002</v>
      </c>
      <c r="AL17" s="127">
        <v>0.2767</v>
      </c>
    </row>
    <row r="18" spans="2:38">
      <c r="B18" s="122" t="s">
        <v>503</v>
      </c>
      <c r="C18" s="122" t="s">
        <v>502</v>
      </c>
      <c r="F18" s="122" t="s">
        <v>159</v>
      </c>
      <c r="G18" s="122" t="s">
        <v>568</v>
      </c>
      <c r="I18" s="126">
        <v>0.11849999999999999</v>
      </c>
      <c r="J18" s="126">
        <v>0.1333</v>
      </c>
      <c r="K18" s="126">
        <v>0.15</v>
      </c>
      <c r="L18" s="126">
        <v>0.16869999999999999</v>
      </c>
      <c r="M18" s="126">
        <v>0.1817</v>
      </c>
      <c r="N18" s="126">
        <v>0.19570000000000001</v>
      </c>
      <c r="O18" s="126">
        <v>0.1885</v>
      </c>
      <c r="P18" s="126">
        <v>0.1817</v>
      </c>
      <c r="Q18" s="126">
        <v>0.17510000000000001</v>
      </c>
      <c r="R18" s="126">
        <v>0.16869999999999999</v>
      </c>
      <c r="V18" s="122" t="s">
        <v>503</v>
      </c>
      <c r="W18" s="122" t="s">
        <v>502</v>
      </c>
      <c r="Z18" s="122" t="s">
        <v>159</v>
      </c>
      <c r="AA18" s="122" t="s">
        <v>568</v>
      </c>
      <c r="AC18" s="127">
        <v>4.9299999999999997E-2</v>
      </c>
      <c r="AD18" s="127">
        <v>5.5500000000000001E-2</v>
      </c>
      <c r="AE18" s="127">
        <v>6.2399999999999997E-2</v>
      </c>
      <c r="AF18" s="127">
        <v>7.0199999999999999E-2</v>
      </c>
      <c r="AG18" s="127">
        <v>7.5600000000000001E-2</v>
      </c>
      <c r="AH18" s="127">
        <v>8.14E-2</v>
      </c>
      <c r="AI18" s="127">
        <v>7.85E-2</v>
      </c>
      <c r="AJ18" s="127">
        <v>7.5600000000000001E-2</v>
      </c>
      <c r="AK18" s="127">
        <v>7.2900000000000006E-2</v>
      </c>
      <c r="AL18" s="127">
        <v>7.0199999999999999E-2</v>
      </c>
    </row>
    <row r="19" spans="2:38">
      <c r="B19" s="122" t="s">
        <v>503</v>
      </c>
      <c r="C19" s="122" t="s">
        <v>618</v>
      </c>
      <c r="F19" s="122" t="s">
        <v>159</v>
      </c>
      <c r="G19" s="122" t="s">
        <v>573</v>
      </c>
      <c r="I19" s="126">
        <v>0.1588</v>
      </c>
      <c r="J19" s="126">
        <v>0.17860000000000001</v>
      </c>
      <c r="K19" s="126">
        <v>0.2009</v>
      </c>
      <c r="L19" s="126">
        <v>0.22600000000000001</v>
      </c>
      <c r="M19" s="126">
        <v>0.24340000000000001</v>
      </c>
      <c r="N19" s="126">
        <v>0.2621</v>
      </c>
      <c r="O19" s="126">
        <v>0.25259999999999999</v>
      </c>
      <c r="P19" s="126">
        <v>0.24340000000000001</v>
      </c>
      <c r="Q19" s="126">
        <v>0.23449999999999999</v>
      </c>
      <c r="R19" s="126">
        <v>0.22600000000000001</v>
      </c>
      <c r="V19" s="122" t="s">
        <v>503</v>
      </c>
      <c r="W19" s="122" t="s">
        <v>618</v>
      </c>
      <c r="Z19" s="122" t="s">
        <v>159</v>
      </c>
      <c r="AA19" s="122" t="s">
        <v>573</v>
      </c>
      <c r="AC19" s="127">
        <v>6.6100000000000006E-2</v>
      </c>
      <c r="AD19" s="127">
        <v>7.4300000000000005E-2</v>
      </c>
      <c r="AE19" s="127">
        <v>8.3599999999999994E-2</v>
      </c>
      <c r="AF19" s="127">
        <v>9.4100000000000003E-2</v>
      </c>
      <c r="AG19" s="127">
        <v>0.1013</v>
      </c>
      <c r="AH19" s="127">
        <v>0.1091</v>
      </c>
      <c r="AI19" s="127">
        <v>0.1051</v>
      </c>
      <c r="AJ19" s="127">
        <v>0.1013</v>
      </c>
      <c r="AK19" s="127">
        <v>9.7600000000000006E-2</v>
      </c>
      <c r="AL19" s="127">
        <v>9.4100000000000003E-2</v>
      </c>
    </row>
    <row r="20" spans="2:38">
      <c r="B20" s="122" t="s">
        <v>507</v>
      </c>
      <c r="C20" s="122" t="s">
        <v>617</v>
      </c>
      <c r="F20" s="122" t="s">
        <v>159</v>
      </c>
      <c r="G20" s="122" t="s">
        <v>582</v>
      </c>
      <c r="I20" s="126">
        <v>7.5357000000000003</v>
      </c>
      <c r="J20" s="126">
        <v>8.4766999999999992</v>
      </c>
      <c r="K20" s="126">
        <v>9.5350999999999999</v>
      </c>
      <c r="L20" s="126">
        <v>10.7257</v>
      </c>
      <c r="M20" s="126">
        <v>11.5504</v>
      </c>
      <c r="N20" s="126">
        <v>12.438499999999999</v>
      </c>
      <c r="O20" s="126">
        <v>11.9861</v>
      </c>
      <c r="P20" s="126">
        <v>11.5501</v>
      </c>
      <c r="Q20" s="126">
        <v>11.13</v>
      </c>
      <c r="R20" s="126">
        <v>10.725199999999999</v>
      </c>
      <c r="V20" s="122" t="s">
        <v>507</v>
      </c>
      <c r="W20" s="122" t="s">
        <v>617</v>
      </c>
      <c r="Z20" s="122" t="s">
        <v>159</v>
      </c>
      <c r="AA20" s="122" t="s">
        <v>582</v>
      </c>
      <c r="AC20" s="127">
        <v>0.34010000000000001</v>
      </c>
      <c r="AD20" s="127">
        <v>0.3826</v>
      </c>
      <c r="AE20" s="127">
        <v>0.4304</v>
      </c>
      <c r="AF20" s="127">
        <v>0.48409999999999997</v>
      </c>
      <c r="AG20" s="127">
        <v>0.52129999999999999</v>
      </c>
      <c r="AH20" s="127">
        <v>0.56140000000000001</v>
      </c>
      <c r="AI20" s="127">
        <v>0.54100000000000004</v>
      </c>
      <c r="AJ20" s="127">
        <v>0.52129999999999999</v>
      </c>
      <c r="AK20" s="127">
        <v>0.50239999999999996</v>
      </c>
      <c r="AL20" s="127">
        <v>0.48409999999999997</v>
      </c>
    </row>
    <row r="21" spans="2:38">
      <c r="B21" s="122" t="s">
        <v>507</v>
      </c>
      <c r="C21" s="122" t="s">
        <v>619</v>
      </c>
      <c r="F21" s="122" t="s">
        <v>159</v>
      </c>
      <c r="G21" s="122" t="s">
        <v>581</v>
      </c>
      <c r="I21" s="126">
        <v>1.3387</v>
      </c>
      <c r="J21" s="126">
        <v>1.5058</v>
      </c>
      <c r="K21" s="126">
        <v>1.6939</v>
      </c>
      <c r="L21" s="126">
        <v>1.9054</v>
      </c>
      <c r="M21" s="126">
        <v>2.0518999999999998</v>
      </c>
      <c r="N21" s="126">
        <v>2.2096</v>
      </c>
      <c r="O21" s="126">
        <v>2.1293000000000002</v>
      </c>
      <c r="P21" s="126">
        <v>2.0518000000000001</v>
      </c>
      <c r="Q21" s="126">
        <v>1.9772000000000001</v>
      </c>
      <c r="R21" s="126">
        <v>1.9053</v>
      </c>
      <c r="V21" s="122" t="s">
        <v>507</v>
      </c>
      <c r="W21" s="122" t="s">
        <v>619</v>
      </c>
      <c r="Z21" s="122" t="s">
        <v>159</v>
      </c>
      <c r="AA21" s="122" t="s">
        <v>581</v>
      </c>
      <c r="AC21" s="127">
        <v>7.5399999999999995E-2</v>
      </c>
      <c r="AD21" s="127">
        <v>8.48E-2</v>
      </c>
      <c r="AE21" s="127">
        <v>9.5399999999999999E-2</v>
      </c>
      <c r="AF21" s="127">
        <v>0.10730000000000001</v>
      </c>
      <c r="AG21" s="127">
        <v>0.11550000000000001</v>
      </c>
      <c r="AH21" s="127">
        <v>0.1244</v>
      </c>
      <c r="AI21" s="127">
        <v>0.11990000000000001</v>
      </c>
      <c r="AJ21" s="127">
        <v>0.11550000000000001</v>
      </c>
      <c r="AK21" s="127">
        <v>0.1113</v>
      </c>
      <c r="AL21" s="127">
        <v>0.10730000000000001</v>
      </c>
    </row>
    <row r="22" spans="2:38">
      <c r="B22" s="122" t="s">
        <v>507</v>
      </c>
      <c r="C22" s="122" t="s">
        <v>505</v>
      </c>
      <c r="F22" s="122" t="s">
        <v>159</v>
      </c>
      <c r="G22" s="122" t="s">
        <v>510</v>
      </c>
      <c r="I22" s="126">
        <v>0.69099999999999995</v>
      </c>
      <c r="J22" s="126">
        <v>0.77729999999999999</v>
      </c>
      <c r="K22" s="126">
        <v>0.87439999999999996</v>
      </c>
      <c r="L22" s="126">
        <v>0.98350000000000004</v>
      </c>
      <c r="M22" s="126">
        <v>1.0591999999999999</v>
      </c>
      <c r="N22" s="126">
        <v>1.1406000000000001</v>
      </c>
      <c r="O22" s="126">
        <v>1.0991</v>
      </c>
      <c r="P22" s="126">
        <v>1.0591999999999999</v>
      </c>
      <c r="Q22" s="126">
        <v>1.0206</v>
      </c>
      <c r="R22" s="126">
        <v>0.98350000000000004</v>
      </c>
      <c r="V22" s="122" t="s">
        <v>507</v>
      </c>
      <c r="W22" s="122" t="s">
        <v>505</v>
      </c>
      <c r="Z22" s="122" t="s">
        <v>159</v>
      </c>
      <c r="AA22" s="122" t="s">
        <v>510</v>
      </c>
      <c r="AC22" s="127">
        <v>0.21659999999999999</v>
      </c>
      <c r="AD22" s="127">
        <v>0.2437</v>
      </c>
      <c r="AE22" s="127">
        <v>0.27410000000000001</v>
      </c>
      <c r="AF22" s="127">
        <v>0.30830000000000002</v>
      </c>
      <c r="AG22" s="127">
        <v>0.33200000000000002</v>
      </c>
      <c r="AH22" s="127">
        <v>0.35749999999999998</v>
      </c>
      <c r="AI22" s="127">
        <v>0.34449999999999997</v>
      </c>
      <c r="AJ22" s="127">
        <v>0.33200000000000002</v>
      </c>
      <c r="AK22" s="127">
        <v>0.31990000000000002</v>
      </c>
      <c r="AL22" s="127">
        <v>0.30830000000000002</v>
      </c>
    </row>
    <row r="23" spans="2:38">
      <c r="B23" s="122" t="s">
        <v>507</v>
      </c>
      <c r="C23" s="122" t="s">
        <v>502</v>
      </c>
      <c r="F23" s="122" t="s">
        <v>159</v>
      </c>
      <c r="G23" s="122" t="s">
        <v>508</v>
      </c>
      <c r="I23" s="126">
        <v>0.43790000000000001</v>
      </c>
      <c r="J23" s="126">
        <v>0.49259999999999998</v>
      </c>
      <c r="K23" s="126">
        <v>0.55410000000000004</v>
      </c>
      <c r="L23" s="126">
        <v>0.62329999999999997</v>
      </c>
      <c r="M23" s="126">
        <v>0.67130000000000001</v>
      </c>
      <c r="N23" s="126">
        <v>0.72289999999999999</v>
      </c>
      <c r="O23" s="126">
        <v>0.6966</v>
      </c>
      <c r="P23" s="126">
        <v>0.67120000000000002</v>
      </c>
      <c r="Q23" s="126">
        <v>0.64680000000000004</v>
      </c>
      <c r="R23" s="126">
        <v>0.62329999999999997</v>
      </c>
      <c r="V23" s="122" t="s">
        <v>507</v>
      </c>
      <c r="W23" s="122" t="s">
        <v>502</v>
      </c>
      <c r="Z23" s="122" t="s">
        <v>159</v>
      </c>
      <c r="AA23" s="122" t="s">
        <v>508</v>
      </c>
      <c r="AC23" s="127">
        <v>0.13730000000000001</v>
      </c>
      <c r="AD23" s="127">
        <v>0.15440000000000001</v>
      </c>
      <c r="AE23" s="127">
        <v>0.17369999999999999</v>
      </c>
      <c r="AF23" s="127">
        <v>0.19539999999999999</v>
      </c>
      <c r="AG23" s="127">
        <v>0.2104</v>
      </c>
      <c r="AH23" s="127">
        <v>0.2266</v>
      </c>
      <c r="AI23" s="127">
        <v>0.21829999999999999</v>
      </c>
      <c r="AJ23" s="127">
        <v>0.2104</v>
      </c>
      <c r="AK23" s="127">
        <v>0.20269999999999999</v>
      </c>
      <c r="AL23" s="127">
        <v>0.19539999999999999</v>
      </c>
    </row>
    <row r="24" spans="2:38">
      <c r="B24" s="122" t="s">
        <v>507</v>
      </c>
      <c r="C24" s="122" t="s">
        <v>506</v>
      </c>
      <c r="F24" s="122" t="s">
        <v>159</v>
      </c>
      <c r="G24" s="122" t="s">
        <v>511</v>
      </c>
      <c r="I24" s="126">
        <v>0.35370000000000001</v>
      </c>
      <c r="J24" s="126">
        <v>0.39789999999999998</v>
      </c>
      <c r="K24" s="126">
        <v>0.44750000000000001</v>
      </c>
      <c r="L24" s="126">
        <v>0.50339999999999996</v>
      </c>
      <c r="M24" s="126">
        <v>0.54210000000000003</v>
      </c>
      <c r="N24" s="126">
        <v>0.58379999999999999</v>
      </c>
      <c r="O24" s="126">
        <v>0.56259999999999999</v>
      </c>
      <c r="P24" s="126">
        <v>0.54210000000000003</v>
      </c>
      <c r="Q24" s="126">
        <v>0.52239999999999998</v>
      </c>
      <c r="R24" s="126">
        <v>0.50339999999999996</v>
      </c>
      <c r="V24" s="122" t="s">
        <v>507</v>
      </c>
      <c r="W24" s="122" t="s">
        <v>506</v>
      </c>
      <c r="Z24" s="122" t="s">
        <v>159</v>
      </c>
      <c r="AA24" s="122" t="s">
        <v>511</v>
      </c>
      <c r="AC24" s="127">
        <v>0.1109</v>
      </c>
      <c r="AD24" s="127">
        <v>0.12470000000000001</v>
      </c>
      <c r="AE24" s="127">
        <v>0.14030000000000001</v>
      </c>
      <c r="AF24" s="127">
        <v>0.1578</v>
      </c>
      <c r="AG24" s="127">
        <v>0.1699</v>
      </c>
      <c r="AH24" s="127">
        <v>0.183</v>
      </c>
      <c r="AI24" s="127">
        <v>0.17630000000000001</v>
      </c>
      <c r="AJ24" s="127">
        <v>0.1699</v>
      </c>
      <c r="AK24" s="127">
        <v>0.1638</v>
      </c>
      <c r="AL24" s="127">
        <v>0.1578</v>
      </c>
    </row>
    <row r="25" spans="2:38">
      <c r="B25" s="122" t="s">
        <v>507</v>
      </c>
      <c r="C25" s="122" t="s">
        <v>504</v>
      </c>
      <c r="F25" s="122" t="s">
        <v>159</v>
      </c>
      <c r="G25" s="122" t="s">
        <v>509</v>
      </c>
      <c r="I25" s="126">
        <v>6.4000000000000001E-2</v>
      </c>
      <c r="J25" s="126">
        <v>7.1999999999999995E-2</v>
      </c>
      <c r="K25" s="126">
        <v>8.1000000000000003E-2</v>
      </c>
      <c r="L25" s="126">
        <v>9.11E-2</v>
      </c>
      <c r="M25" s="126">
        <v>9.8100000000000007E-2</v>
      </c>
      <c r="N25" s="126">
        <v>0.1057</v>
      </c>
      <c r="O25" s="126">
        <v>0.1018</v>
      </c>
      <c r="P25" s="126">
        <v>9.8100000000000007E-2</v>
      </c>
      <c r="Q25" s="126">
        <v>9.4600000000000004E-2</v>
      </c>
      <c r="R25" s="126">
        <v>9.11E-2</v>
      </c>
      <c r="V25" s="122" t="s">
        <v>507</v>
      </c>
      <c r="W25" s="122" t="s">
        <v>504</v>
      </c>
      <c r="Z25" s="122" t="s">
        <v>159</v>
      </c>
      <c r="AA25" s="122" t="s">
        <v>509</v>
      </c>
      <c r="AC25" s="127">
        <v>2.01E-2</v>
      </c>
      <c r="AD25" s="127">
        <v>2.2599999999999999E-2</v>
      </c>
      <c r="AE25" s="127">
        <v>2.5399999999999999E-2</v>
      </c>
      <c r="AF25" s="127">
        <v>2.86E-2</v>
      </c>
      <c r="AG25" s="127">
        <v>3.0800000000000001E-2</v>
      </c>
      <c r="AH25" s="127">
        <v>3.3099999999999997E-2</v>
      </c>
      <c r="AI25" s="127">
        <v>3.1899999999999998E-2</v>
      </c>
      <c r="AJ25" s="127">
        <v>3.0800000000000001E-2</v>
      </c>
      <c r="AK25" s="127">
        <v>2.9600000000000001E-2</v>
      </c>
      <c r="AL25" s="127">
        <v>2.86E-2</v>
      </c>
    </row>
    <row r="26" spans="2:38">
      <c r="B26" s="122" t="s">
        <v>512</v>
      </c>
      <c r="C26" s="122" t="s">
        <v>620</v>
      </c>
      <c r="F26" s="122" t="s">
        <v>159</v>
      </c>
      <c r="G26" s="122" t="s">
        <v>583</v>
      </c>
      <c r="I26" s="126">
        <v>18.5</v>
      </c>
      <c r="J26" s="126">
        <v>18.5</v>
      </c>
      <c r="K26" s="126">
        <v>18.5</v>
      </c>
      <c r="L26" s="126">
        <v>18.5</v>
      </c>
      <c r="M26" s="126">
        <v>18.5</v>
      </c>
      <c r="N26" s="126">
        <v>18.5</v>
      </c>
      <c r="O26" s="126">
        <v>18.5</v>
      </c>
      <c r="P26" s="126">
        <v>18.5</v>
      </c>
      <c r="Q26" s="126">
        <v>18.5</v>
      </c>
      <c r="R26" s="126">
        <v>18.5</v>
      </c>
      <c r="V26" s="122" t="s">
        <v>512</v>
      </c>
      <c r="W26" s="122" t="s">
        <v>620</v>
      </c>
      <c r="Z26" s="122" t="s">
        <v>159</v>
      </c>
      <c r="AA26" s="122" t="s">
        <v>583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>
        <v>0</v>
      </c>
      <c r="AL26" s="127">
        <v>0</v>
      </c>
    </row>
    <row r="27" spans="2:38">
      <c r="B27" s="122" t="s">
        <v>512</v>
      </c>
      <c r="C27" s="122" t="s">
        <v>498</v>
      </c>
      <c r="F27" s="122" t="s">
        <v>159</v>
      </c>
      <c r="G27" s="122" t="s">
        <v>513</v>
      </c>
      <c r="I27" s="126">
        <v>2.2187000000000001</v>
      </c>
      <c r="J27" s="126">
        <v>2.2187000000000001</v>
      </c>
      <c r="K27" s="126">
        <v>2.2187000000000001</v>
      </c>
      <c r="L27" s="126">
        <v>2.2187000000000001</v>
      </c>
      <c r="M27" s="126">
        <v>2.2187000000000001</v>
      </c>
      <c r="N27" s="126">
        <v>2.2187000000000001</v>
      </c>
      <c r="O27" s="126">
        <v>2.2187000000000001</v>
      </c>
      <c r="P27" s="126">
        <v>2.2187000000000001</v>
      </c>
      <c r="Q27" s="126">
        <v>2.2187000000000001</v>
      </c>
      <c r="R27" s="126">
        <v>2.2187000000000001</v>
      </c>
      <c r="V27" s="122" t="s">
        <v>512</v>
      </c>
      <c r="W27" s="122" t="s">
        <v>498</v>
      </c>
      <c r="Z27" s="122" t="s">
        <v>159</v>
      </c>
      <c r="AA27" s="122" t="s">
        <v>513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>
        <v>0</v>
      </c>
      <c r="AL27" s="127">
        <v>0</v>
      </c>
    </row>
    <row r="28" spans="2:38">
      <c r="B28" s="122" t="s">
        <v>512</v>
      </c>
      <c r="C28" s="122" t="s">
        <v>502</v>
      </c>
      <c r="F28" s="122" t="s">
        <v>159</v>
      </c>
      <c r="G28" s="122" t="s">
        <v>584</v>
      </c>
      <c r="I28" s="126">
        <v>1.2122999999999999</v>
      </c>
      <c r="J28" s="126">
        <v>1.2122999999999999</v>
      </c>
      <c r="K28" s="126">
        <v>1.2122999999999999</v>
      </c>
      <c r="L28" s="126">
        <v>1.2122999999999999</v>
      </c>
      <c r="M28" s="126">
        <v>1.2122999999999999</v>
      </c>
      <c r="N28" s="126">
        <v>1.2122999999999999</v>
      </c>
      <c r="O28" s="126">
        <v>1.2122999999999999</v>
      </c>
      <c r="P28" s="126">
        <v>1.2122999999999999</v>
      </c>
      <c r="Q28" s="126">
        <v>1.2122999999999999</v>
      </c>
      <c r="R28" s="126">
        <v>1.2122999999999999</v>
      </c>
      <c r="V28" s="122" t="s">
        <v>512</v>
      </c>
      <c r="W28" s="122" t="s">
        <v>502</v>
      </c>
      <c r="Z28" s="122" t="s">
        <v>159</v>
      </c>
      <c r="AA28" s="122" t="s">
        <v>584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>
        <v>0</v>
      </c>
      <c r="AL28" s="127">
        <v>0</v>
      </c>
    </row>
    <row r="29" spans="2:38">
      <c r="B29" s="122" t="s">
        <v>514</v>
      </c>
      <c r="C29" s="122" t="s">
        <v>617</v>
      </c>
      <c r="F29" s="122" t="s">
        <v>159</v>
      </c>
      <c r="G29" s="122" t="s">
        <v>585</v>
      </c>
      <c r="I29" s="126">
        <v>1.9489000000000001</v>
      </c>
      <c r="J29" s="126">
        <v>2.1922000000000001</v>
      </c>
      <c r="K29" s="126">
        <v>2.4659</v>
      </c>
      <c r="L29" s="126">
        <v>2.7738</v>
      </c>
      <c r="M29" s="126">
        <v>2.9870999999999999</v>
      </c>
      <c r="N29" s="126">
        <v>3.2168000000000001</v>
      </c>
      <c r="O29" s="126">
        <v>3.0998000000000001</v>
      </c>
      <c r="P29" s="126">
        <v>2.9870000000000001</v>
      </c>
      <c r="Q29" s="126">
        <v>2.8784000000000001</v>
      </c>
      <c r="R29" s="126">
        <v>2.7736999999999998</v>
      </c>
      <c r="V29" s="122" t="s">
        <v>514</v>
      </c>
      <c r="W29" s="122" t="s">
        <v>617</v>
      </c>
      <c r="Z29" s="122" t="s">
        <v>159</v>
      </c>
      <c r="AA29" s="122" t="s">
        <v>585</v>
      </c>
      <c r="AC29" s="127">
        <v>0.81120000000000003</v>
      </c>
      <c r="AD29" s="127">
        <v>0.91239999999999999</v>
      </c>
      <c r="AE29" s="127">
        <v>1.0264</v>
      </c>
      <c r="AF29" s="127">
        <v>1.1545000000000001</v>
      </c>
      <c r="AG29" s="127">
        <v>1.2433000000000001</v>
      </c>
      <c r="AH29" s="127">
        <v>1.3389</v>
      </c>
      <c r="AI29" s="127">
        <v>1.2902</v>
      </c>
      <c r="AJ29" s="127">
        <v>1.2433000000000001</v>
      </c>
      <c r="AK29" s="127">
        <v>1.198</v>
      </c>
      <c r="AL29" s="127">
        <v>1.1545000000000001</v>
      </c>
    </row>
    <row r="30" spans="2:38">
      <c r="B30" s="122" t="s">
        <v>514</v>
      </c>
      <c r="C30" s="122" t="s">
        <v>504</v>
      </c>
      <c r="F30" s="122" t="s">
        <v>159</v>
      </c>
      <c r="G30" s="122" t="s">
        <v>586</v>
      </c>
      <c r="I30" s="126">
        <v>3.2399999999999998E-2</v>
      </c>
      <c r="J30" s="126">
        <v>3.6400000000000002E-2</v>
      </c>
      <c r="K30" s="126">
        <v>4.1000000000000002E-2</v>
      </c>
      <c r="L30" s="126">
        <v>4.6100000000000002E-2</v>
      </c>
      <c r="M30" s="126">
        <v>4.9599999999999998E-2</v>
      </c>
      <c r="N30" s="126">
        <v>5.3499999999999999E-2</v>
      </c>
      <c r="O30" s="126">
        <v>5.1499999999999997E-2</v>
      </c>
      <c r="P30" s="126">
        <v>4.9599999999999998E-2</v>
      </c>
      <c r="Q30" s="126">
        <v>4.7800000000000002E-2</v>
      </c>
      <c r="R30" s="126">
        <v>4.6100000000000002E-2</v>
      </c>
      <c r="V30" s="122" t="s">
        <v>514</v>
      </c>
      <c r="W30" s="122" t="s">
        <v>504</v>
      </c>
      <c r="Z30" s="122" t="s">
        <v>159</v>
      </c>
      <c r="AA30" s="122" t="s">
        <v>586</v>
      </c>
      <c r="AC30" s="127">
        <v>1.35E-2</v>
      </c>
      <c r="AD30" s="127">
        <v>1.52E-2</v>
      </c>
      <c r="AE30" s="127">
        <v>1.7100000000000001E-2</v>
      </c>
      <c r="AF30" s="127">
        <v>1.9199999999999998E-2</v>
      </c>
      <c r="AG30" s="127">
        <v>2.07E-2</v>
      </c>
      <c r="AH30" s="127">
        <v>2.2200000000000001E-2</v>
      </c>
      <c r="AI30" s="127">
        <v>2.1399999999999999E-2</v>
      </c>
      <c r="AJ30" s="127">
        <v>2.07E-2</v>
      </c>
      <c r="AK30" s="127">
        <v>1.9900000000000001E-2</v>
      </c>
      <c r="AL30" s="127">
        <v>1.9199999999999998E-2</v>
      </c>
    </row>
    <row r="31" spans="2:38">
      <c r="B31" s="122" t="s">
        <v>514</v>
      </c>
      <c r="C31" s="122" t="s">
        <v>506</v>
      </c>
      <c r="F31" s="122" t="s">
        <v>159</v>
      </c>
      <c r="G31" s="122" t="s">
        <v>516</v>
      </c>
      <c r="I31" s="126">
        <v>1.1698999999999999</v>
      </c>
      <c r="J31" s="126">
        <v>1.3159000000000001</v>
      </c>
      <c r="K31" s="126">
        <v>1.4802</v>
      </c>
      <c r="L31" s="126">
        <v>1.6651</v>
      </c>
      <c r="M31" s="126">
        <v>1.7930999999999999</v>
      </c>
      <c r="N31" s="126">
        <v>1.931</v>
      </c>
      <c r="O31" s="126">
        <v>1.8607</v>
      </c>
      <c r="P31" s="126">
        <v>1.7930999999999999</v>
      </c>
      <c r="Q31" s="126">
        <v>1.7278</v>
      </c>
      <c r="R31" s="126">
        <v>1.665</v>
      </c>
      <c r="V31" s="122" t="s">
        <v>514</v>
      </c>
      <c r="W31" s="122" t="s">
        <v>506</v>
      </c>
      <c r="Z31" s="122" t="s">
        <v>159</v>
      </c>
      <c r="AA31" s="122" t="s">
        <v>516</v>
      </c>
      <c r="AC31" s="127">
        <v>0.4869</v>
      </c>
      <c r="AD31" s="127">
        <v>0.54769999999999996</v>
      </c>
      <c r="AE31" s="127">
        <v>0.61609999999999998</v>
      </c>
      <c r="AF31" s="127">
        <v>0.69299999999999995</v>
      </c>
      <c r="AG31" s="127">
        <v>0.74629999999999996</v>
      </c>
      <c r="AH31" s="127">
        <v>0.80369999999999997</v>
      </c>
      <c r="AI31" s="127">
        <v>0.77449999999999997</v>
      </c>
      <c r="AJ31" s="127">
        <v>0.74629999999999996</v>
      </c>
      <c r="AK31" s="127">
        <v>0.71919999999999995</v>
      </c>
      <c r="AL31" s="127">
        <v>0.69299999999999995</v>
      </c>
    </row>
    <row r="32" spans="2:38">
      <c r="B32" s="122" t="s">
        <v>514</v>
      </c>
      <c r="C32" s="122" t="s">
        <v>502</v>
      </c>
      <c r="F32" s="122" t="s">
        <v>159</v>
      </c>
      <c r="G32" s="122" t="s">
        <v>515</v>
      </c>
      <c r="I32" s="126">
        <v>0.49590000000000001</v>
      </c>
      <c r="J32" s="126">
        <v>0.55779999999999996</v>
      </c>
      <c r="K32" s="126">
        <v>0.62739999999999996</v>
      </c>
      <c r="L32" s="126">
        <v>0.70579999999999998</v>
      </c>
      <c r="M32" s="126">
        <v>0.76</v>
      </c>
      <c r="N32" s="126">
        <v>0.81850000000000001</v>
      </c>
      <c r="O32" s="126">
        <v>0.78869999999999996</v>
      </c>
      <c r="P32" s="126">
        <v>0.76</v>
      </c>
      <c r="Q32" s="126">
        <v>0.73240000000000005</v>
      </c>
      <c r="R32" s="126">
        <v>0.70569999999999999</v>
      </c>
      <c r="V32" s="122" t="s">
        <v>514</v>
      </c>
      <c r="W32" s="122" t="s">
        <v>502</v>
      </c>
      <c r="Z32" s="122" t="s">
        <v>159</v>
      </c>
      <c r="AA32" s="122" t="s">
        <v>515</v>
      </c>
      <c r="AC32" s="127">
        <v>0.2064</v>
      </c>
      <c r="AD32" s="127">
        <v>0.23219999999999999</v>
      </c>
      <c r="AE32" s="127">
        <v>0.2611</v>
      </c>
      <c r="AF32" s="127">
        <v>0.29380000000000001</v>
      </c>
      <c r="AG32" s="127">
        <v>0.31630000000000003</v>
      </c>
      <c r="AH32" s="127">
        <v>0.3407</v>
      </c>
      <c r="AI32" s="127">
        <v>0.32829999999999998</v>
      </c>
      <c r="AJ32" s="127">
        <v>0.31630000000000003</v>
      </c>
      <c r="AK32" s="127">
        <v>0.30480000000000002</v>
      </c>
      <c r="AL32" s="127">
        <v>0.29370000000000002</v>
      </c>
    </row>
    <row r="33" spans="2:38">
      <c r="B33" s="122" t="s">
        <v>517</v>
      </c>
      <c r="C33" s="122" t="s">
        <v>498</v>
      </c>
      <c r="F33" s="122" t="s">
        <v>159</v>
      </c>
      <c r="G33" s="122" t="s">
        <v>519</v>
      </c>
      <c r="I33" s="126">
        <v>1.6345000000000001</v>
      </c>
      <c r="J33" s="126">
        <v>1.8386</v>
      </c>
      <c r="K33" s="126">
        <v>2.0682</v>
      </c>
      <c r="L33" s="126">
        <v>2.3264</v>
      </c>
      <c r="M33" s="126">
        <v>2.5053000000000001</v>
      </c>
      <c r="N33" s="126">
        <v>2.6979000000000002</v>
      </c>
      <c r="O33" s="126">
        <v>2.7385999999999999</v>
      </c>
      <c r="P33" s="126">
        <v>2.7799</v>
      </c>
      <c r="Q33" s="126">
        <v>2.8218000000000001</v>
      </c>
      <c r="R33" s="126">
        <v>2.8643000000000001</v>
      </c>
      <c r="V33" s="122" t="s">
        <v>517</v>
      </c>
      <c r="W33" s="122" t="s">
        <v>498</v>
      </c>
      <c r="Z33" s="122" t="s">
        <v>159</v>
      </c>
      <c r="AA33" s="122" t="s">
        <v>519</v>
      </c>
      <c r="AC33" s="127">
        <v>0.2797</v>
      </c>
      <c r="AD33" s="127">
        <v>0.31459999999999999</v>
      </c>
      <c r="AE33" s="127">
        <v>0.35389999999999999</v>
      </c>
      <c r="AF33" s="127">
        <v>0.39810000000000001</v>
      </c>
      <c r="AG33" s="127">
        <v>0.42870000000000003</v>
      </c>
      <c r="AH33" s="127">
        <v>0.4617</v>
      </c>
      <c r="AI33" s="127">
        <v>0.46860000000000002</v>
      </c>
      <c r="AJ33" s="127">
        <v>0.47570000000000001</v>
      </c>
      <c r="AK33" s="127">
        <v>0.4829</v>
      </c>
      <c r="AL33" s="127">
        <v>0.49009999999999998</v>
      </c>
    </row>
    <row r="34" spans="2:38">
      <c r="B34" s="122" t="s">
        <v>517</v>
      </c>
      <c r="C34" s="122" t="s">
        <v>502</v>
      </c>
      <c r="F34" s="122" t="s">
        <v>159</v>
      </c>
      <c r="G34" s="122" t="s">
        <v>518</v>
      </c>
      <c r="I34" s="126">
        <v>0.83430000000000004</v>
      </c>
      <c r="J34" s="126">
        <v>0.9385</v>
      </c>
      <c r="K34" s="126">
        <v>1.0557000000000001</v>
      </c>
      <c r="L34" s="126">
        <v>1.1875</v>
      </c>
      <c r="M34" s="126">
        <v>1.2787999999999999</v>
      </c>
      <c r="N34" s="126">
        <v>1.3771</v>
      </c>
      <c r="O34" s="126">
        <v>1.3978999999999999</v>
      </c>
      <c r="P34" s="126">
        <v>1.419</v>
      </c>
      <c r="Q34" s="126">
        <v>1.4403999999999999</v>
      </c>
      <c r="R34" s="126">
        <v>1.4621</v>
      </c>
      <c r="V34" s="122" t="s">
        <v>517</v>
      </c>
      <c r="W34" s="122" t="s">
        <v>502</v>
      </c>
      <c r="Z34" s="122" t="s">
        <v>159</v>
      </c>
      <c r="AA34" s="122" t="s">
        <v>518</v>
      </c>
      <c r="AC34" s="127">
        <v>0.20519999999999999</v>
      </c>
      <c r="AD34" s="127">
        <v>0.23080000000000001</v>
      </c>
      <c r="AE34" s="127">
        <v>0.25969999999999999</v>
      </c>
      <c r="AF34" s="127">
        <v>0.29210000000000003</v>
      </c>
      <c r="AG34" s="127">
        <v>0.3145</v>
      </c>
      <c r="AH34" s="127">
        <v>0.3387</v>
      </c>
      <c r="AI34" s="127">
        <v>0.34379999999999999</v>
      </c>
      <c r="AJ34" s="127">
        <v>0.34899999999999998</v>
      </c>
      <c r="AK34" s="127">
        <v>0.3543</v>
      </c>
      <c r="AL34" s="127">
        <v>0.35959999999999998</v>
      </c>
    </row>
    <row r="35" spans="2:38">
      <c r="B35" s="122" t="s">
        <v>517</v>
      </c>
      <c r="C35" s="122" t="s">
        <v>506</v>
      </c>
      <c r="F35" s="122" t="s">
        <v>159</v>
      </c>
      <c r="G35" s="122" t="s">
        <v>587</v>
      </c>
      <c r="I35" s="126">
        <v>0.21740000000000001</v>
      </c>
      <c r="J35" s="126">
        <v>0.24460000000000001</v>
      </c>
      <c r="K35" s="126">
        <v>0.27510000000000001</v>
      </c>
      <c r="L35" s="126">
        <v>0.3095</v>
      </c>
      <c r="M35" s="126">
        <v>0.33329999999999999</v>
      </c>
      <c r="N35" s="126">
        <v>0.3589</v>
      </c>
      <c r="O35" s="126">
        <v>0.36430000000000001</v>
      </c>
      <c r="P35" s="126">
        <v>0.36980000000000002</v>
      </c>
      <c r="Q35" s="126">
        <v>0.37540000000000001</v>
      </c>
      <c r="R35" s="126">
        <v>0.38100000000000001</v>
      </c>
      <c r="V35" s="122" t="s">
        <v>517</v>
      </c>
      <c r="W35" s="122" t="s">
        <v>506</v>
      </c>
      <c r="Z35" s="122" t="s">
        <v>159</v>
      </c>
      <c r="AA35" s="122" t="s">
        <v>587</v>
      </c>
      <c r="AC35" s="127">
        <v>5.3499999999999999E-2</v>
      </c>
      <c r="AD35" s="127">
        <v>6.0199999999999997E-2</v>
      </c>
      <c r="AE35" s="127">
        <v>6.7699999999999996E-2</v>
      </c>
      <c r="AF35" s="127">
        <v>7.6100000000000001E-2</v>
      </c>
      <c r="AG35" s="127">
        <v>8.2000000000000003E-2</v>
      </c>
      <c r="AH35" s="127">
        <v>8.8300000000000003E-2</v>
      </c>
      <c r="AI35" s="127">
        <v>8.9599999999999999E-2</v>
      </c>
      <c r="AJ35" s="127">
        <v>9.0999999999999998E-2</v>
      </c>
      <c r="AK35" s="127">
        <v>9.2299999999999993E-2</v>
      </c>
      <c r="AL35" s="127">
        <v>9.3700000000000006E-2</v>
      </c>
    </row>
    <row r="36" spans="2:38">
      <c r="B36" s="122" t="s">
        <v>517</v>
      </c>
      <c r="C36" s="122" t="s">
        <v>504</v>
      </c>
      <c r="F36" s="122" t="s">
        <v>159</v>
      </c>
      <c r="G36" s="122" t="s">
        <v>588</v>
      </c>
      <c r="I36" s="126">
        <v>3.2199999999999999E-2</v>
      </c>
      <c r="J36" s="126">
        <v>3.6200000000000003E-2</v>
      </c>
      <c r="K36" s="126">
        <v>4.0800000000000003E-2</v>
      </c>
      <c r="L36" s="126">
        <v>4.58E-2</v>
      </c>
      <c r="M36" s="126">
        <v>4.9399999999999999E-2</v>
      </c>
      <c r="N36" s="126">
        <v>5.3199999999999997E-2</v>
      </c>
      <c r="O36" s="126">
        <v>5.3999999999999999E-2</v>
      </c>
      <c r="P36" s="126">
        <v>5.4800000000000001E-2</v>
      </c>
      <c r="Q36" s="126">
        <v>5.5599999999999997E-2</v>
      </c>
      <c r="R36" s="126">
        <v>5.6500000000000002E-2</v>
      </c>
      <c r="V36" s="122" t="s">
        <v>517</v>
      </c>
      <c r="W36" s="122" t="s">
        <v>504</v>
      </c>
      <c r="Z36" s="122" t="s">
        <v>159</v>
      </c>
      <c r="AA36" s="122" t="s">
        <v>588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>
        <v>0</v>
      </c>
      <c r="AL36" s="127">
        <v>0</v>
      </c>
    </row>
    <row r="37" spans="2:38">
      <c r="B37" s="122" t="s">
        <v>520</v>
      </c>
      <c r="C37" s="122" t="s">
        <v>521</v>
      </c>
      <c r="F37" s="122" t="s">
        <v>159</v>
      </c>
      <c r="G37" s="122" t="s">
        <v>522</v>
      </c>
      <c r="I37" s="126">
        <v>41.068899999999999</v>
      </c>
      <c r="J37" s="126">
        <v>41.068899999999999</v>
      </c>
      <c r="K37" s="126">
        <v>41.068899999999999</v>
      </c>
      <c r="L37" s="126">
        <v>41.068899999999999</v>
      </c>
      <c r="M37" s="126">
        <v>41.068899999999999</v>
      </c>
      <c r="N37" s="126">
        <v>41.068899999999999</v>
      </c>
      <c r="O37" s="126">
        <v>41.068899999999999</v>
      </c>
      <c r="P37" s="126">
        <v>0</v>
      </c>
      <c r="Q37" s="126">
        <v>0</v>
      </c>
      <c r="R37" s="126">
        <v>0</v>
      </c>
      <c r="V37" s="122" t="s">
        <v>520</v>
      </c>
      <c r="W37" s="122" t="s">
        <v>521</v>
      </c>
      <c r="Z37" s="122" t="s">
        <v>159</v>
      </c>
      <c r="AA37" s="122" t="s">
        <v>522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>
        <v>0</v>
      </c>
      <c r="AL37" s="127">
        <v>0</v>
      </c>
    </row>
    <row r="38" spans="2:38">
      <c r="B38" s="122" t="s">
        <v>520</v>
      </c>
      <c r="C38" s="122" t="s">
        <v>621</v>
      </c>
      <c r="F38" s="122" t="s">
        <v>159</v>
      </c>
      <c r="G38" s="122" t="s">
        <v>589</v>
      </c>
      <c r="I38" s="126">
        <v>16.4618</v>
      </c>
      <c r="J38" s="126">
        <v>16.4618</v>
      </c>
      <c r="K38" s="126">
        <v>16.4618</v>
      </c>
      <c r="L38" s="126">
        <v>16.4618</v>
      </c>
      <c r="M38" s="126">
        <v>16.4618</v>
      </c>
      <c r="N38" s="126">
        <v>16.4618</v>
      </c>
      <c r="O38" s="126">
        <v>16.4618</v>
      </c>
      <c r="P38" s="126">
        <v>0</v>
      </c>
      <c r="Q38" s="126">
        <v>0</v>
      </c>
      <c r="R38" s="126">
        <v>0</v>
      </c>
      <c r="V38" s="122" t="s">
        <v>520</v>
      </c>
      <c r="W38" s="122" t="s">
        <v>621</v>
      </c>
      <c r="Z38" s="122" t="s">
        <v>159</v>
      </c>
      <c r="AA38" s="122" t="s">
        <v>589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>
        <v>0</v>
      </c>
      <c r="AL38" s="127">
        <v>0</v>
      </c>
    </row>
    <row r="39" spans="2:38">
      <c r="B39" s="122" t="s">
        <v>523</v>
      </c>
      <c r="C39" s="122" t="s">
        <v>498</v>
      </c>
      <c r="F39" s="122" t="s">
        <v>159</v>
      </c>
      <c r="G39" s="122" t="s">
        <v>525</v>
      </c>
      <c r="I39" s="126">
        <v>3.9838</v>
      </c>
      <c r="J39" s="126">
        <v>4.4812000000000003</v>
      </c>
      <c r="K39" s="126">
        <v>5.0407999999999999</v>
      </c>
      <c r="L39" s="126">
        <v>5.6702000000000004</v>
      </c>
      <c r="M39" s="126">
        <v>6.1062000000000003</v>
      </c>
      <c r="N39" s="126">
        <v>6.5757000000000003</v>
      </c>
      <c r="O39" s="126">
        <v>6.6748000000000003</v>
      </c>
      <c r="P39" s="126">
        <v>6.7754000000000003</v>
      </c>
      <c r="Q39" s="126">
        <v>6.8776000000000002</v>
      </c>
      <c r="R39" s="126">
        <v>6.9812000000000003</v>
      </c>
      <c r="V39" s="122" t="s">
        <v>523</v>
      </c>
      <c r="W39" s="122" t="s">
        <v>498</v>
      </c>
      <c r="Z39" s="122" t="s">
        <v>159</v>
      </c>
      <c r="AA39" s="122" t="s">
        <v>525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>
        <v>0</v>
      </c>
      <c r="AL39" s="127">
        <v>0</v>
      </c>
    </row>
    <row r="40" spans="2:38">
      <c r="B40" s="122" t="s">
        <v>523</v>
      </c>
      <c r="C40" s="122" t="s">
        <v>502</v>
      </c>
      <c r="F40" s="122" t="s">
        <v>159</v>
      </c>
      <c r="G40" s="122" t="s">
        <v>524</v>
      </c>
      <c r="I40" s="126">
        <v>0.51580000000000004</v>
      </c>
      <c r="J40" s="126">
        <v>0.58020000000000005</v>
      </c>
      <c r="K40" s="126">
        <v>0.65259999999999996</v>
      </c>
      <c r="L40" s="126">
        <v>0.73409999999999997</v>
      </c>
      <c r="M40" s="126">
        <v>0.79049999999999998</v>
      </c>
      <c r="N40" s="126">
        <v>0.85129999999999995</v>
      </c>
      <c r="O40" s="126">
        <v>0.86419999999999997</v>
      </c>
      <c r="P40" s="126">
        <v>0.87719999999999998</v>
      </c>
      <c r="Q40" s="126">
        <v>0.89039999999999997</v>
      </c>
      <c r="R40" s="126">
        <v>0.90380000000000005</v>
      </c>
      <c r="V40" s="122" t="s">
        <v>523</v>
      </c>
      <c r="W40" s="122" t="s">
        <v>502</v>
      </c>
      <c r="Z40" s="122" t="s">
        <v>159</v>
      </c>
      <c r="AA40" s="122" t="s">
        <v>524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>
        <v>0</v>
      </c>
      <c r="AL40" s="127">
        <v>0</v>
      </c>
    </row>
    <row r="41" spans="2:38">
      <c r="B41" s="122" t="s">
        <v>523</v>
      </c>
      <c r="C41" s="122" t="s">
        <v>617</v>
      </c>
      <c r="F41" s="122" t="s">
        <v>159</v>
      </c>
      <c r="G41" s="122" t="s">
        <v>590</v>
      </c>
      <c r="I41" s="126">
        <v>0.43159999999999998</v>
      </c>
      <c r="J41" s="126">
        <v>0.4854</v>
      </c>
      <c r="K41" s="126">
        <v>0.54610000000000003</v>
      </c>
      <c r="L41" s="126">
        <v>0.61419999999999997</v>
      </c>
      <c r="M41" s="126">
        <v>0.66149999999999998</v>
      </c>
      <c r="N41" s="126">
        <v>0.71230000000000004</v>
      </c>
      <c r="O41" s="126">
        <v>0.72309999999999997</v>
      </c>
      <c r="P41" s="126">
        <v>0.73399999999999999</v>
      </c>
      <c r="Q41" s="126">
        <v>0.745</v>
      </c>
      <c r="R41" s="126">
        <v>0.75629999999999997</v>
      </c>
      <c r="V41" s="122" t="s">
        <v>523</v>
      </c>
      <c r="W41" s="122" t="s">
        <v>617</v>
      </c>
      <c r="Z41" s="122" t="s">
        <v>159</v>
      </c>
      <c r="AA41" s="122" t="s">
        <v>590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>
        <v>0</v>
      </c>
      <c r="AL41" s="127">
        <v>0</v>
      </c>
    </row>
    <row r="42" spans="2:38">
      <c r="B42" s="122" t="s">
        <v>526</v>
      </c>
      <c r="C42" s="122" t="s">
        <v>501</v>
      </c>
      <c r="F42" s="122" t="s">
        <v>159</v>
      </c>
      <c r="G42" s="122" t="s">
        <v>527</v>
      </c>
      <c r="I42" s="126">
        <v>0.64090000000000003</v>
      </c>
      <c r="J42" s="126">
        <v>0.72089999999999999</v>
      </c>
      <c r="K42" s="126">
        <v>0.81100000000000005</v>
      </c>
      <c r="L42" s="126">
        <v>0.91220000000000001</v>
      </c>
      <c r="M42" s="126">
        <v>0.98240000000000005</v>
      </c>
      <c r="N42" s="126">
        <v>1.0579000000000001</v>
      </c>
      <c r="O42" s="126">
        <v>1.0739000000000001</v>
      </c>
      <c r="P42" s="126">
        <v>1.0900000000000001</v>
      </c>
      <c r="Q42" s="126">
        <v>1.1065</v>
      </c>
      <c r="R42" s="126">
        <v>1.1232</v>
      </c>
      <c r="V42" s="122" t="s">
        <v>526</v>
      </c>
      <c r="W42" s="122" t="s">
        <v>501</v>
      </c>
      <c r="Z42" s="122" t="s">
        <v>159</v>
      </c>
      <c r="AA42" s="122" t="s">
        <v>527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>
        <v>0</v>
      </c>
      <c r="AL42" s="127">
        <v>0</v>
      </c>
    </row>
    <row r="43" spans="2:38">
      <c r="B43" s="122" t="s">
        <v>526</v>
      </c>
      <c r="C43" s="122" t="s">
        <v>502</v>
      </c>
      <c r="F43" s="122" t="s">
        <v>159</v>
      </c>
      <c r="G43" s="122" t="s">
        <v>528</v>
      </c>
      <c r="I43" s="126">
        <v>1.081</v>
      </c>
      <c r="J43" s="126">
        <v>1.216</v>
      </c>
      <c r="K43" s="126">
        <v>1.3677999999999999</v>
      </c>
      <c r="L43" s="126">
        <v>1.5386</v>
      </c>
      <c r="M43" s="126">
        <v>1.6569</v>
      </c>
      <c r="N43" s="126">
        <v>1.7843</v>
      </c>
      <c r="O43" s="126">
        <v>1.8111999999999999</v>
      </c>
      <c r="P43" s="126">
        <v>1.8385</v>
      </c>
      <c r="Q43" s="126">
        <v>1.8662000000000001</v>
      </c>
      <c r="R43" s="126">
        <v>1.8943000000000001</v>
      </c>
      <c r="V43" s="122" t="s">
        <v>526</v>
      </c>
      <c r="W43" s="122" t="s">
        <v>502</v>
      </c>
      <c r="Z43" s="122" t="s">
        <v>159</v>
      </c>
      <c r="AA43" s="122" t="s">
        <v>528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>
        <v>0</v>
      </c>
      <c r="AL43" s="127">
        <v>0</v>
      </c>
    </row>
    <row r="44" spans="2:38">
      <c r="B44" s="122" t="s">
        <v>526</v>
      </c>
      <c r="C44" s="122" t="s">
        <v>617</v>
      </c>
      <c r="F44" s="122" t="s">
        <v>159</v>
      </c>
      <c r="G44" s="122" t="s">
        <v>591</v>
      </c>
      <c r="I44" s="126">
        <v>0.16439999999999999</v>
      </c>
      <c r="J44" s="126">
        <v>0.18490000000000001</v>
      </c>
      <c r="K44" s="126">
        <v>0.20799999999999999</v>
      </c>
      <c r="L44" s="126">
        <v>0.23400000000000001</v>
      </c>
      <c r="M44" s="126">
        <v>0.252</v>
      </c>
      <c r="N44" s="126">
        <v>0.27129999999999999</v>
      </c>
      <c r="O44" s="126">
        <v>0.27539999999999998</v>
      </c>
      <c r="P44" s="126">
        <v>0.27960000000000002</v>
      </c>
      <c r="Q44" s="126">
        <v>0.2838</v>
      </c>
      <c r="R44" s="126">
        <v>0.28810000000000002</v>
      </c>
      <c r="V44" s="122" t="s">
        <v>526</v>
      </c>
      <c r="W44" s="122" t="s">
        <v>617</v>
      </c>
      <c r="Z44" s="122" t="s">
        <v>159</v>
      </c>
      <c r="AA44" s="122" t="s">
        <v>591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0</v>
      </c>
      <c r="AK44" s="127">
        <v>0</v>
      </c>
      <c r="AL44" s="127">
        <v>0</v>
      </c>
    </row>
    <row r="45" spans="2:38">
      <c r="B45" s="122" t="s">
        <v>342</v>
      </c>
      <c r="C45" s="122" t="s">
        <v>622</v>
      </c>
      <c r="F45" s="122" t="s">
        <v>159</v>
      </c>
      <c r="G45" s="122" t="s">
        <v>592</v>
      </c>
      <c r="I45" s="126">
        <v>4.0838000000000001</v>
      </c>
      <c r="J45" s="126">
        <v>4.5937000000000001</v>
      </c>
      <c r="K45" s="126">
        <v>5.1673</v>
      </c>
      <c r="L45" s="126">
        <v>5.8125</v>
      </c>
      <c r="M45" s="126">
        <v>6.2594000000000003</v>
      </c>
      <c r="N45" s="126">
        <v>6.7407000000000004</v>
      </c>
      <c r="O45" s="126">
        <v>6.8422999999999998</v>
      </c>
      <c r="P45" s="126">
        <v>6.9455</v>
      </c>
      <c r="Q45" s="126">
        <v>7.0502000000000002</v>
      </c>
      <c r="R45" s="126">
        <v>7.1565000000000003</v>
      </c>
      <c r="V45" s="122" t="s">
        <v>342</v>
      </c>
      <c r="W45" s="122" t="s">
        <v>622</v>
      </c>
      <c r="Z45" s="122" t="s">
        <v>159</v>
      </c>
      <c r="AA45" s="122" t="s">
        <v>592</v>
      </c>
      <c r="AC45" s="127">
        <v>1.3937999999999999</v>
      </c>
      <c r="AD45" s="127">
        <v>1.5679000000000001</v>
      </c>
      <c r="AE45" s="127">
        <v>1.7636000000000001</v>
      </c>
      <c r="AF45" s="127">
        <v>1.9839</v>
      </c>
      <c r="AG45" s="127">
        <v>2.1364000000000001</v>
      </c>
      <c r="AH45" s="127">
        <v>2.3007</v>
      </c>
      <c r="AI45" s="127">
        <v>2.3353000000000002</v>
      </c>
      <c r="AJ45" s="127">
        <v>2.3704999999999998</v>
      </c>
      <c r="AK45" s="127">
        <v>2.4062999999999999</v>
      </c>
      <c r="AL45" s="127">
        <v>2.4426000000000001</v>
      </c>
    </row>
    <row r="46" spans="2:38">
      <c r="B46" s="122" t="s">
        <v>342</v>
      </c>
      <c r="C46" s="122" t="s">
        <v>623</v>
      </c>
      <c r="F46" s="122" t="s">
        <v>159</v>
      </c>
      <c r="G46" s="122" t="s">
        <v>593</v>
      </c>
      <c r="I46" s="126">
        <v>4.0376000000000003</v>
      </c>
      <c r="J46" s="126">
        <v>4.5416999999999996</v>
      </c>
      <c r="K46" s="126">
        <v>5.1087999999999996</v>
      </c>
      <c r="L46" s="126">
        <v>5.7466999999999997</v>
      </c>
      <c r="M46" s="126">
        <v>6.1886000000000001</v>
      </c>
      <c r="N46" s="126">
        <v>6.6645000000000003</v>
      </c>
      <c r="O46" s="126">
        <v>6.7648999999999999</v>
      </c>
      <c r="P46" s="126">
        <v>6.8669000000000002</v>
      </c>
      <c r="Q46" s="126">
        <v>6.9703999999999997</v>
      </c>
      <c r="R46" s="126">
        <v>7.0754999999999999</v>
      </c>
      <c r="V46" s="122" t="s">
        <v>342</v>
      </c>
      <c r="W46" s="122" t="s">
        <v>623</v>
      </c>
      <c r="Z46" s="122" t="s">
        <v>159</v>
      </c>
      <c r="AA46" s="122" t="s">
        <v>593</v>
      </c>
      <c r="AC46" s="127">
        <v>1.3781000000000001</v>
      </c>
      <c r="AD46" s="127">
        <v>1.5501</v>
      </c>
      <c r="AE46" s="127">
        <v>1.7437</v>
      </c>
      <c r="AF46" s="127">
        <v>1.9614</v>
      </c>
      <c r="AG46" s="127">
        <v>2.1122000000000001</v>
      </c>
      <c r="AH46" s="127">
        <v>2.2746</v>
      </c>
      <c r="AI46" s="127">
        <v>2.3089</v>
      </c>
      <c r="AJ46" s="127">
        <v>2.3437000000000001</v>
      </c>
      <c r="AK46" s="127">
        <v>2.3791000000000002</v>
      </c>
      <c r="AL46" s="127">
        <v>2.4148999999999998</v>
      </c>
    </row>
    <row r="47" spans="2:38">
      <c r="B47" s="122" t="s">
        <v>342</v>
      </c>
      <c r="C47" s="122" t="s">
        <v>624</v>
      </c>
      <c r="F47" s="122" t="s">
        <v>159</v>
      </c>
      <c r="G47" s="122" t="s">
        <v>594</v>
      </c>
      <c r="I47" s="126">
        <v>2.6537999999999999</v>
      </c>
      <c r="J47" s="126">
        <v>2.9851999999999999</v>
      </c>
      <c r="K47" s="126">
        <v>3.3578999999999999</v>
      </c>
      <c r="L47" s="126">
        <v>3.7772000000000001</v>
      </c>
      <c r="M47" s="126">
        <v>4.0675999999999997</v>
      </c>
      <c r="N47" s="126">
        <v>4.3803999999999998</v>
      </c>
      <c r="O47" s="126">
        <v>4.4463999999999997</v>
      </c>
      <c r="P47" s="126">
        <v>4.5133999999999999</v>
      </c>
      <c r="Q47" s="126">
        <v>4.5815000000000001</v>
      </c>
      <c r="R47" s="126">
        <v>4.6505999999999998</v>
      </c>
      <c r="V47" s="122" t="s">
        <v>342</v>
      </c>
      <c r="W47" s="122" t="s">
        <v>624</v>
      </c>
      <c r="Z47" s="122" t="s">
        <v>159</v>
      </c>
      <c r="AA47" s="122" t="s">
        <v>594</v>
      </c>
      <c r="AC47" s="127">
        <v>0.90580000000000005</v>
      </c>
      <c r="AD47" s="127">
        <v>1.0188999999999999</v>
      </c>
      <c r="AE47" s="127">
        <v>1.1460999999999999</v>
      </c>
      <c r="AF47" s="127">
        <v>1.2891999999999999</v>
      </c>
      <c r="AG47" s="127">
        <v>1.3883000000000001</v>
      </c>
      <c r="AH47" s="127">
        <v>1.4951000000000001</v>
      </c>
      <c r="AI47" s="127">
        <v>1.5176000000000001</v>
      </c>
      <c r="AJ47" s="127">
        <v>1.5405</v>
      </c>
      <c r="AK47" s="127">
        <v>1.5637000000000001</v>
      </c>
      <c r="AL47" s="127">
        <v>1.5872999999999999</v>
      </c>
    </row>
    <row r="48" spans="2:38">
      <c r="B48" s="122" t="s">
        <v>342</v>
      </c>
      <c r="C48" s="122" t="s">
        <v>625</v>
      </c>
      <c r="F48" s="122" t="s">
        <v>159</v>
      </c>
      <c r="G48" s="122" t="s">
        <v>595</v>
      </c>
      <c r="I48" s="126">
        <v>1.0025999999999999</v>
      </c>
      <c r="J48" s="126">
        <v>1.1277999999999999</v>
      </c>
      <c r="K48" s="126">
        <v>1.2685999999999999</v>
      </c>
      <c r="L48" s="126">
        <v>1.427</v>
      </c>
      <c r="M48" s="126">
        <v>1.5367</v>
      </c>
      <c r="N48" s="126">
        <v>1.6549</v>
      </c>
      <c r="O48" s="126">
        <v>1.6798</v>
      </c>
      <c r="P48" s="126">
        <v>1.7052</v>
      </c>
      <c r="Q48" s="126">
        <v>1.7309000000000001</v>
      </c>
      <c r="R48" s="126">
        <v>1.7569999999999999</v>
      </c>
      <c r="V48" s="122" t="s">
        <v>342</v>
      </c>
      <c r="W48" s="122" t="s">
        <v>625</v>
      </c>
      <c r="Z48" s="122" t="s">
        <v>159</v>
      </c>
      <c r="AA48" s="122" t="s">
        <v>595</v>
      </c>
      <c r="AC48" s="127">
        <v>0.3422</v>
      </c>
      <c r="AD48" s="127">
        <v>0.38490000000000002</v>
      </c>
      <c r="AE48" s="127">
        <v>0.433</v>
      </c>
      <c r="AF48" s="127">
        <v>0.48699999999999999</v>
      </c>
      <c r="AG48" s="127">
        <v>0.52449999999999997</v>
      </c>
      <c r="AH48" s="127">
        <v>0.56479999999999997</v>
      </c>
      <c r="AI48" s="127">
        <v>0.57330000000000003</v>
      </c>
      <c r="AJ48" s="127">
        <v>0.58199999999999996</v>
      </c>
      <c r="AK48" s="127">
        <v>0.59079999999999999</v>
      </c>
      <c r="AL48" s="127">
        <v>0.59970000000000001</v>
      </c>
    </row>
    <row r="49" spans="2:38">
      <c r="B49" s="122" t="s">
        <v>342</v>
      </c>
      <c r="C49" s="122" t="s">
        <v>626</v>
      </c>
      <c r="F49" s="122" t="s">
        <v>159</v>
      </c>
      <c r="G49" s="122" t="s">
        <v>596</v>
      </c>
      <c r="I49" s="126">
        <v>1.0553999999999999</v>
      </c>
      <c r="J49" s="126">
        <v>1.1871</v>
      </c>
      <c r="K49" s="126">
        <v>1.3353999999999999</v>
      </c>
      <c r="L49" s="126">
        <v>1.5021</v>
      </c>
      <c r="M49" s="126">
        <v>1.6175999999999999</v>
      </c>
      <c r="N49" s="126">
        <v>1.742</v>
      </c>
      <c r="O49" s="126">
        <v>1.7682</v>
      </c>
      <c r="P49" s="126">
        <v>1.7948999999999999</v>
      </c>
      <c r="Q49" s="126">
        <v>1.8220000000000001</v>
      </c>
      <c r="R49" s="126">
        <v>1.8493999999999999</v>
      </c>
      <c r="V49" s="122" t="s">
        <v>342</v>
      </c>
      <c r="W49" s="122" t="s">
        <v>626</v>
      </c>
      <c r="Z49" s="122" t="s">
        <v>159</v>
      </c>
      <c r="AA49" s="122" t="s">
        <v>596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>
        <v>0</v>
      </c>
      <c r="AL49" s="127">
        <v>0</v>
      </c>
    </row>
    <row r="50" spans="2:38">
      <c r="B50" s="122" t="s">
        <v>342</v>
      </c>
      <c r="C50" s="122" t="s">
        <v>627</v>
      </c>
      <c r="F50" s="122" t="s">
        <v>159</v>
      </c>
      <c r="G50" s="122" t="s">
        <v>597</v>
      </c>
      <c r="I50" s="126">
        <v>5.0099999999999999E-2</v>
      </c>
      <c r="J50" s="126">
        <v>5.6399999999999999E-2</v>
      </c>
      <c r="K50" s="126">
        <v>6.3399999999999998E-2</v>
      </c>
      <c r="L50" s="126">
        <v>7.1400000000000005E-2</v>
      </c>
      <c r="M50" s="126">
        <v>7.6899999999999996E-2</v>
      </c>
      <c r="N50" s="126">
        <v>8.2799999999999999E-2</v>
      </c>
      <c r="O50" s="126">
        <v>8.4000000000000005E-2</v>
      </c>
      <c r="P50" s="126">
        <v>8.5300000000000001E-2</v>
      </c>
      <c r="Q50" s="126">
        <v>8.6599999999999996E-2</v>
      </c>
      <c r="R50" s="126">
        <v>8.7900000000000006E-2</v>
      </c>
      <c r="V50" s="122" t="s">
        <v>342</v>
      </c>
      <c r="W50" s="122" t="s">
        <v>627</v>
      </c>
      <c r="Z50" s="122" t="s">
        <v>159</v>
      </c>
      <c r="AA50" s="122" t="s">
        <v>597</v>
      </c>
      <c r="AC50" s="127">
        <v>1.7100000000000001E-2</v>
      </c>
      <c r="AD50" s="127">
        <v>1.9300000000000001E-2</v>
      </c>
      <c r="AE50" s="127">
        <v>2.1700000000000001E-2</v>
      </c>
      <c r="AF50" s="127">
        <v>2.4400000000000002E-2</v>
      </c>
      <c r="AG50" s="127">
        <v>2.6200000000000001E-2</v>
      </c>
      <c r="AH50" s="127">
        <v>2.8199999999999999E-2</v>
      </c>
      <c r="AI50" s="127">
        <v>2.87E-2</v>
      </c>
      <c r="AJ50" s="127">
        <v>2.9100000000000001E-2</v>
      </c>
      <c r="AK50" s="127">
        <v>2.9499999999999998E-2</v>
      </c>
      <c r="AL50" s="127">
        <v>0.03</v>
      </c>
    </row>
    <row r="51" spans="2:38">
      <c r="B51" s="122" t="s">
        <v>342</v>
      </c>
      <c r="C51" s="122" t="s">
        <v>628</v>
      </c>
      <c r="F51" s="122" t="s">
        <v>159</v>
      </c>
      <c r="G51" s="122" t="s">
        <v>598</v>
      </c>
      <c r="I51" s="126">
        <v>3.9699999999999999E-2</v>
      </c>
      <c r="J51" s="126">
        <v>4.4699999999999997E-2</v>
      </c>
      <c r="K51" s="126">
        <v>5.0200000000000002E-2</v>
      </c>
      <c r="L51" s="126">
        <v>5.6500000000000002E-2</v>
      </c>
      <c r="M51" s="126">
        <v>6.0900000000000003E-2</v>
      </c>
      <c r="N51" s="126">
        <v>6.5500000000000003E-2</v>
      </c>
      <c r="O51" s="126">
        <v>6.6500000000000004E-2</v>
      </c>
      <c r="P51" s="126">
        <v>6.7500000000000004E-2</v>
      </c>
      <c r="Q51" s="126">
        <v>6.8500000000000005E-2</v>
      </c>
      <c r="R51" s="126">
        <v>6.9599999999999995E-2</v>
      </c>
      <c r="V51" s="122" t="s">
        <v>342</v>
      </c>
      <c r="W51" s="122" t="s">
        <v>628</v>
      </c>
      <c r="Z51" s="122" t="s">
        <v>159</v>
      </c>
      <c r="AA51" s="122" t="s">
        <v>598</v>
      </c>
      <c r="AC51" s="127">
        <v>1.3599999999999999E-2</v>
      </c>
      <c r="AD51" s="127">
        <v>1.52E-2</v>
      </c>
      <c r="AE51" s="127">
        <v>1.7100000000000001E-2</v>
      </c>
      <c r="AF51" s="127">
        <v>1.9300000000000001E-2</v>
      </c>
      <c r="AG51" s="127">
        <v>2.0799999999999999E-2</v>
      </c>
      <c r="AH51" s="127">
        <v>2.24E-2</v>
      </c>
      <c r="AI51" s="127">
        <v>2.2700000000000001E-2</v>
      </c>
      <c r="AJ51" s="127">
        <v>2.3E-2</v>
      </c>
      <c r="AK51" s="127">
        <v>2.3400000000000001E-2</v>
      </c>
      <c r="AL51" s="127">
        <v>2.3699999999999999E-2</v>
      </c>
    </row>
    <row r="52" spans="2:38">
      <c r="B52" s="122" t="s">
        <v>342</v>
      </c>
      <c r="C52" s="122" t="s">
        <v>629</v>
      </c>
      <c r="F52" s="122" t="s">
        <v>159</v>
      </c>
      <c r="G52" s="122" t="s">
        <v>599</v>
      </c>
      <c r="I52" s="126">
        <v>8.3000000000000001E-3</v>
      </c>
      <c r="J52" s="126">
        <v>9.2999999999999992E-3</v>
      </c>
      <c r="K52" s="126">
        <v>1.0500000000000001E-2</v>
      </c>
      <c r="L52" s="126">
        <v>1.18E-2</v>
      </c>
      <c r="M52" s="126">
        <v>1.2699999999999999E-2</v>
      </c>
      <c r="N52" s="126">
        <v>1.3599999999999999E-2</v>
      </c>
      <c r="O52" s="126">
        <v>1.38E-2</v>
      </c>
      <c r="P52" s="126">
        <v>1.4E-2</v>
      </c>
      <c r="Q52" s="126">
        <v>1.43E-2</v>
      </c>
      <c r="R52" s="126">
        <v>1.4500000000000001E-2</v>
      </c>
      <c r="V52" s="122" t="s">
        <v>342</v>
      </c>
      <c r="W52" s="122" t="s">
        <v>629</v>
      </c>
      <c r="Z52" s="122" t="s">
        <v>159</v>
      </c>
      <c r="AA52" s="122" t="s">
        <v>599</v>
      </c>
      <c r="AC52" s="127">
        <v>2.8E-3</v>
      </c>
      <c r="AD52" s="127">
        <v>3.2000000000000002E-3</v>
      </c>
      <c r="AE52" s="127">
        <v>3.5999999999999999E-3</v>
      </c>
      <c r="AF52" s="127">
        <v>4.0000000000000001E-3</v>
      </c>
      <c r="AG52" s="127">
        <v>4.3E-3</v>
      </c>
      <c r="AH52" s="127">
        <v>4.7000000000000002E-3</v>
      </c>
      <c r="AI52" s="127">
        <v>4.7000000000000002E-3</v>
      </c>
      <c r="AJ52" s="127">
        <v>4.7999999999999996E-3</v>
      </c>
      <c r="AK52" s="127">
        <v>4.8999999999999998E-3</v>
      </c>
      <c r="AL52" s="127">
        <v>4.8999999999999998E-3</v>
      </c>
    </row>
    <row r="53" spans="2:38">
      <c r="B53" s="122" t="s">
        <v>530</v>
      </c>
      <c r="C53" s="122" t="s">
        <v>617</v>
      </c>
      <c r="F53" s="122" t="s">
        <v>159</v>
      </c>
      <c r="G53" s="122" t="s">
        <v>600</v>
      </c>
      <c r="I53" s="126">
        <v>4.7526000000000002</v>
      </c>
      <c r="J53" s="126">
        <v>5.3460000000000001</v>
      </c>
      <c r="K53" s="126">
        <v>6.0134999999999996</v>
      </c>
      <c r="L53" s="126">
        <v>6.7644000000000002</v>
      </c>
      <c r="M53" s="126">
        <v>7.2845000000000004</v>
      </c>
      <c r="N53" s="126">
        <v>7.8445999999999998</v>
      </c>
      <c r="O53" s="126">
        <v>5.6337000000000002</v>
      </c>
      <c r="P53" s="126">
        <v>4.0460000000000003</v>
      </c>
      <c r="Q53" s="126">
        <v>2.9056999999999999</v>
      </c>
      <c r="R53" s="126">
        <v>2.0868000000000002</v>
      </c>
      <c r="V53" s="122" t="s">
        <v>530</v>
      </c>
      <c r="W53" s="122" t="s">
        <v>617</v>
      </c>
      <c r="Z53" s="122" t="s">
        <v>159</v>
      </c>
      <c r="AA53" s="122" t="s">
        <v>600</v>
      </c>
      <c r="AC53" s="127">
        <v>0</v>
      </c>
      <c r="AD53" s="127">
        <v>0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>
        <v>0</v>
      </c>
      <c r="AL53" s="127">
        <v>0</v>
      </c>
    </row>
    <row r="54" spans="2:38">
      <c r="B54" s="122" t="s">
        <v>530</v>
      </c>
      <c r="C54" s="122" t="s">
        <v>502</v>
      </c>
      <c r="F54" s="122" t="s">
        <v>159</v>
      </c>
      <c r="G54" s="122" t="s">
        <v>533</v>
      </c>
      <c r="I54" s="126">
        <v>1.1516999999999999</v>
      </c>
      <c r="J54" s="126">
        <v>1.2955000000000001</v>
      </c>
      <c r="K54" s="126">
        <v>1.4573</v>
      </c>
      <c r="L54" s="126">
        <v>1.6392</v>
      </c>
      <c r="M54" s="126">
        <v>1.7653000000000001</v>
      </c>
      <c r="N54" s="126">
        <v>1.901</v>
      </c>
      <c r="O54" s="126">
        <v>1.3652</v>
      </c>
      <c r="P54" s="126">
        <v>0.98050000000000004</v>
      </c>
      <c r="Q54" s="126">
        <v>0.70409999999999995</v>
      </c>
      <c r="R54" s="126">
        <v>0.50570000000000004</v>
      </c>
      <c r="V54" s="122" t="s">
        <v>530</v>
      </c>
      <c r="W54" s="122" t="s">
        <v>502</v>
      </c>
      <c r="Z54" s="122" t="s">
        <v>159</v>
      </c>
      <c r="AA54" s="122" t="s">
        <v>533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>
        <v>0</v>
      </c>
      <c r="AL54" s="127">
        <v>0</v>
      </c>
    </row>
    <row r="55" spans="2:38">
      <c r="B55" s="122" t="s">
        <v>530</v>
      </c>
      <c r="C55" s="122" t="s">
        <v>621</v>
      </c>
      <c r="F55" s="122" t="s">
        <v>159</v>
      </c>
      <c r="G55" s="122" t="s">
        <v>635</v>
      </c>
      <c r="I55" s="126">
        <v>1.5106999999999999</v>
      </c>
      <c r="J55" s="126">
        <v>1.6994</v>
      </c>
      <c r="K55" s="126">
        <v>1.9116</v>
      </c>
      <c r="L55" s="126">
        <v>2.1503000000000001</v>
      </c>
      <c r="M55" s="126">
        <v>2.3155999999999999</v>
      </c>
      <c r="N55" s="126">
        <v>2.4935999999999998</v>
      </c>
      <c r="O55" s="126">
        <v>1.7907999999999999</v>
      </c>
      <c r="P55" s="126">
        <v>1.2861</v>
      </c>
      <c r="Q55" s="126">
        <v>0.92369999999999997</v>
      </c>
      <c r="R55" s="126">
        <v>0.6633</v>
      </c>
      <c r="V55" s="122" t="s">
        <v>530</v>
      </c>
      <c r="W55" s="122" t="s">
        <v>621</v>
      </c>
      <c r="Z55" s="122" t="s">
        <v>159</v>
      </c>
      <c r="AA55" s="122" t="s">
        <v>635</v>
      </c>
      <c r="AC55" s="127">
        <v>0</v>
      </c>
      <c r="AD55" s="127">
        <v>0</v>
      </c>
      <c r="AE55" s="127">
        <v>0</v>
      </c>
      <c r="AF55" s="127">
        <v>0</v>
      </c>
      <c r="AG55" s="127">
        <v>0</v>
      </c>
      <c r="AH55" s="127">
        <v>0</v>
      </c>
      <c r="AI55" s="127">
        <v>0</v>
      </c>
      <c r="AJ55" s="127">
        <v>0</v>
      </c>
      <c r="AK55" s="127">
        <v>0</v>
      </c>
      <c r="AL55" s="127">
        <v>0</v>
      </c>
    </row>
    <row r="56" spans="2:38">
      <c r="B56" s="122" t="s">
        <v>530</v>
      </c>
      <c r="C56" s="122" t="s">
        <v>504</v>
      </c>
      <c r="F56" s="122" t="s">
        <v>159</v>
      </c>
      <c r="G56" s="122" t="s">
        <v>534</v>
      </c>
      <c r="I56" s="126">
        <v>0.50870000000000004</v>
      </c>
      <c r="J56" s="126">
        <v>0.57220000000000004</v>
      </c>
      <c r="K56" s="126">
        <v>0.64370000000000005</v>
      </c>
      <c r="L56" s="126">
        <v>0.72399999999999998</v>
      </c>
      <c r="M56" s="126">
        <v>0.77969999999999995</v>
      </c>
      <c r="N56" s="126">
        <v>0.8397</v>
      </c>
      <c r="O56" s="126">
        <v>0.60299999999999998</v>
      </c>
      <c r="P56" s="126">
        <v>0.43309999999999998</v>
      </c>
      <c r="Q56" s="126">
        <v>0.311</v>
      </c>
      <c r="R56" s="126">
        <v>0.22339999999999999</v>
      </c>
      <c r="V56" s="122" t="s">
        <v>530</v>
      </c>
      <c r="W56" s="122" t="s">
        <v>504</v>
      </c>
      <c r="Z56" s="122" t="s">
        <v>159</v>
      </c>
      <c r="AA56" s="122" t="s">
        <v>534</v>
      </c>
      <c r="AC56" s="127">
        <v>0</v>
      </c>
      <c r="AD56" s="127">
        <v>0</v>
      </c>
      <c r="AE56" s="127">
        <v>0</v>
      </c>
      <c r="AF56" s="127">
        <v>0</v>
      </c>
      <c r="AG56" s="127">
        <v>0</v>
      </c>
      <c r="AH56" s="127">
        <v>0</v>
      </c>
      <c r="AI56" s="127">
        <v>0</v>
      </c>
      <c r="AJ56" s="127">
        <v>0</v>
      </c>
      <c r="AK56" s="127">
        <v>0</v>
      </c>
      <c r="AL56" s="127">
        <v>0</v>
      </c>
    </row>
    <row r="57" spans="2:38">
      <c r="B57" s="122" t="s">
        <v>530</v>
      </c>
      <c r="C57" s="122" t="s">
        <v>498</v>
      </c>
      <c r="F57" s="122" t="s">
        <v>159</v>
      </c>
      <c r="G57" s="122" t="s">
        <v>601</v>
      </c>
      <c r="I57" s="126">
        <v>0.3352</v>
      </c>
      <c r="J57" s="126">
        <v>0.377</v>
      </c>
      <c r="K57" s="126">
        <v>0.42409999999999998</v>
      </c>
      <c r="L57" s="126">
        <v>0.47699999999999998</v>
      </c>
      <c r="M57" s="126">
        <v>0.51370000000000005</v>
      </c>
      <c r="N57" s="126">
        <v>0.55320000000000003</v>
      </c>
      <c r="O57" s="126">
        <v>0.39729999999999999</v>
      </c>
      <c r="P57" s="126">
        <v>0.2853</v>
      </c>
      <c r="Q57" s="126">
        <v>0.2049</v>
      </c>
      <c r="R57" s="126">
        <v>0.1472</v>
      </c>
      <c r="V57" s="122" t="s">
        <v>530</v>
      </c>
      <c r="W57" s="122" t="s">
        <v>498</v>
      </c>
      <c r="Z57" s="122" t="s">
        <v>159</v>
      </c>
      <c r="AA57" s="122" t="s">
        <v>601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>
        <v>0</v>
      </c>
      <c r="AL57" s="127">
        <v>0</v>
      </c>
    </row>
    <row r="58" spans="2:38">
      <c r="B58" s="122" t="s">
        <v>537</v>
      </c>
      <c r="C58" s="122" t="s">
        <v>498</v>
      </c>
      <c r="F58" s="122" t="s">
        <v>159</v>
      </c>
      <c r="G58" s="122" t="s">
        <v>541</v>
      </c>
      <c r="I58" s="126">
        <v>2.3136000000000001</v>
      </c>
      <c r="J58" s="126">
        <v>2.3136000000000001</v>
      </c>
      <c r="K58" s="126">
        <v>2.3136000000000001</v>
      </c>
      <c r="L58" s="126">
        <v>2.3136000000000001</v>
      </c>
      <c r="M58" s="126">
        <v>2.3136000000000001</v>
      </c>
      <c r="N58" s="126">
        <v>2.3136000000000001</v>
      </c>
      <c r="O58" s="126">
        <v>2.3136000000000001</v>
      </c>
      <c r="P58" s="126">
        <v>2.3136000000000001</v>
      </c>
      <c r="Q58" s="126">
        <v>2.3136000000000001</v>
      </c>
      <c r="R58" s="126">
        <v>2.3136000000000001</v>
      </c>
      <c r="V58" s="122" t="s">
        <v>537</v>
      </c>
      <c r="W58" s="122" t="s">
        <v>498</v>
      </c>
      <c r="Z58" s="122" t="s">
        <v>159</v>
      </c>
      <c r="AA58" s="122" t="s">
        <v>541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>
        <v>0</v>
      </c>
      <c r="AL58" s="127">
        <v>0</v>
      </c>
    </row>
    <row r="59" spans="2:38">
      <c r="B59" s="122" t="s">
        <v>537</v>
      </c>
      <c r="C59" s="122" t="s">
        <v>502</v>
      </c>
      <c r="F59" s="122" t="s">
        <v>159</v>
      </c>
      <c r="G59" s="122" t="s">
        <v>539</v>
      </c>
      <c r="I59" s="126">
        <v>0.626</v>
      </c>
      <c r="J59" s="126">
        <v>0.626</v>
      </c>
      <c r="K59" s="126">
        <v>0.626</v>
      </c>
      <c r="L59" s="126">
        <v>0.626</v>
      </c>
      <c r="M59" s="126">
        <v>0.626</v>
      </c>
      <c r="N59" s="126">
        <v>0.626</v>
      </c>
      <c r="O59" s="126">
        <v>0.626</v>
      </c>
      <c r="P59" s="126">
        <v>0.626</v>
      </c>
      <c r="Q59" s="126">
        <v>0.626</v>
      </c>
      <c r="R59" s="126">
        <v>0.626</v>
      </c>
      <c r="V59" s="122" t="s">
        <v>537</v>
      </c>
      <c r="W59" s="122" t="s">
        <v>502</v>
      </c>
      <c r="Z59" s="122" t="s">
        <v>159</v>
      </c>
      <c r="AA59" s="122" t="s">
        <v>539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>
        <v>0</v>
      </c>
      <c r="AL59" s="127">
        <v>0</v>
      </c>
    </row>
    <row r="60" spans="2:38">
      <c r="B60" s="122" t="s">
        <v>537</v>
      </c>
      <c r="C60" s="122" t="s">
        <v>617</v>
      </c>
      <c r="F60" s="122" t="s">
        <v>159</v>
      </c>
      <c r="G60" s="122" t="s">
        <v>602</v>
      </c>
      <c r="I60" s="126">
        <v>0.41760000000000003</v>
      </c>
      <c r="J60" s="126">
        <v>0.41760000000000003</v>
      </c>
      <c r="K60" s="126">
        <v>0.41760000000000003</v>
      </c>
      <c r="L60" s="126">
        <v>0.41760000000000003</v>
      </c>
      <c r="M60" s="126">
        <v>0.41760000000000003</v>
      </c>
      <c r="N60" s="126">
        <v>0.41760000000000003</v>
      </c>
      <c r="O60" s="126">
        <v>0.41760000000000003</v>
      </c>
      <c r="P60" s="126">
        <v>0.41760000000000003</v>
      </c>
      <c r="Q60" s="126">
        <v>0.41760000000000003</v>
      </c>
      <c r="R60" s="126">
        <v>0.41760000000000003</v>
      </c>
      <c r="V60" s="122" t="s">
        <v>537</v>
      </c>
      <c r="W60" s="122" t="s">
        <v>617</v>
      </c>
      <c r="Z60" s="122" t="s">
        <v>159</v>
      </c>
      <c r="AA60" s="122" t="s">
        <v>602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>
        <v>0</v>
      </c>
      <c r="AL60" s="127">
        <v>0</v>
      </c>
    </row>
    <row r="61" spans="2:38">
      <c r="B61" s="122" t="s">
        <v>544</v>
      </c>
      <c r="C61" s="122" t="s">
        <v>630</v>
      </c>
      <c r="F61" s="122" t="s">
        <v>159</v>
      </c>
      <c r="G61" s="122" t="s">
        <v>551</v>
      </c>
      <c r="I61" s="126">
        <v>3.9925999999999999</v>
      </c>
      <c r="J61" s="126">
        <v>3.9925999999999999</v>
      </c>
      <c r="K61" s="126">
        <v>3.9925999999999999</v>
      </c>
      <c r="L61" s="126">
        <v>3.9925999999999999</v>
      </c>
      <c r="M61" s="126">
        <v>3.9925999999999999</v>
      </c>
      <c r="N61" s="126">
        <v>3.9925999999999999</v>
      </c>
      <c r="O61" s="126">
        <v>3.9925999999999999</v>
      </c>
      <c r="P61" s="126">
        <v>3.9925999999999999</v>
      </c>
      <c r="Q61" s="126">
        <v>3.9925999999999999</v>
      </c>
      <c r="R61" s="126">
        <v>3.9925999999999999</v>
      </c>
      <c r="V61" s="122" t="s">
        <v>544</v>
      </c>
      <c r="W61" s="122" t="s">
        <v>630</v>
      </c>
      <c r="Z61" s="122" t="s">
        <v>159</v>
      </c>
      <c r="AA61" s="122" t="s">
        <v>551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>
        <v>0</v>
      </c>
      <c r="AL61" s="127">
        <v>0</v>
      </c>
    </row>
    <row r="62" spans="2:38">
      <c r="B62" s="122" t="s">
        <v>631</v>
      </c>
      <c r="C62" s="122" t="s">
        <v>617</v>
      </c>
      <c r="F62" s="122" t="s">
        <v>159</v>
      </c>
      <c r="G62" s="122" t="s">
        <v>603</v>
      </c>
      <c r="I62" s="126">
        <v>14.037699999999999</v>
      </c>
      <c r="J62" s="126">
        <v>15.7905</v>
      </c>
      <c r="K62" s="126">
        <v>17.7622</v>
      </c>
      <c r="L62" s="126">
        <v>19.98</v>
      </c>
      <c r="M62" s="126">
        <v>21.516300000000001</v>
      </c>
      <c r="N62" s="126">
        <v>23.1707</v>
      </c>
      <c r="O62" s="126">
        <v>25.114100000000001</v>
      </c>
      <c r="P62" s="126">
        <v>27.220600000000001</v>
      </c>
      <c r="Q62" s="126">
        <v>29.503699999999998</v>
      </c>
      <c r="R62" s="126">
        <v>31.978400000000001</v>
      </c>
      <c r="V62" s="122" t="s">
        <v>631</v>
      </c>
      <c r="W62" s="122" t="s">
        <v>617</v>
      </c>
      <c r="Z62" s="122" t="s">
        <v>159</v>
      </c>
      <c r="AA62" s="122" t="s">
        <v>603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</row>
    <row r="63" spans="2:38">
      <c r="B63" s="122" t="s">
        <v>631</v>
      </c>
      <c r="C63" s="122" t="s">
        <v>632</v>
      </c>
      <c r="F63" s="122" t="s">
        <v>159</v>
      </c>
      <c r="G63" s="122" t="s">
        <v>604</v>
      </c>
      <c r="I63" s="126">
        <v>95.016999999999996</v>
      </c>
      <c r="J63" s="126">
        <v>106.88120000000001</v>
      </c>
      <c r="K63" s="126">
        <v>120.2269</v>
      </c>
      <c r="L63" s="126">
        <v>135.2389</v>
      </c>
      <c r="M63" s="126">
        <v>145.63749999999999</v>
      </c>
      <c r="N63" s="126">
        <v>156.8356</v>
      </c>
      <c r="O63" s="126">
        <v>169.99019999999999</v>
      </c>
      <c r="P63" s="126">
        <v>184.2482</v>
      </c>
      <c r="Q63" s="126">
        <v>199.7021</v>
      </c>
      <c r="R63" s="126">
        <v>216.4522</v>
      </c>
      <c r="V63" s="122" t="s">
        <v>631</v>
      </c>
      <c r="W63" s="122" t="s">
        <v>632</v>
      </c>
      <c r="Z63" s="122" t="s">
        <v>159</v>
      </c>
      <c r="AA63" s="122" t="s">
        <v>604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</row>
    <row r="64" spans="2:38">
      <c r="B64" s="122" t="s">
        <v>631</v>
      </c>
      <c r="C64" s="122" t="s">
        <v>502</v>
      </c>
      <c r="F64" s="122" t="s">
        <v>159</v>
      </c>
      <c r="G64" s="122" t="s">
        <v>553</v>
      </c>
      <c r="I64" s="126">
        <v>0.98809999999999998</v>
      </c>
      <c r="J64" s="126">
        <v>1.1114999999999999</v>
      </c>
      <c r="K64" s="126">
        <v>1.2502</v>
      </c>
      <c r="L64" s="126">
        <v>1.4064000000000001</v>
      </c>
      <c r="M64" s="126">
        <v>1.5145</v>
      </c>
      <c r="N64" s="126">
        <v>1.6309</v>
      </c>
      <c r="O64" s="126">
        <v>1.7677</v>
      </c>
      <c r="P64" s="126">
        <v>1.9159999999999999</v>
      </c>
      <c r="Q64" s="126">
        <v>2.0767000000000002</v>
      </c>
      <c r="R64" s="126">
        <v>2.2509000000000001</v>
      </c>
      <c r="V64" s="122" t="s">
        <v>631</v>
      </c>
      <c r="W64" s="122" t="s">
        <v>502</v>
      </c>
      <c r="Z64" s="122" t="s">
        <v>159</v>
      </c>
      <c r="AA64" s="122" t="s">
        <v>553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>
        <v>0</v>
      </c>
      <c r="AL64" s="127">
        <v>0</v>
      </c>
    </row>
    <row r="65" spans="2:38">
      <c r="B65" s="122" t="s">
        <v>631</v>
      </c>
      <c r="C65" s="122" t="s">
        <v>633</v>
      </c>
      <c r="F65" s="122" t="s">
        <v>159</v>
      </c>
      <c r="G65" s="122" t="s">
        <v>605</v>
      </c>
      <c r="I65" s="126">
        <v>0.48730000000000001</v>
      </c>
      <c r="J65" s="126">
        <v>0.54810000000000003</v>
      </c>
      <c r="K65" s="126">
        <v>0.61660000000000004</v>
      </c>
      <c r="L65" s="126">
        <v>0.69359999999999999</v>
      </c>
      <c r="M65" s="126">
        <v>0.74690000000000001</v>
      </c>
      <c r="N65" s="126">
        <v>0.80430000000000001</v>
      </c>
      <c r="O65" s="126">
        <v>0.87180000000000002</v>
      </c>
      <c r="P65" s="126">
        <v>0.94489999999999996</v>
      </c>
      <c r="Q65" s="126">
        <v>1.0242</v>
      </c>
      <c r="R65" s="126">
        <v>1.1101000000000001</v>
      </c>
      <c r="V65" s="122" t="s">
        <v>631</v>
      </c>
      <c r="W65" s="122" t="s">
        <v>633</v>
      </c>
      <c r="Z65" s="122" t="s">
        <v>159</v>
      </c>
      <c r="AA65" s="122" t="s">
        <v>605</v>
      </c>
      <c r="AC65" s="127">
        <v>0</v>
      </c>
      <c r="AD65" s="127">
        <v>0</v>
      </c>
      <c r="AE65" s="127">
        <v>0</v>
      </c>
      <c r="AF65" s="127">
        <v>0</v>
      </c>
      <c r="AG65" s="127">
        <v>0</v>
      </c>
      <c r="AH65" s="127">
        <v>0</v>
      </c>
      <c r="AI65" s="127">
        <v>0</v>
      </c>
      <c r="AJ65" s="127">
        <v>0</v>
      </c>
      <c r="AK65" s="127">
        <v>0</v>
      </c>
      <c r="AL65" s="127">
        <v>0</v>
      </c>
    </row>
    <row r="66" spans="2:38">
      <c r="B66" s="122" t="s">
        <v>631</v>
      </c>
      <c r="C66" s="122" t="s">
        <v>505</v>
      </c>
      <c r="F66" s="122" t="s">
        <v>159</v>
      </c>
      <c r="G66" s="122" t="s">
        <v>556</v>
      </c>
      <c r="I66" s="126">
        <v>0.30969999999999998</v>
      </c>
      <c r="J66" s="126">
        <v>0.3483</v>
      </c>
      <c r="K66" s="126">
        <v>0.39179999999999998</v>
      </c>
      <c r="L66" s="126">
        <v>0.44069999999999998</v>
      </c>
      <c r="M66" s="126">
        <v>0.47460000000000002</v>
      </c>
      <c r="N66" s="126">
        <v>0.5111</v>
      </c>
      <c r="O66" s="126">
        <v>0.55400000000000005</v>
      </c>
      <c r="P66" s="126">
        <v>0.60050000000000003</v>
      </c>
      <c r="Q66" s="126">
        <v>0.65080000000000005</v>
      </c>
      <c r="R66" s="126">
        <v>0.70540000000000003</v>
      </c>
      <c r="V66" s="122" t="s">
        <v>631</v>
      </c>
      <c r="W66" s="122" t="s">
        <v>505</v>
      </c>
      <c r="Z66" s="122" t="s">
        <v>159</v>
      </c>
      <c r="AA66" s="122" t="s">
        <v>556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>
        <v>0</v>
      </c>
      <c r="AL66" s="127">
        <v>0</v>
      </c>
    </row>
    <row r="67" spans="2:38">
      <c r="B67" s="122" t="s">
        <v>631</v>
      </c>
      <c r="C67" s="122" t="s">
        <v>498</v>
      </c>
      <c r="F67" s="122" t="s">
        <v>159</v>
      </c>
      <c r="G67" s="122" t="s">
        <v>554</v>
      </c>
      <c r="I67" s="126">
        <v>0.21940000000000001</v>
      </c>
      <c r="J67" s="126">
        <v>0.24679999999999999</v>
      </c>
      <c r="K67" s="126">
        <v>0.27760000000000001</v>
      </c>
      <c r="L67" s="126">
        <v>0.31219999999999998</v>
      </c>
      <c r="M67" s="126">
        <v>0.3362</v>
      </c>
      <c r="N67" s="126">
        <v>0.36209999999999998</v>
      </c>
      <c r="O67" s="126">
        <v>0.39250000000000002</v>
      </c>
      <c r="P67" s="126">
        <v>0.4254</v>
      </c>
      <c r="Q67" s="126">
        <v>0.46110000000000001</v>
      </c>
      <c r="R67" s="126">
        <v>0.49969999999999998</v>
      </c>
      <c r="V67" s="122" t="s">
        <v>631</v>
      </c>
      <c r="W67" s="122" t="s">
        <v>498</v>
      </c>
      <c r="Z67" s="122" t="s">
        <v>159</v>
      </c>
      <c r="AA67" s="122" t="s">
        <v>554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>
        <v>0</v>
      </c>
      <c r="AL67" s="127">
        <v>0</v>
      </c>
    </row>
    <row r="68" spans="2:38">
      <c r="B68" s="122" t="s">
        <v>631</v>
      </c>
      <c r="C68" s="122" t="s">
        <v>618</v>
      </c>
      <c r="F68" s="122" t="s">
        <v>159</v>
      </c>
      <c r="G68" s="122" t="s">
        <v>606</v>
      </c>
      <c r="I68" s="126">
        <v>0.24660000000000001</v>
      </c>
      <c r="J68" s="126">
        <v>0.27739999999999998</v>
      </c>
      <c r="K68" s="126">
        <v>0.312</v>
      </c>
      <c r="L68" s="126">
        <v>0.35099999999999998</v>
      </c>
      <c r="M68" s="126">
        <v>0.378</v>
      </c>
      <c r="N68" s="126">
        <v>0.40710000000000002</v>
      </c>
      <c r="O68" s="126">
        <v>0.44119999999999998</v>
      </c>
      <c r="P68" s="126">
        <v>0.47820000000000001</v>
      </c>
      <c r="Q68" s="126">
        <v>0.51829999999999998</v>
      </c>
      <c r="R68" s="126">
        <v>0.56179999999999997</v>
      </c>
      <c r="V68" s="122" t="s">
        <v>631</v>
      </c>
      <c r="W68" s="122" t="s">
        <v>618</v>
      </c>
      <c r="Z68" s="122" t="s">
        <v>159</v>
      </c>
      <c r="AA68" s="122" t="s">
        <v>606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>
        <v>0</v>
      </c>
      <c r="AL68" s="127">
        <v>0</v>
      </c>
    </row>
    <row r="69" spans="2:38">
      <c r="B69" s="122" t="s">
        <v>634</v>
      </c>
      <c r="C69" s="122" t="s">
        <v>617</v>
      </c>
      <c r="F69" s="122" t="s">
        <v>159</v>
      </c>
      <c r="G69" s="122" t="s">
        <v>607</v>
      </c>
      <c r="I69" s="126">
        <v>30.824300000000001</v>
      </c>
      <c r="J69" s="126">
        <v>30.824300000000001</v>
      </c>
      <c r="K69" s="126">
        <v>30.824300000000001</v>
      </c>
      <c r="L69" s="126">
        <v>30.824300000000001</v>
      </c>
      <c r="M69" s="126">
        <v>30.824300000000001</v>
      </c>
      <c r="N69" s="126">
        <v>30.824300000000001</v>
      </c>
      <c r="O69" s="126">
        <v>30.824300000000001</v>
      </c>
      <c r="P69" s="126">
        <v>30.824300000000001</v>
      </c>
      <c r="Q69" s="126">
        <v>30.824300000000001</v>
      </c>
      <c r="R69" s="126">
        <v>30.824300000000001</v>
      </c>
      <c r="V69" s="122" t="s">
        <v>634</v>
      </c>
      <c r="W69" s="122" t="s">
        <v>617</v>
      </c>
      <c r="Z69" s="122" t="s">
        <v>159</v>
      </c>
      <c r="AA69" s="122" t="s">
        <v>607</v>
      </c>
      <c r="AC69" s="127">
        <v>2.24E-2</v>
      </c>
      <c r="AD69" s="127">
        <v>2.24E-2</v>
      </c>
      <c r="AE69" s="127">
        <v>2.24E-2</v>
      </c>
      <c r="AF69" s="127">
        <v>2.24E-2</v>
      </c>
      <c r="AG69" s="127">
        <v>2.24E-2</v>
      </c>
      <c r="AH69" s="127">
        <v>2.24E-2</v>
      </c>
      <c r="AI69" s="127">
        <v>2.24E-2</v>
      </c>
      <c r="AJ69" s="127">
        <v>2.24E-2</v>
      </c>
      <c r="AK69" s="127">
        <v>2.24E-2</v>
      </c>
      <c r="AL69" s="127">
        <v>2.24E-2</v>
      </c>
    </row>
    <row r="70" spans="2:38">
      <c r="B70" s="122" t="s">
        <v>634</v>
      </c>
      <c r="C70" s="122" t="s">
        <v>633</v>
      </c>
      <c r="F70" s="122" t="s">
        <v>159</v>
      </c>
      <c r="G70" s="122" t="s">
        <v>609</v>
      </c>
      <c r="I70" s="126">
        <v>2.2726999999999999</v>
      </c>
      <c r="J70" s="126">
        <v>2.2726999999999999</v>
      </c>
      <c r="K70" s="126">
        <v>2.2726999999999999</v>
      </c>
      <c r="L70" s="126">
        <v>2.2726999999999999</v>
      </c>
      <c r="M70" s="126">
        <v>2.2726999999999999</v>
      </c>
      <c r="N70" s="126">
        <v>2.2726999999999999</v>
      </c>
      <c r="O70" s="126">
        <v>2.2726999999999999</v>
      </c>
      <c r="P70" s="126">
        <v>2.2726999999999999</v>
      </c>
      <c r="Q70" s="126">
        <v>2.2726999999999999</v>
      </c>
      <c r="R70" s="126">
        <v>2.2726999999999999</v>
      </c>
      <c r="V70" s="122" t="s">
        <v>634</v>
      </c>
      <c r="W70" s="122" t="s">
        <v>633</v>
      </c>
      <c r="Z70" s="122" t="s">
        <v>159</v>
      </c>
      <c r="AA70" s="122" t="s">
        <v>609</v>
      </c>
      <c r="AC70" s="127">
        <v>3.3E-3</v>
      </c>
      <c r="AD70" s="127">
        <v>3.3E-3</v>
      </c>
      <c r="AE70" s="127">
        <v>3.3E-3</v>
      </c>
      <c r="AF70" s="127">
        <v>3.3E-3</v>
      </c>
      <c r="AG70" s="127">
        <v>3.3E-3</v>
      </c>
      <c r="AH70" s="127">
        <v>3.3E-3</v>
      </c>
      <c r="AI70" s="127">
        <v>3.3E-3</v>
      </c>
      <c r="AJ70" s="127">
        <v>3.3E-3</v>
      </c>
      <c r="AK70" s="127">
        <v>3.3E-3</v>
      </c>
      <c r="AL70" s="127">
        <v>3.3E-3</v>
      </c>
    </row>
    <row r="71" spans="2:38">
      <c r="B71" s="122" t="s">
        <v>634</v>
      </c>
      <c r="C71" s="122" t="s">
        <v>498</v>
      </c>
      <c r="F71" s="122" t="s">
        <v>159</v>
      </c>
      <c r="G71" s="122" t="s">
        <v>561</v>
      </c>
      <c r="I71" s="126">
        <v>0.77749999999999997</v>
      </c>
      <c r="J71" s="126">
        <v>0.77749999999999997</v>
      </c>
      <c r="K71" s="126">
        <v>0.77749999999999997</v>
      </c>
      <c r="L71" s="126">
        <v>0.77749999999999997</v>
      </c>
      <c r="M71" s="126">
        <v>0.77749999999999997</v>
      </c>
      <c r="N71" s="126">
        <v>0.77749999999999997</v>
      </c>
      <c r="O71" s="126">
        <v>0.77749999999999997</v>
      </c>
      <c r="P71" s="126">
        <v>0.77749999999999997</v>
      </c>
      <c r="Q71" s="126">
        <v>0.77749999999999997</v>
      </c>
      <c r="R71" s="126">
        <v>0.77749999999999997</v>
      </c>
      <c r="V71" s="122" t="s">
        <v>634</v>
      </c>
      <c r="W71" s="122" t="s">
        <v>498</v>
      </c>
      <c r="Z71" s="122" t="s">
        <v>159</v>
      </c>
      <c r="AA71" s="122" t="s">
        <v>561</v>
      </c>
      <c r="AC71" s="127">
        <v>0</v>
      </c>
      <c r="AD71" s="127">
        <v>0</v>
      </c>
      <c r="AE71" s="127">
        <v>0</v>
      </c>
      <c r="AF71" s="127">
        <v>0</v>
      </c>
      <c r="AG71" s="127">
        <v>0</v>
      </c>
      <c r="AH71" s="127">
        <v>0</v>
      </c>
      <c r="AI71" s="127">
        <v>0</v>
      </c>
      <c r="AJ71" s="127">
        <v>0</v>
      </c>
      <c r="AK71" s="127">
        <v>0</v>
      </c>
      <c r="AL71" s="127">
        <v>0</v>
      </c>
    </row>
    <row r="72" spans="2:38">
      <c r="B72" s="122" t="s">
        <v>634</v>
      </c>
      <c r="C72" s="122" t="s">
        <v>505</v>
      </c>
      <c r="F72" s="122" t="s">
        <v>159</v>
      </c>
      <c r="G72" s="122" t="s">
        <v>563</v>
      </c>
      <c r="I72" s="126">
        <v>0.62360000000000004</v>
      </c>
      <c r="J72" s="126">
        <v>0.62360000000000004</v>
      </c>
      <c r="K72" s="126">
        <v>0.62360000000000004</v>
      </c>
      <c r="L72" s="126">
        <v>0.62360000000000004</v>
      </c>
      <c r="M72" s="126">
        <v>0.62360000000000004</v>
      </c>
      <c r="N72" s="126">
        <v>0.62360000000000004</v>
      </c>
      <c r="O72" s="126">
        <v>0.62360000000000004</v>
      </c>
      <c r="P72" s="126">
        <v>0.62360000000000004</v>
      </c>
      <c r="Q72" s="126">
        <v>0.62360000000000004</v>
      </c>
      <c r="R72" s="126">
        <v>0.62360000000000004</v>
      </c>
      <c r="V72" s="122" t="s">
        <v>634</v>
      </c>
      <c r="W72" s="122" t="s">
        <v>505</v>
      </c>
      <c r="Z72" s="122" t="s">
        <v>159</v>
      </c>
      <c r="AA72" s="122" t="s">
        <v>563</v>
      </c>
      <c r="AC72" s="127">
        <v>8.9999999999999998E-4</v>
      </c>
      <c r="AD72" s="127">
        <v>8.9999999999999998E-4</v>
      </c>
      <c r="AE72" s="127">
        <v>8.9999999999999998E-4</v>
      </c>
      <c r="AF72" s="127">
        <v>8.9999999999999998E-4</v>
      </c>
      <c r="AG72" s="127">
        <v>8.9999999999999998E-4</v>
      </c>
      <c r="AH72" s="127">
        <v>8.9999999999999998E-4</v>
      </c>
      <c r="AI72" s="127">
        <v>8.9999999999999998E-4</v>
      </c>
      <c r="AJ72" s="127">
        <v>8.9999999999999998E-4</v>
      </c>
      <c r="AK72" s="127">
        <v>8.9999999999999998E-4</v>
      </c>
      <c r="AL72" s="127">
        <v>8.9999999999999998E-4</v>
      </c>
    </row>
    <row r="73" spans="2:38">
      <c r="B73" s="122" t="s">
        <v>634</v>
      </c>
      <c r="C73" s="122" t="s">
        <v>502</v>
      </c>
      <c r="F73" s="122" t="s">
        <v>159</v>
      </c>
      <c r="G73" s="122" t="s">
        <v>559</v>
      </c>
      <c r="I73" s="126">
        <v>0.45040000000000002</v>
      </c>
      <c r="J73" s="126">
        <v>0.45040000000000002</v>
      </c>
      <c r="K73" s="126">
        <v>0.45040000000000002</v>
      </c>
      <c r="L73" s="126">
        <v>0.45040000000000002</v>
      </c>
      <c r="M73" s="126">
        <v>0.45040000000000002</v>
      </c>
      <c r="N73" s="126">
        <v>0.45040000000000002</v>
      </c>
      <c r="O73" s="126">
        <v>0.45040000000000002</v>
      </c>
      <c r="P73" s="126">
        <v>0.45040000000000002</v>
      </c>
      <c r="Q73" s="126">
        <v>0.45040000000000002</v>
      </c>
      <c r="R73" s="126">
        <v>0.45040000000000002</v>
      </c>
      <c r="V73" s="122" t="s">
        <v>634</v>
      </c>
      <c r="W73" s="122" t="s">
        <v>502</v>
      </c>
      <c r="Z73" s="122" t="s">
        <v>159</v>
      </c>
      <c r="AA73" s="122" t="s">
        <v>559</v>
      </c>
      <c r="AC73" s="127">
        <v>6.9999999999999999E-4</v>
      </c>
      <c r="AD73" s="127">
        <v>6.9999999999999999E-4</v>
      </c>
      <c r="AE73" s="127">
        <v>6.9999999999999999E-4</v>
      </c>
      <c r="AF73" s="127">
        <v>6.9999999999999999E-4</v>
      </c>
      <c r="AG73" s="127">
        <v>6.9999999999999999E-4</v>
      </c>
      <c r="AH73" s="127">
        <v>6.9999999999999999E-4</v>
      </c>
      <c r="AI73" s="127">
        <v>6.9999999999999999E-4</v>
      </c>
      <c r="AJ73" s="127">
        <v>6.9999999999999999E-4</v>
      </c>
      <c r="AK73" s="127">
        <v>6.9999999999999999E-4</v>
      </c>
      <c r="AL73" s="127">
        <v>6.9999999999999999E-4</v>
      </c>
    </row>
    <row r="74" spans="2:38">
      <c r="B74" s="122" t="s">
        <v>634</v>
      </c>
      <c r="C74" s="122" t="s">
        <v>632</v>
      </c>
      <c r="F74" s="122" t="s">
        <v>159</v>
      </c>
      <c r="G74" s="122" t="s">
        <v>608</v>
      </c>
      <c r="I74" s="126">
        <v>9.7815999999999992</v>
      </c>
      <c r="J74" s="126">
        <v>9.7815999999999992</v>
      </c>
      <c r="K74" s="126">
        <v>9.7815999999999992</v>
      </c>
      <c r="L74" s="126">
        <v>9.7815999999999992</v>
      </c>
      <c r="M74" s="126">
        <v>9.7815999999999992</v>
      </c>
      <c r="N74" s="126">
        <v>9.7815999999999992</v>
      </c>
      <c r="O74" s="126">
        <v>9.7815999999999992</v>
      </c>
      <c r="P74" s="126">
        <v>9.7815999999999992</v>
      </c>
      <c r="Q74" s="126">
        <v>9.7815999999999992</v>
      </c>
      <c r="R74" s="126">
        <v>9.7815999999999992</v>
      </c>
      <c r="V74" s="122" t="s">
        <v>634</v>
      </c>
      <c r="W74" s="122" t="s">
        <v>632</v>
      </c>
      <c r="Z74" s="122" t="s">
        <v>159</v>
      </c>
      <c r="AA74" s="122" t="s">
        <v>608</v>
      </c>
      <c r="AC74" s="127">
        <v>1.4200000000000001E-2</v>
      </c>
      <c r="AD74" s="127">
        <v>1.4200000000000001E-2</v>
      </c>
      <c r="AE74" s="127">
        <v>1.4200000000000001E-2</v>
      </c>
      <c r="AF74" s="127">
        <v>1.4200000000000001E-2</v>
      </c>
      <c r="AG74" s="127">
        <v>1.4200000000000001E-2</v>
      </c>
      <c r="AH74" s="127">
        <v>1.4200000000000001E-2</v>
      </c>
      <c r="AI74" s="127">
        <v>1.4200000000000001E-2</v>
      </c>
      <c r="AJ74" s="127">
        <v>1.4200000000000001E-2</v>
      </c>
      <c r="AK74" s="127">
        <v>1.4200000000000001E-2</v>
      </c>
      <c r="AL74" s="127">
        <v>1.4200000000000001E-2</v>
      </c>
    </row>
    <row r="75" spans="2:38">
      <c r="B75" s="122" t="s">
        <v>634</v>
      </c>
      <c r="C75" s="122" t="s">
        <v>504</v>
      </c>
      <c r="F75" s="122" t="s">
        <v>159</v>
      </c>
      <c r="G75" s="122" t="s">
        <v>560</v>
      </c>
      <c r="I75" s="126">
        <v>0.154</v>
      </c>
      <c r="J75" s="126">
        <v>0.154</v>
      </c>
      <c r="K75" s="126">
        <v>0.154</v>
      </c>
      <c r="L75" s="126">
        <v>0.154</v>
      </c>
      <c r="M75" s="126">
        <v>0.154</v>
      </c>
      <c r="N75" s="126">
        <v>0.154</v>
      </c>
      <c r="O75" s="126">
        <v>0.154</v>
      </c>
      <c r="P75" s="126">
        <v>0.154</v>
      </c>
      <c r="Q75" s="126">
        <v>0.154</v>
      </c>
      <c r="R75" s="126">
        <v>0.154</v>
      </c>
      <c r="V75" s="122" t="s">
        <v>634</v>
      </c>
      <c r="W75" s="122" t="s">
        <v>504</v>
      </c>
      <c r="Z75" s="122" t="s">
        <v>159</v>
      </c>
      <c r="AA75" s="122" t="s">
        <v>560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>
        <v>0</v>
      </c>
      <c r="AL75" s="127">
        <v>0</v>
      </c>
    </row>
    <row r="76" spans="2:38">
      <c r="B76" s="122" t="s">
        <v>634</v>
      </c>
      <c r="C76" s="122" t="s">
        <v>618</v>
      </c>
      <c r="F76" s="122" t="s">
        <v>159</v>
      </c>
      <c r="G76" s="122" t="s">
        <v>610</v>
      </c>
      <c r="I76" s="126">
        <v>6.8000000000000005E-2</v>
      </c>
      <c r="J76" s="126">
        <v>6.8000000000000005E-2</v>
      </c>
      <c r="K76" s="126">
        <v>6.8000000000000005E-2</v>
      </c>
      <c r="L76" s="126">
        <v>6.8000000000000005E-2</v>
      </c>
      <c r="M76" s="126">
        <v>6.8000000000000005E-2</v>
      </c>
      <c r="N76" s="126">
        <v>6.8000000000000005E-2</v>
      </c>
      <c r="O76" s="126">
        <v>6.8000000000000005E-2</v>
      </c>
      <c r="P76" s="126">
        <v>6.8000000000000005E-2</v>
      </c>
      <c r="Q76" s="126">
        <v>6.8000000000000005E-2</v>
      </c>
      <c r="R76" s="126">
        <v>6.8000000000000005E-2</v>
      </c>
      <c r="V76" s="122" t="s">
        <v>634</v>
      </c>
      <c r="W76" s="122" t="s">
        <v>618</v>
      </c>
      <c r="Z76" s="122" t="s">
        <v>159</v>
      </c>
      <c r="AA76" s="122" t="s">
        <v>610</v>
      </c>
      <c r="AC76" s="127">
        <v>1E-4</v>
      </c>
      <c r="AD76" s="127">
        <v>1E-4</v>
      </c>
      <c r="AE76" s="127">
        <v>1E-4</v>
      </c>
      <c r="AF76" s="127">
        <v>1E-4</v>
      </c>
      <c r="AG76" s="127">
        <v>1E-4</v>
      </c>
      <c r="AH76" s="127">
        <v>1E-4</v>
      </c>
      <c r="AI76" s="127">
        <v>1E-4</v>
      </c>
      <c r="AJ76" s="127">
        <v>1E-4</v>
      </c>
      <c r="AK76" s="127">
        <v>1E-4</v>
      </c>
      <c r="AL76" s="127">
        <v>1E-4</v>
      </c>
    </row>
    <row r="135" spans="7:38">
      <c r="G135" s="122" t="s">
        <v>529</v>
      </c>
      <c r="I135" s="122">
        <f t="shared" ref="I135:R135" si="0">+ROUNDDOWN(I63,3)</f>
        <v>95.016999999999996</v>
      </c>
      <c r="J135" s="122">
        <f t="shared" si="0"/>
        <v>106.881</v>
      </c>
      <c r="K135" s="122">
        <f t="shared" si="0"/>
        <v>120.226</v>
      </c>
      <c r="L135" s="122">
        <f t="shared" si="0"/>
        <v>135.238</v>
      </c>
      <c r="M135" s="122">
        <f t="shared" si="0"/>
        <v>145.637</v>
      </c>
      <c r="N135" s="122">
        <f t="shared" si="0"/>
        <v>156.83500000000001</v>
      </c>
      <c r="O135" s="122">
        <f t="shared" si="0"/>
        <v>169.99</v>
      </c>
      <c r="P135" s="122">
        <f t="shared" si="0"/>
        <v>184.24799999999999</v>
      </c>
      <c r="Q135" s="122">
        <f t="shared" si="0"/>
        <v>199.702</v>
      </c>
      <c r="R135" s="122">
        <f t="shared" si="0"/>
        <v>216.452</v>
      </c>
      <c r="AC135" s="122">
        <f t="shared" ref="AC135:AL135" si="1">+ROUNDDOWN(AC63,3)</f>
        <v>0</v>
      </c>
      <c r="AD135" s="122">
        <f t="shared" si="1"/>
        <v>0</v>
      </c>
      <c r="AE135" s="122">
        <f t="shared" si="1"/>
        <v>0</v>
      </c>
      <c r="AF135" s="122">
        <f t="shared" si="1"/>
        <v>0</v>
      </c>
      <c r="AG135" s="122">
        <f t="shared" si="1"/>
        <v>0</v>
      </c>
      <c r="AH135" s="122">
        <f t="shared" si="1"/>
        <v>0</v>
      </c>
      <c r="AI135" s="122">
        <f t="shared" si="1"/>
        <v>0</v>
      </c>
      <c r="AJ135" s="122">
        <f t="shared" si="1"/>
        <v>0</v>
      </c>
      <c r="AK135" s="122">
        <f t="shared" si="1"/>
        <v>0</v>
      </c>
      <c r="AL135" s="122">
        <f t="shared" si="1"/>
        <v>0</v>
      </c>
    </row>
    <row r="136" spans="7:38">
      <c r="G136" s="122" t="s">
        <v>531</v>
      </c>
      <c r="I136" s="122">
        <f t="shared" ref="I136:R136" si="2">+ROUNDDOWN(I64,3)</f>
        <v>0.98799999999999999</v>
      </c>
      <c r="J136" s="122">
        <f t="shared" si="2"/>
        <v>1.111</v>
      </c>
      <c r="K136" s="122">
        <f t="shared" si="2"/>
        <v>1.25</v>
      </c>
      <c r="L136" s="122">
        <f t="shared" si="2"/>
        <v>1.4059999999999999</v>
      </c>
      <c r="M136" s="122">
        <f t="shared" si="2"/>
        <v>1.514</v>
      </c>
      <c r="N136" s="122">
        <f t="shared" si="2"/>
        <v>1.63</v>
      </c>
      <c r="O136" s="122">
        <f t="shared" si="2"/>
        <v>1.7669999999999999</v>
      </c>
      <c r="P136" s="122">
        <f t="shared" si="2"/>
        <v>1.9159999999999999</v>
      </c>
      <c r="Q136" s="122">
        <f t="shared" si="2"/>
        <v>2.0760000000000001</v>
      </c>
      <c r="R136" s="122">
        <f t="shared" si="2"/>
        <v>2.25</v>
      </c>
      <c r="AC136" s="122">
        <f t="shared" ref="AC136:AL136" si="3">+ROUNDDOWN(AC64,3)</f>
        <v>0</v>
      </c>
      <c r="AD136" s="122">
        <f t="shared" si="3"/>
        <v>0</v>
      </c>
      <c r="AE136" s="122">
        <f t="shared" si="3"/>
        <v>0</v>
      </c>
      <c r="AF136" s="122">
        <f t="shared" si="3"/>
        <v>0</v>
      </c>
      <c r="AG136" s="122">
        <f t="shared" si="3"/>
        <v>0</v>
      </c>
      <c r="AH136" s="122">
        <f t="shared" si="3"/>
        <v>0</v>
      </c>
      <c r="AI136" s="122">
        <f t="shared" si="3"/>
        <v>0</v>
      </c>
      <c r="AJ136" s="122">
        <f t="shared" si="3"/>
        <v>0</v>
      </c>
      <c r="AK136" s="122">
        <f t="shared" si="3"/>
        <v>0</v>
      </c>
      <c r="AL136" s="122">
        <f t="shared" si="3"/>
        <v>0</v>
      </c>
    </row>
    <row r="137" spans="7:38">
      <c r="G137" s="122" t="s">
        <v>532</v>
      </c>
      <c r="I137" s="122">
        <f t="shared" ref="I137:R137" si="4">+ROUNDDOWN(I65,3)</f>
        <v>0.48699999999999999</v>
      </c>
      <c r="J137" s="122">
        <f t="shared" si="4"/>
        <v>0.54800000000000004</v>
      </c>
      <c r="K137" s="122">
        <f t="shared" si="4"/>
        <v>0.61599999999999999</v>
      </c>
      <c r="L137" s="122">
        <f t="shared" si="4"/>
        <v>0.69299999999999995</v>
      </c>
      <c r="M137" s="122">
        <f t="shared" si="4"/>
        <v>0.746</v>
      </c>
      <c r="N137" s="122">
        <f t="shared" si="4"/>
        <v>0.80400000000000005</v>
      </c>
      <c r="O137" s="122">
        <f t="shared" si="4"/>
        <v>0.871</v>
      </c>
      <c r="P137" s="122">
        <f t="shared" si="4"/>
        <v>0.94399999999999995</v>
      </c>
      <c r="Q137" s="122">
        <f t="shared" si="4"/>
        <v>1.024</v>
      </c>
      <c r="R137" s="122">
        <f t="shared" si="4"/>
        <v>1.1100000000000001</v>
      </c>
      <c r="AC137" s="122">
        <f t="shared" ref="AC137:AL137" si="5">+ROUNDDOWN(AC65,3)</f>
        <v>0</v>
      </c>
      <c r="AD137" s="122">
        <f t="shared" si="5"/>
        <v>0</v>
      </c>
      <c r="AE137" s="122">
        <f t="shared" si="5"/>
        <v>0</v>
      </c>
      <c r="AF137" s="122">
        <f t="shared" si="5"/>
        <v>0</v>
      </c>
      <c r="AG137" s="122">
        <f t="shared" si="5"/>
        <v>0</v>
      </c>
      <c r="AH137" s="122">
        <f t="shared" si="5"/>
        <v>0</v>
      </c>
      <c r="AI137" s="122">
        <f t="shared" si="5"/>
        <v>0</v>
      </c>
      <c r="AJ137" s="122">
        <f t="shared" si="5"/>
        <v>0</v>
      </c>
      <c r="AK137" s="122">
        <f t="shared" si="5"/>
        <v>0</v>
      </c>
      <c r="AL137" s="122">
        <f t="shared" si="5"/>
        <v>0</v>
      </c>
    </row>
    <row r="138" spans="7:38">
      <c r="G138" s="122" t="s">
        <v>533</v>
      </c>
      <c r="I138" s="122">
        <f t="shared" ref="I138:R138" si="6">+ROUNDDOWN(I66,3)</f>
        <v>0.309</v>
      </c>
      <c r="J138" s="122">
        <f t="shared" si="6"/>
        <v>0.34799999999999998</v>
      </c>
      <c r="K138" s="122">
        <f t="shared" si="6"/>
        <v>0.39100000000000001</v>
      </c>
      <c r="L138" s="122">
        <f t="shared" si="6"/>
        <v>0.44</v>
      </c>
      <c r="M138" s="122">
        <f t="shared" si="6"/>
        <v>0.47399999999999998</v>
      </c>
      <c r="N138" s="122">
        <f t="shared" si="6"/>
        <v>0.51100000000000001</v>
      </c>
      <c r="O138" s="122">
        <f t="shared" si="6"/>
        <v>0.55400000000000005</v>
      </c>
      <c r="P138" s="122">
        <f t="shared" si="6"/>
        <v>0.6</v>
      </c>
      <c r="Q138" s="122">
        <f t="shared" si="6"/>
        <v>0.65</v>
      </c>
      <c r="R138" s="122">
        <f t="shared" si="6"/>
        <v>0.70499999999999996</v>
      </c>
      <c r="AC138" s="122">
        <f t="shared" ref="AC138:AL138" si="7">+ROUNDDOWN(AC66,3)</f>
        <v>0</v>
      </c>
      <c r="AD138" s="122">
        <f t="shared" si="7"/>
        <v>0</v>
      </c>
      <c r="AE138" s="122">
        <f t="shared" si="7"/>
        <v>0</v>
      </c>
      <c r="AF138" s="122">
        <f t="shared" si="7"/>
        <v>0</v>
      </c>
      <c r="AG138" s="122">
        <f t="shared" si="7"/>
        <v>0</v>
      </c>
      <c r="AH138" s="122">
        <f t="shared" si="7"/>
        <v>0</v>
      </c>
      <c r="AI138" s="122">
        <f t="shared" si="7"/>
        <v>0</v>
      </c>
      <c r="AJ138" s="122">
        <f t="shared" si="7"/>
        <v>0</v>
      </c>
      <c r="AK138" s="122">
        <f t="shared" si="7"/>
        <v>0</v>
      </c>
      <c r="AL138" s="122">
        <f t="shared" si="7"/>
        <v>0</v>
      </c>
    </row>
    <row r="139" spans="7:38">
      <c r="G139" s="122" t="s">
        <v>534</v>
      </c>
      <c r="I139" s="122">
        <f t="shared" ref="I139:R139" si="8">+ROUNDDOWN(I67,3)</f>
        <v>0.219</v>
      </c>
      <c r="J139" s="122">
        <f t="shared" si="8"/>
        <v>0.246</v>
      </c>
      <c r="K139" s="122">
        <f t="shared" si="8"/>
        <v>0.27700000000000002</v>
      </c>
      <c r="L139" s="122">
        <f t="shared" si="8"/>
        <v>0.312</v>
      </c>
      <c r="M139" s="122">
        <f t="shared" si="8"/>
        <v>0.33600000000000002</v>
      </c>
      <c r="N139" s="122">
        <f t="shared" si="8"/>
        <v>0.36199999999999999</v>
      </c>
      <c r="O139" s="122">
        <f t="shared" si="8"/>
        <v>0.39200000000000002</v>
      </c>
      <c r="P139" s="122">
        <f t="shared" si="8"/>
        <v>0.42499999999999999</v>
      </c>
      <c r="Q139" s="122">
        <f t="shared" si="8"/>
        <v>0.46100000000000002</v>
      </c>
      <c r="R139" s="122">
        <f t="shared" si="8"/>
        <v>0.499</v>
      </c>
      <c r="AC139" s="122">
        <f t="shared" ref="AC139:AL139" si="9">+ROUNDDOWN(AC67,3)</f>
        <v>0</v>
      </c>
      <c r="AD139" s="122">
        <f t="shared" si="9"/>
        <v>0</v>
      </c>
      <c r="AE139" s="122">
        <f t="shared" si="9"/>
        <v>0</v>
      </c>
      <c r="AF139" s="122">
        <f t="shared" si="9"/>
        <v>0</v>
      </c>
      <c r="AG139" s="122">
        <f t="shared" si="9"/>
        <v>0</v>
      </c>
      <c r="AH139" s="122">
        <f t="shared" si="9"/>
        <v>0</v>
      </c>
      <c r="AI139" s="122">
        <f t="shared" si="9"/>
        <v>0</v>
      </c>
      <c r="AJ139" s="122">
        <f t="shared" si="9"/>
        <v>0</v>
      </c>
      <c r="AK139" s="122">
        <f t="shared" si="9"/>
        <v>0</v>
      </c>
      <c r="AL139" s="122">
        <f t="shared" si="9"/>
        <v>0</v>
      </c>
    </row>
    <row r="140" spans="7:38">
      <c r="G140" s="122" t="s">
        <v>535</v>
      </c>
      <c r="I140" s="122">
        <f t="shared" ref="I140:R140" si="10">+ROUNDDOWN(I68,3)</f>
        <v>0.246</v>
      </c>
      <c r="J140" s="122">
        <f t="shared" si="10"/>
        <v>0.27700000000000002</v>
      </c>
      <c r="K140" s="122">
        <f t="shared" si="10"/>
        <v>0.312</v>
      </c>
      <c r="L140" s="122">
        <f t="shared" si="10"/>
        <v>0.35099999999999998</v>
      </c>
      <c r="M140" s="122">
        <f t="shared" si="10"/>
        <v>0.378</v>
      </c>
      <c r="N140" s="122">
        <f t="shared" si="10"/>
        <v>0.40699999999999997</v>
      </c>
      <c r="O140" s="122">
        <f t="shared" si="10"/>
        <v>0.441</v>
      </c>
      <c r="P140" s="122">
        <f t="shared" si="10"/>
        <v>0.47799999999999998</v>
      </c>
      <c r="Q140" s="122">
        <f t="shared" si="10"/>
        <v>0.51800000000000002</v>
      </c>
      <c r="R140" s="122">
        <f t="shared" si="10"/>
        <v>0.56100000000000005</v>
      </c>
      <c r="AC140" s="122">
        <f t="shared" ref="AC140:AL140" si="11">+ROUNDDOWN(AC68,3)</f>
        <v>0</v>
      </c>
      <c r="AD140" s="122">
        <f t="shared" si="11"/>
        <v>0</v>
      </c>
      <c r="AE140" s="122">
        <f t="shared" si="11"/>
        <v>0</v>
      </c>
      <c r="AF140" s="122">
        <f t="shared" si="11"/>
        <v>0</v>
      </c>
      <c r="AG140" s="122">
        <f t="shared" si="11"/>
        <v>0</v>
      </c>
      <c r="AH140" s="122">
        <f t="shared" si="11"/>
        <v>0</v>
      </c>
      <c r="AI140" s="122">
        <f t="shared" si="11"/>
        <v>0</v>
      </c>
      <c r="AJ140" s="122">
        <f t="shared" si="11"/>
        <v>0</v>
      </c>
      <c r="AK140" s="122">
        <f t="shared" si="11"/>
        <v>0</v>
      </c>
      <c r="AL140" s="122">
        <f t="shared" si="11"/>
        <v>0</v>
      </c>
    </row>
    <row r="141" spans="7:38">
      <c r="G141" s="122" t="s">
        <v>536</v>
      </c>
      <c r="I141" s="122">
        <f t="shared" ref="I141:R141" si="12">+ROUNDDOWN(I69,3)</f>
        <v>30.824000000000002</v>
      </c>
      <c r="J141" s="122">
        <f t="shared" si="12"/>
        <v>30.824000000000002</v>
      </c>
      <c r="K141" s="122">
        <f t="shared" si="12"/>
        <v>30.824000000000002</v>
      </c>
      <c r="L141" s="122">
        <f t="shared" si="12"/>
        <v>30.824000000000002</v>
      </c>
      <c r="M141" s="122">
        <f t="shared" si="12"/>
        <v>30.824000000000002</v>
      </c>
      <c r="N141" s="122">
        <f t="shared" si="12"/>
        <v>30.824000000000002</v>
      </c>
      <c r="O141" s="122">
        <f t="shared" si="12"/>
        <v>30.824000000000002</v>
      </c>
      <c r="P141" s="122">
        <f t="shared" si="12"/>
        <v>30.824000000000002</v>
      </c>
      <c r="Q141" s="122">
        <f t="shared" si="12"/>
        <v>30.824000000000002</v>
      </c>
      <c r="R141" s="122">
        <f t="shared" si="12"/>
        <v>30.824000000000002</v>
      </c>
      <c r="AC141" s="122">
        <f t="shared" ref="AC141:AL141" si="13">+ROUNDDOWN(AC69,3)</f>
        <v>2.1999999999999999E-2</v>
      </c>
      <c r="AD141" s="122">
        <f t="shared" si="13"/>
        <v>2.1999999999999999E-2</v>
      </c>
      <c r="AE141" s="122">
        <f t="shared" si="13"/>
        <v>2.1999999999999999E-2</v>
      </c>
      <c r="AF141" s="122">
        <f t="shared" si="13"/>
        <v>2.1999999999999999E-2</v>
      </c>
      <c r="AG141" s="122">
        <f t="shared" si="13"/>
        <v>2.1999999999999999E-2</v>
      </c>
      <c r="AH141" s="122">
        <f t="shared" si="13"/>
        <v>2.1999999999999999E-2</v>
      </c>
      <c r="AI141" s="122">
        <f t="shared" si="13"/>
        <v>2.1999999999999999E-2</v>
      </c>
      <c r="AJ141" s="122">
        <f t="shared" si="13"/>
        <v>2.1999999999999999E-2</v>
      </c>
      <c r="AK141" s="122">
        <f t="shared" si="13"/>
        <v>2.1999999999999999E-2</v>
      </c>
      <c r="AL141" s="122">
        <f t="shared" si="13"/>
        <v>2.1999999999999999E-2</v>
      </c>
    </row>
    <row r="142" spans="7:38">
      <c r="G142" s="122" t="s">
        <v>538</v>
      </c>
      <c r="I142" s="122">
        <f t="shared" ref="I142:R142" si="14">+ROUNDDOWN(I70,3)</f>
        <v>2.2719999999999998</v>
      </c>
      <c r="J142" s="122">
        <f t="shared" si="14"/>
        <v>2.2719999999999998</v>
      </c>
      <c r="K142" s="122">
        <f t="shared" si="14"/>
        <v>2.2719999999999998</v>
      </c>
      <c r="L142" s="122">
        <f t="shared" si="14"/>
        <v>2.2719999999999998</v>
      </c>
      <c r="M142" s="122">
        <f t="shared" si="14"/>
        <v>2.2719999999999998</v>
      </c>
      <c r="N142" s="122">
        <f t="shared" si="14"/>
        <v>2.2719999999999998</v>
      </c>
      <c r="O142" s="122">
        <f t="shared" si="14"/>
        <v>2.2719999999999998</v>
      </c>
      <c r="P142" s="122">
        <f t="shared" si="14"/>
        <v>2.2719999999999998</v>
      </c>
      <c r="Q142" s="122">
        <f t="shared" si="14"/>
        <v>2.2719999999999998</v>
      </c>
      <c r="R142" s="122">
        <f t="shared" si="14"/>
        <v>2.2719999999999998</v>
      </c>
      <c r="AC142" s="122">
        <f t="shared" ref="AC142:AL142" si="15">+ROUNDDOWN(AC70,3)</f>
        <v>3.0000000000000001E-3</v>
      </c>
      <c r="AD142" s="122">
        <f t="shared" si="15"/>
        <v>3.0000000000000001E-3</v>
      </c>
      <c r="AE142" s="122">
        <f t="shared" si="15"/>
        <v>3.0000000000000001E-3</v>
      </c>
      <c r="AF142" s="122">
        <f t="shared" si="15"/>
        <v>3.0000000000000001E-3</v>
      </c>
      <c r="AG142" s="122">
        <f t="shared" si="15"/>
        <v>3.0000000000000001E-3</v>
      </c>
      <c r="AH142" s="122">
        <f t="shared" si="15"/>
        <v>3.0000000000000001E-3</v>
      </c>
      <c r="AI142" s="122">
        <f t="shared" si="15"/>
        <v>3.0000000000000001E-3</v>
      </c>
      <c r="AJ142" s="122">
        <f t="shared" si="15"/>
        <v>3.0000000000000001E-3</v>
      </c>
      <c r="AK142" s="122">
        <f t="shared" si="15"/>
        <v>3.0000000000000001E-3</v>
      </c>
      <c r="AL142" s="122">
        <f t="shared" si="15"/>
        <v>3.0000000000000001E-3</v>
      </c>
    </row>
    <row r="143" spans="7:38">
      <c r="G143" s="122" t="s">
        <v>539</v>
      </c>
      <c r="I143" s="122">
        <f t="shared" ref="I143:R143" si="16">+ROUNDDOWN(I71,3)</f>
        <v>0.77700000000000002</v>
      </c>
      <c r="J143" s="122">
        <f t="shared" si="16"/>
        <v>0.77700000000000002</v>
      </c>
      <c r="K143" s="122">
        <f t="shared" si="16"/>
        <v>0.77700000000000002</v>
      </c>
      <c r="L143" s="122">
        <f t="shared" si="16"/>
        <v>0.77700000000000002</v>
      </c>
      <c r="M143" s="122">
        <f t="shared" si="16"/>
        <v>0.77700000000000002</v>
      </c>
      <c r="N143" s="122">
        <f t="shared" si="16"/>
        <v>0.77700000000000002</v>
      </c>
      <c r="O143" s="122">
        <f t="shared" si="16"/>
        <v>0.77700000000000002</v>
      </c>
      <c r="P143" s="122">
        <f t="shared" si="16"/>
        <v>0.77700000000000002</v>
      </c>
      <c r="Q143" s="122">
        <f t="shared" si="16"/>
        <v>0.77700000000000002</v>
      </c>
      <c r="R143" s="122">
        <f t="shared" si="16"/>
        <v>0.77700000000000002</v>
      </c>
      <c r="AC143" s="122">
        <f t="shared" ref="AC143:AL143" si="17">+ROUNDDOWN(AC71,3)</f>
        <v>0</v>
      </c>
      <c r="AD143" s="122">
        <f t="shared" si="17"/>
        <v>0</v>
      </c>
      <c r="AE143" s="122">
        <f t="shared" si="17"/>
        <v>0</v>
      </c>
      <c r="AF143" s="122">
        <f t="shared" si="17"/>
        <v>0</v>
      </c>
      <c r="AG143" s="122">
        <f t="shared" si="17"/>
        <v>0</v>
      </c>
      <c r="AH143" s="122">
        <f t="shared" si="17"/>
        <v>0</v>
      </c>
      <c r="AI143" s="122">
        <f t="shared" si="17"/>
        <v>0</v>
      </c>
      <c r="AJ143" s="122">
        <f t="shared" si="17"/>
        <v>0</v>
      </c>
      <c r="AK143" s="122">
        <f t="shared" si="17"/>
        <v>0</v>
      </c>
      <c r="AL143" s="122">
        <f t="shared" si="17"/>
        <v>0</v>
      </c>
    </row>
    <row r="144" spans="7:38">
      <c r="G144" s="122" t="s">
        <v>540</v>
      </c>
      <c r="I144" s="122">
        <f t="shared" ref="I144:R144" si="18">+ROUNDDOWN(I72,3)</f>
        <v>0.623</v>
      </c>
      <c r="J144" s="122">
        <f t="shared" si="18"/>
        <v>0.623</v>
      </c>
      <c r="K144" s="122">
        <f t="shared" si="18"/>
        <v>0.623</v>
      </c>
      <c r="L144" s="122">
        <f t="shared" si="18"/>
        <v>0.623</v>
      </c>
      <c r="M144" s="122">
        <f t="shared" si="18"/>
        <v>0.623</v>
      </c>
      <c r="N144" s="122">
        <f t="shared" si="18"/>
        <v>0.623</v>
      </c>
      <c r="O144" s="122">
        <f t="shared" si="18"/>
        <v>0.623</v>
      </c>
      <c r="P144" s="122">
        <f t="shared" si="18"/>
        <v>0.623</v>
      </c>
      <c r="Q144" s="122">
        <f t="shared" si="18"/>
        <v>0.623</v>
      </c>
      <c r="R144" s="122">
        <f t="shared" si="18"/>
        <v>0.623</v>
      </c>
      <c r="AC144" s="122">
        <f t="shared" ref="AC144:AL144" si="19">+ROUNDDOWN(AC72,3)</f>
        <v>0</v>
      </c>
      <c r="AD144" s="122">
        <f t="shared" si="19"/>
        <v>0</v>
      </c>
      <c r="AE144" s="122">
        <f t="shared" si="19"/>
        <v>0</v>
      </c>
      <c r="AF144" s="122">
        <f t="shared" si="19"/>
        <v>0</v>
      </c>
      <c r="AG144" s="122">
        <f t="shared" si="19"/>
        <v>0</v>
      </c>
      <c r="AH144" s="122">
        <f t="shared" si="19"/>
        <v>0</v>
      </c>
      <c r="AI144" s="122">
        <f t="shared" si="19"/>
        <v>0</v>
      </c>
      <c r="AJ144" s="122">
        <f t="shared" si="19"/>
        <v>0</v>
      </c>
      <c r="AK144" s="122">
        <f t="shared" si="19"/>
        <v>0</v>
      </c>
      <c r="AL144" s="122">
        <f t="shared" si="19"/>
        <v>0</v>
      </c>
    </row>
    <row r="145" spans="7:38">
      <c r="G145" s="122" t="s">
        <v>541</v>
      </c>
      <c r="I145" s="122">
        <f t="shared" ref="I145:R145" si="20">+ROUNDDOWN(I73,3)</f>
        <v>0.45</v>
      </c>
      <c r="J145" s="122">
        <f t="shared" si="20"/>
        <v>0.45</v>
      </c>
      <c r="K145" s="122">
        <f t="shared" si="20"/>
        <v>0.45</v>
      </c>
      <c r="L145" s="122">
        <f t="shared" si="20"/>
        <v>0.45</v>
      </c>
      <c r="M145" s="122">
        <f t="shared" si="20"/>
        <v>0.45</v>
      </c>
      <c r="N145" s="122">
        <f t="shared" si="20"/>
        <v>0.45</v>
      </c>
      <c r="O145" s="122">
        <f t="shared" si="20"/>
        <v>0.45</v>
      </c>
      <c r="P145" s="122">
        <f t="shared" si="20"/>
        <v>0.45</v>
      </c>
      <c r="Q145" s="122">
        <f t="shared" si="20"/>
        <v>0.45</v>
      </c>
      <c r="R145" s="122">
        <f t="shared" si="20"/>
        <v>0.45</v>
      </c>
      <c r="AC145" s="122">
        <f t="shared" ref="AC145:AL145" si="21">+ROUNDDOWN(AC73,3)</f>
        <v>0</v>
      </c>
      <c r="AD145" s="122">
        <f t="shared" si="21"/>
        <v>0</v>
      </c>
      <c r="AE145" s="122">
        <f t="shared" si="21"/>
        <v>0</v>
      </c>
      <c r="AF145" s="122">
        <f t="shared" si="21"/>
        <v>0</v>
      </c>
      <c r="AG145" s="122">
        <f t="shared" si="21"/>
        <v>0</v>
      </c>
      <c r="AH145" s="122">
        <f t="shared" si="21"/>
        <v>0</v>
      </c>
      <c r="AI145" s="122">
        <f t="shared" si="21"/>
        <v>0</v>
      </c>
      <c r="AJ145" s="122">
        <f t="shared" si="21"/>
        <v>0</v>
      </c>
      <c r="AK145" s="122">
        <f t="shared" si="21"/>
        <v>0</v>
      </c>
      <c r="AL145" s="122">
        <f t="shared" si="21"/>
        <v>0</v>
      </c>
    </row>
    <row r="146" spans="7:38">
      <c r="G146" s="122" t="s">
        <v>542</v>
      </c>
      <c r="I146" s="122">
        <f t="shared" ref="I146:R146" si="22">+ROUNDDOWN(I74,3)</f>
        <v>9.7810000000000006</v>
      </c>
      <c r="J146" s="122">
        <f t="shared" si="22"/>
        <v>9.7810000000000006</v>
      </c>
      <c r="K146" s="122">
        <f t="shared" si="22"/>
        <v>9.7810000000000006</v>
      </c>
      <c r="L146" s="122">
        <f t="shared" si="22"/>
        <v>9.7810000000000006</v>
      </c>
      <c r="M146" s="122">
        <f t="shared" si="22"/>
        <v>9.7810000000000006</v>
      </c>
      <c r="N146" s="122">
        <f t="shared" si="22"/>
        <v>9.7810000000000006</v>
      </c>
      <c r="O146" s="122">
        <f t="shared" si="22"/>
        <v>9.7810000000000006</v>
      </c>
      <c r="P146" s="122">
        <f t="shared" si="22"/>
        <v>9.7810000000000006</v>
      </c>
      <c r="Q146" s="122">
        <f t="shared" si="22"/>
        <v>9.7810000000000006</v>
      </c>
      <c r="R146" s="122">
        <f t="shared" si="22"/>
        <v>9.7810000000000006</v>
      </c>
      <c r="AC146" s="122">
        <f t="shared" ref="AC146:AL146" si="23">+ROUNDDOWN(AC74,3)</f>
        <v>1.4E-2</v>
      </c>
      <c r="AD146" s="122">
        <f t="shared" si="23"/>
        <v>1.4E-2</v>
      </c>
      <c r="AE146" s="122">
        <f t="shared" si="23"/>
        <v>1.4E-2</v>
      </c>
      <c r="AF146" s="122">
        <f t="shared" si="23"/>
        <v>1.4E-2</v>
      </c>
      <c r="AG146" s="122">
        <f t="shared" si="23"/>
        <v>1.4E-2</v>
      </c>
      <c r="AH146" s="122">
        <f t="shared" si="23"/>
        <v>1.4E-2</v>
      </c>
      <c r="AI146" s="122">
        <f t="shared" si="23"/>
        <v>1.4E-2</v>
      </c>
      <c r="AJ146" s="122">
        <f t="shared" si="23"/>
        <v>1.4E-2</v>
      </c>
      <c r="AK146" s="122">
        <f t="shared" si="23"/>
        <v>1.4E-2</v>
      </c>
      <c r="AL146" s="122">
        <f t="shared" si="23"/>
        <v>1.4E-2</v>
      </c>
    </row>
    <row r="147" spans="7:38">
      <c r="G147" s="122" t="s">
        <v>543</v>
      </c>
      <c r="I147" s="122">
        <f t="shared" ref="I147:R147" si="24">+ROUNDDOWN(I75,3)</f>
        <v>0.154</v>
      </c>
      <c r="J147" s="122">
        <f t="shared" si="24"/>
        <v>0.154</v>
      </c>
      <c r="K147" s="122">
        <f t="shared" si="24"/>
        <v>0.154</v>
      </c>
      <c r="L147" s="122">
        <f t="shared" si="24"/>
        <v>0.154</v>
      </c>
      <c r="M147" s="122">
        <f t="shared" si="24"/>
        <v>0.154</v>
      </c>
      <c r="N147" s="122">
        <f t="shared" si="24"/>
        <v>0.154</v>
      </c>
      <c r="O147" s="122">
        <f t="shared" si="24"/>
        <v>0.154</v>
      </c>
      <c r="P147" s="122">
        <f t="shared" si="24"/>
        <v>0.154</v>
      </c>
      <c r="Q147" s="122">
        <f t="shared" si="24"/>
        <v>0.154</v>
      </c>
      <c r="R147" s="122">
        <f t="shared" si="24"/>
        <v>0.154</v>
      </c>
      <c r="AC147" s="122">
        <f t="shared" ref="AC147:AL147" si="25">+ROUNDDOWN(AC75,3)</f>
        <v>0</v>
      </c>
      <c r="AD147" s="122">
        <f t="shared" si="25"/>
        <v>0</v>
      </c>
      <c r="AE147" s="122">
        <f t="shared" si="25"/>
        <v>0</v>
      </c>
      <c r="AF147" s="122">
        <f t="shared" si="25"/>
        <v>0</v>
      </c>
      <c r="AG147" s="122">
        <f t="shared" si="25"/>
        <v>0</v>
      </c>
      <c r="AH147" s="122">
        <f t="shared" si="25"/>
        <v>0</v>
      </c>
      <c r="AI147" s="122">
        <f t="shared" si="25"/>
        <v>0</v>
      </c>
      <c r="AJ147" s="122">
        <f t="shared" si="25"/>
        <v>0</v>
      </c>
      <c r="AK147" s="122">
        <f t="shared" si="25"/>
        <v>0</v>
      </c>
      <c r="AL147" s="122">
        <f t="shared" si="25"/>
        <v>0</v>
      </c>
    </row>
    <row r="148" spans="7:38">
      <c r="G148" s="122" t="s">
        <v>545</v>
      </c>
      <c r="I148" s="122">
        <f t="shared" ref="I148:R148" si="26">+ROUNDDOWN(I76,3)</f>
        <v>6.8000000000000005E-2</v>
      </c>
      <c r="J148" s="122">
        <f t="shared" si="26"/>
        <v>6.8000000000000005E-2</v>
      </c>
      <c r="K148" s="122">
        <f t="shared" si="26"/>
        <v>6.8000000000000005E-2</v>
      </c>
      <c r="L148" s="122">
        <f t="shared" si="26"/>
        <v>6.8000000000000005E-2</v>
      </c>
      <c r="M148" s="122">
        <f t="shared" si="26"/>
        <v>6.8000000000000005E-2</v>
      </c>
      <c r="N148" s="122">
        <f t="shared" si="26"/>
        <v>6.8000000000000005E-2</v>
      </c>
      <c r="O148" s="122">
        <f t="shared" si="26"/>
        <v>6.8000000000000005E-2</v>
      </c>
      <c r="P148" s="122">
        <f t="shared" si="26"/>
        <v>6.8000000000000005E-2</v>
      </c>
      <c r="Q148" s="122">
        <f t="shared" si="26"/>
        <v>6.8000000000000005E-2</v>
      </c>
      <c r="R148" s="122">
        <f t="shared" si="26"/>
        <v>6.8000000000000005E-2</v>
      </c>
      <c r="AC148" s="122">
        <f t="shared" ref="AC148:AL148" si="27">+ROUNDDOWN(AC76,3)</f>
        <v>0</v>
      </c>
      <c r="AD148" s="122">
        <f t="shared" si="27"/>
        <v>0</v>
      </c>
      <c r="AE148" s="122">
        <f t="shared" si="27"/>
        <v>0</v>
      </c>
      <c r="AF148" s="122">
        <f t="shared" si="27"/>
        <v>0</v>
      </c>
      <c r="AG148" s="122">
        <f t="shared" si="27"/>
        <v>0</v>
      </c>
      <c r="AH148" s="122">
        <f t="shared" si="27"/>
        <v>0</v>
      </c>
      <c r="AI148" s="122">
        <f t="shared" si="27"/>
        <v>0</v>
      </c>
      <c r="AJ148" s="122">
        <f t="shared" si="27"/>
        <v>0</v>
      </c>
      <c r="AK148" s="122">
        <f t="shared" si="27"/>
        <v>0</v>
      </c>
      <c r="AL148" s="122">
        <f t="shared" si="27"/>
        <v>0</v>
      </c>
    </row>
    <row r="149" spans="7:38">
      <c r="G149" s="122" t="s">
        <v>546</v>
      </c>
      <c r="I149" s="122" t="e">
        <f>+ROUNDDOWN(#REF!,3)</f>
        <v>#REF!</v>
      </c>
      <c r="J149" s="122" t="e">
        <f>+ROUNDDOWN(#REF!,3)</f>
        <v>#REF!</v>
      </c>
      <c r="K149" s="122" t="e">
        <f>+ROUNDDOWN(#REF!,3)</f>
        <v>#REF!</v>
      </c>
      <c r="L149" s="122" t="e">
        <f>+ROUNDDOWN(#REF!,3)</f>
        <v>#REF!</v>
      </c>
      <c r="M149" s="122" t="e">
        <f>+ROUNDDOWN(#REF!,3)</f>
        <v>#REF!</v>
      </c>
      <c r="N149" s="122" t="e">
        <f>+ROUNDDOWN(#REF!,3)</f>
        <v>#REF!</v>
      </c>
      <c r="O149" s="122" t="e">
        <f>+ROUNDDOWN(#REF!,3)</f>
        <v>#REF!</v>
      </c>
      <c r="P149" s="122" t="e">
        <f>+ROUNDDOWN(#REF!,3)</f>
        <v>#REF!</v>
      </c>
      <c r="Q149" s="122" t="e">
        <f>+ROUNDDOWN(#REF!,3)</f>
        <v>#REF!</v>
      </c>
      <c r="R149" s="122" t="e">
        <f>+ROUNDDOWN(#REF!,3)</f>
        <v>#REF!</v>
      </c>
      <c r="AC149" s="122" t="e">
        <f>+ROUNDDOWN(#REF!,3)</f>
        <v>#REF!</v>
      </c>
      <c r="AD149" s="122" t="e">
        <f>+ROUNDDOWN(#REF!,3)</f>
        <v>#REF!</v>
      </c>
      <c r="AE149" s="122" t="e">
        <f>+ROUNDDOWN(#REF!,3)</f>
        <v>#REF!</v>
      </c>
      <c r="AF149" s="122" t="e">
        <f>+ROUNDDOWN(#REF!,3)</f>
        <v>#REF!</v>
      </c>
      <c r="AG149" s="122" t="e">
        <f>+ROUNDDOWN(#REF!,3)</f>
        <v>#REF!</v>
      </c>
      <c r="AH149" s="122" t="e">
        <f>+ROUNDDOWN(#REF!,3)</f>
        <v>#REF!</v>
      </c>
      <c r="AI149" s="122" t="e">
        <f>+ROUNDDOWN(#REF!,3)</f>
        <v>#REF!</v>
      </c>
      <c r="AJ149" s="122" t="e">
        <f>+ROUNDDOWN(#REF!,3)</f>
        <v>#REF!</v>
      </c>
      <c r="AK149" s="122" t="e">
        <f>+ROUNDDOWN(#REF!,3)</f>
        <v>#REF!</v>
      </c>
      <c r="AL149" s="122" t="e">
        <f>+ROUNDDOWN(#REF!,3)</f>
        <v>#REF!</v>
      </c>
    </row>
    <row r="150" spans="7:38">
      <c r="G150" s="122" t="s">
        <v>547</v>
      </c>
      <c r="I150" s="122" t="e">
        <f>+ROUNDDOWN(#REF!,3)</f>
        <v>#REF!</v>
      </c>
      <c r="J150" s="122" t="e">
        <f>+ROUNDDOWN(#REF!,3)</f>
        <v>#REF!</v>
      </c>
      <c r="K150" s="122" t="e">
        <f>+ROUNDDOWN(#REF!,3)</f>
        <v>#REF!</v>
      </c>
      <c r="L150" s="122" t="e">
        <f>+ROUNDDOWN(#REF!,3)</f>
        <v>#REF!</v>
      </c>
      <c r="M150" s="122" t="e">
        <f>+ROUNDDOWN(#REF!,3)</f>
        <v>#REF!</v>
      </c>
      <c r="N150" s="122" t="e">
        <f>+ROUNDDOWN(#REF!,3)</f>
        <v>#REF!</v>
      </c>
      <c r="O150" s="122" t="e">
        <f>+ROUNDDOWN(#REF!,3)</f>
        <v>#REF!</v>
      </c>
      <c r="P150" s="122" t="e">
        <f>+ROUNDDOWN(#REF!,3)</f>
        <v>#REF!</v>
      </c>
      <c r="Q150" s="122" t="e">
        <f>+ROUNDDOWN(#REF!,3)</f>
        <v>#REF!</v>
      </c>
      <c r="R150" s="122" t="e">
        <f>+ROUNDDOWN(#REF!,3)</f>
        <v>#REF!</v>
      </c>
      <c r="AC150" s="122" t="e">
        <f>+ROUNDDOWN(#REF!,3)</f>
        <v>#REF!</v>
      </c>
      <c r="AD150" s="122" t="e">
        <f>+ROUNDDOWN(#REF!,3)</f>
        <v>#REF!</v>
      </c>
      <c r="AE150" s="122" t="e">
        <f>+ROUNDDOWN(#REF!,3)</f>
        <v>#REF!</v>
      </c>
      <c r="AF150" s="122" t="e">
        <f>+ROUNDDOWN(#REF!,3)</f>
        <v>#REF!</v>
      </c>
      <c r="AG150" s="122" t="e">
        <f>+ROUNDDOWN(#REF!,3)</f>
        <v>#REF!</v>
      </c>
      <c r="AH150" s="122" t="e">
        <f>+ROUNDDOWN(#REF!,3)</f>
        <v>#REF!</v>
      </c>
      <c r="AI150" s="122" t="e">
        <f>+ROUNDDOWN(#REF!,3)</f>
        <v>#REF!</v>
      </c>
      <c r="AJ150" s="122" t="e">
        <f>+ROUNDDOWN(#REF!,3)</f>
        <v>#REF!</v>
      </c>
      <c r="AK150" s="122" t="e">
        <f>+ROUNDDOWN(#REF!,3)</f>
        <v>#REF!</v>
      </c>
      <c r="AL150" s="122" t="e">
        <f>+ROUNDDOWN(#REF!,3)</f>
        <v>#REF!</v>
      </c>
    </row>
    <row r="151" spans="7:38">
      <c r="G151" s="122" t="s">
        <v>548</v>
      </c>
      <c r="I151" s="122" t="e">
        <f>+ROUNDDOWN(#REF!,3)</f>
        <v>#REF!</v>
      </c>
      <c r="J151" s="122" t="e">
        <f>+ROUNDDOWN(#REF!,3)</f>
        <v>#REF!</v>
      </c>
      <c r="K151" s="122" t="e">
        <f>+ROUNDDOWN(#REF!,3)</f>
        <v>#REF!</v>
      </c>
      <c r="L151" s="122" t="e">
        <f>+ROUNDDOWN(#REF!,3)</f>
        <v>#REF!</v>
      </c>
      <c r="M151" s="122" t="e">
        <f>+ROUNDDOWN(#REF!,3)</f>
        <v>#REF!</v>
      </c>
      <c r="N151" s="122" t="e">
        <f>+ROUNDDOWN(#REF!,3)</f>
        <v>#REF!</v>
      </c>
      <c r="O151" s="122" t="e">
        <f>+ROUNDDOWN(#REF!,3)</f>
        <v>#REF!</v>
      </c>
      <c r="P151" s="122" t="e">
        <f>+ROUNDDOWN(#REF!,3)</f>
        <v>#REF!</v>
      </c>
      <c r="Q151" s="122" t="e">
        <f>+ROUNDDOWN(#REF!,3)</f>
        <v>#REF!</v>
      </c>
      <c r="R151" s="122" t="e">
        <f>+ROUNDDOWN(#REF!,3)</f>
        <v>#REF!</v>
      </c>
      <c r="AC151" s="122" t="e">
        <f>+ROUNDDOWN(#REF!,3)</f>
        <v>#REF!</v>
      </c>
      <c r="AD151" s="122" t="e">
        <f>+ROUNDDOWN(#REF!,3)</f>
        <v>#REF!</v>
      </c>
      <c r="AE151" s="122" t="e">
        <f>+ROUNDDOWN(#REF!,3)</f>
        <v>#REF!</v>
      </c>
      <c r="AF151" s="122" t="e">
        <f>+ROUNDDOWN(#REF!,3)</f>
        <v>#REF!</v>
      </c>
      <c r="AG151" s="122" t="e">
        <f>+ROUNDDOWN(#REF!,3)</f>
        <v>#REF!</v>
      </c>
      <c r="AH151" s="122" t="e">
        <f>+ROUNDDOWN(#REF!,3)</f>
        <v>#REF!</v>
      </c>
      <c r="AI151" s="122" t="e">
        <f>+ROUNDDOWN(#REF!,3)</f>
        <v>#REF!</v>
      </c>
      <c r="AJ151" s="122" t="e">
        <f>+ROUNDDOWN(#REF!,3)</f>
        <v>#REF!</v>
      </c>
      <c r="AK151" s="122" t="e">
        <f>+ROUNDDOWN(#REF!,3)</f>
        <v>#REF!</v>
      </c>
      <c r="AL151" s="122" t="e">
        <f>+ROUNDDOWN(#REF!,3)</f>
        <v>#REF!</v>
      </c>
    </row>
    <row r="152" spans="7:38">
      <c r="G152" s="122" t="s">
        <v>549</v>
      </c>
      <c r="I152" s="122" t="e">
        <f>+ROUNDDOWN(#REF!,3)</f>
        <v>#REF!</v>
      </c>
      <c r="J152" s="122" t="e">
        <f>+ROUNDDOWN(#REF!,3)</f>
        <v>#REF!</v>
      </c>
      <c r="K152" s="122" t="e">
        <f>+ROUNDDOWN(#REF!,3)</f>
        <v>#REF!</v>
      </c>
      <c r="L152" s="122" t="e">
        <f>+ROUNDDOWN(#REF!,3)</f>
        <v>#REF!</v>
      </c>
      <c r="M152" s="122" t="e">
        <f>+ROUNDDOWN(#REF!,3)</f>
        <v>#REF!</v>
      </c>
      <c r="N152" s="122" t="e">
        <f>+ROUNDDOWN(#REF!,3)</f>
        <v>#REF!</v>
      </c>
      <c r="O152" s="122" t="e">
        <f>+ROUNDDOWN(#REF!,3)</f>
        <v>#REF!</v>
      </c>
      <c r="P152" s="122" t="e">
        <f>+ROUNDDOWN(#REF!,3)</f>
        <v>#REF!</v>
      </c>
      <c r="Q152" s="122" t="e">
        <f>+ROUNDDOWN(#REF!,3)</f>
        <v>#REF!</v>
      </c>
      <c r="R152" s="122" t="e">
        <f>+ROUNDDOWN(#REF!,3)</f>
        <v>#REF!</v>
      </c>
      <c r="AC152" s="122" t="e">
        <f>+ROUNDDOWN(#REF!,3)</f>
        <v>#REF!</v>
      </c>
      <c r="AD152" s="122" t="e">
        <f>+ROUNDDOWN(#REF!,3)</f>
        <v>#REF!</v>
      </c>
      <c r="AE152" s="122" t="e">
        <f>+ROUNDDOWN(#REF!,3)</f>
        <v>#REF!</v>
      </c>
      <c r="AF152" s="122" t="e">
        <f>+ROUNDDOWN(#REF!,3)</f>
        <v>#REF!</v>
      </c>
      <c r="AG152" s="122" t="e">
        <f>+ROUNDDOWN(#REF!,3)</f>
        <v>#REF!</v>
      </c>
      <c r="AH152" s="122" t="e">
        <f>+ROUNDDOWN(#REF!,3)</f>
        <v>#REF!</v>
      </c>
      <c r="AI152" s="122" t="e">
        <f>+ROUNDDOWN(#REF!,3)</f>
        <v>#REF!</v>
      </c>
      <c r="AJ152" s="122" t="e">
        <f>+ROUNDDOWN(#REF!,3)</f>
        <v>#REF!</v>
      </c>
      <c r="AK152" s="122" t="e">
        <f>+ROUNDDOWN(#REF!,3)</f>
        <v>#REF!</v>
      </c>
      <c r="AL152" s="122" t="e">
        <f>+ROUNDDOWN(#REF!,3)</f>
        <v>#REF!</v>
      </c>
    </row>
    <row r="153" spans="7:38">
      <c r="G153" s="122" t="s">
        <v>550</v>
      </c>
      <c r="I153" s="122" t="e">
        <f>+ROUNDDOWN(#REF!,3)</f>
        <v>#REF!</v>
      </c>
      <c r="J153" s="122" t="e">
        <f>+ROUNDDOWN(#REF!,3)</f>
        <v>#REF!</v>
      </c>
      <c r="K153" s="122" t="e">
        <f>+ROUNDDOWN(#REF!,3)</f>
        <v>#REF!</v>
      </c>
      <c r="L153" s="122" t="e">
        <f>+ROUNDDOWN(#REF!,3)</f>
        <v>#REF!</v>
      </c>
      <c r="M153" s="122" t="e">
        <f>+ROUNDDOWN(#REF!,3)</f>
        <v>#REF!</v>
      </c>
      <c r="N153" s="122" t="e">
        <f>+ROUNDDOWN(#REF!,3)</f>
        <v>#REF!</v>
      </c>
      <c r="O153" s="122" t="e">
        <f>+ROUNDDOWN(#REF!,3)</f>
        <v>#REF!</v>
      </c>
      <c r="P153" s="122" t="e">
        <f>+ROUNDDOWN(#REF!,3)</f>
        <v>#REF!</v>
      </c>
      <c r="Q153" s="122" t="e">
        <f>+ROUNDDOWN(#REF!,3)</f>
        <v>#REF!</v>
      </c>
      <c r="R153" s="122" t="e">
        <f>+ROUNDDOWN(#REF!,3)</f>
        <v>#REF!</v>
      </c>
      <c r="AC153" s="122" t="e">
        <f>+ROUNDDOWN(#REF!,3)</f>
        <v>#REF!</v>
      </c>
      <c r="AD153" s="122" t="e">
        <f>+ROUNDDOWN(#REF!,3)</f>
        <v>#REF!</v>
      </c>
      <c r="AE153" s="122" t="e">
        <f>+ROUNDDOWN(#REF!,3)</f>
        <v>#REF!</v>
      </c>
      <c r="AF153" s="122" t="e">
        <f>+ROUNDDOWN(#REF!,3)</f>
        <v>#REF!</v>
      </c>
      <c r="AG153" s="122" t="e">
        <f>+ROUNDDOWN(#REF!,3)</f>
        <v>#REF!</v>
      </c>
      <c r="AH153" s="122" t="e">
        <f>+ROUNDDOWN(#REF!,3)</f>
        <v>#REF!</v>
      </c>
      <c r="AI153" s="122" t="e">
        <f>+ROUNDDOWN(#REF!,3)</f>
        <v>#REF!</v>
      </c>
      <c r="AJ153" s="122" t="e">
        <f>+ROUNDDOWN(#REF!,3)</f>
        <v>#REF!</v>
      </c>
      <c r="AK153" s="122" t="e">
        <f>+ROUNDDOWN(#REF!,3)</f>
        <v>#REF!</v>
      </c>
      <c r="AL153" s="122" t="e">
        <f>+ROUNDDOWN(#REF!,3)</f>
        <v>#REF!</v>
      </c>
    </row>
    <row r="154" spans="7:38">
      <c r="G154" s="122" t="s">
        <v>551</v>
      </c>
      <c r="I154" s="122" t="e">
        <f>+ROUNDDOWN(#REF!,3)</f>
        <v>#REF!</v>
      </c>
      <c r="J154" s="122" t="e">
        <f>+ROUNDDOWN(#REF!,3)</f>
        <v>#REF!</v>
      </c>
      <c r="K154" s="122" t="e">
        <f>+ROUNDDOWN(#REF!,3)</f>
        <v>#REF!</v>
      </c>
      <c r="L154" s="122" t="e">
        <f>+ROUNDDOWN(#REF!,3)</f>
        <v>#REF!</v>
      </c>
      <c r="M154" s="122" t="e">
        <f>+ROUNDDOWN(#REF!,3)</f>
        <v>#REF!</v>
      </c>
      <c r="N154" s="122" t="e">
        <f>+ROUNDDOWN(#REF!,3)</f>
        <v>#REF!</v>
      </c>
      <c r="O154" s="122" t="e">
        <f>+ROUNDDOWN(#REF!,3)</f>
        <v>#REF!</v>
      </c>
      <c r="P154" s="122" t="e">
        <f>+ROUNDDOWN(#REF!,3)</f>
        <v>#REF!</v>
      </c>
      <c r="Q154" s="122" t="e">
        <f>+ROUNDDOWN(#REF!,3)</f>
        <v>#REF!</v>
      </c>
      <c r="R154" s="122" t="e">
        <f>+ROUNDDOWN(#REF!,3)</f>
        <v>#REF!</v>
      </c>
      <c r="AC154" s="122" t="e">
        <f>+ROUNDDOWN(#REF!,3)</f>
        <v>#REF!</v>
      </c>
      <c r="AD154" s="122" t="e">
        <f>+ROUNDDOWN(#REF!,3)</f>
        <v>#REF!</v>
      </c>
      <c r="AE154" s="122" t="e">
        <f>+ROUNDDOWN(#REF!,3)</f>
        <v>#REF!</v>
      </c>
      <c r="AF154" s="122" t="e">
        <f>+ROUNDDOWN(#REF!,3)</f>
        <v>#REF!</v>
      </c>
      <c r="AG154" s="122" t="e">
        <f>+ROUNDDOWN(#REF!,3)</f>
        <v>#REF!</v>
      </c>
      <c r="AH154" s="122" t="e">
        <f>+ROUNDDOWN(#REF!,3)</f>
        <v>#REF!</v>
      </c>
      <c r="AI154" s="122" t="e">
        <f>+ROUNDDOWN(#REF!,3)</f>
        <v>#REF!</v>
      </c>
      <c r="AJ154" s="122" t="e">
        <f>+ROUNDDOWN(#REF!,3)</f>
        <v>#REF!</v>
      </c>
      <c r="AK154" s="122" t="e">
        <f>+ROUNDDOWN(#REF!,3)</f>
        <v>#REF!</v>
      </c>
      <c r="AL154" s="122" t="e">
        <f>+ROUNDDOWN(#REF!,3)</f>
        <v>#REF!</v>
      </c>
    </row>
    <row r="155" spans="7:38">
      <c r="G155" s="122" t="s">
        <v>552</v>
      </c>
      <c r="I155" s="122" t="e">
        <f>+ROUNDDOWN(#REF!,3)</f>
        <v>#REF!</v>
      </c>
      <c r="J155" s="122" t="e">
        <f>+ROUNDDOWN(#REF!,3)</f>
        <v>#REF!</v>
      </c>
      <c r="K155" s="122" t="e">
        <f>+ROUNDDOWN(#REF!,3)</f>
        <v>#REF!</v>
      </c>
      <c r="L155" s="122" t="e">
        <f>+ROUNDDOWN(#REF!,3)</f>
        <v>#REF!</v>
      </c>
      <c r="M155" s="122" t="e">
        <f>+ROUNDDOWN(#REF!,3)</f>
        <v>#REF!</v>
      </c>
      <c r="N155" s="122" t="e">
        <f>+ROUNDDOWN(#REF!,3)</f>
        <v>#REF!</v>
      </c>
      <c r="O155" s="122" t="e">
        <f>+ROUNDDOWN(#REF!,3)</f>
        <v>#REF!</v>
      </c>
      <c r="P155" s="122" t="e">
        <f>+ROUNDDOWN(#REF!,3)</f>
        <v>#REF!</v>
      </c>
      <c r="Q155" s="122" t="e">
        <f>+ROUNDDOWN(#REF!,3)</f>
        <v>#REF!</v>
      </c>
      <c r="R155" s="122" t="e">
        <f>+ROUNDDOWN(#REF!,3)</f>
        <v>#REF!</v>
      </c>
      <c r="AC155" s="122" t="e">
        <f>+ROUNDDOWN(#REF!,3)</f>
        <v>#REF!</v>
      </c>
      <c r="AD155" s="122" t="e">
        <f>+ROUNDDOWN(#REF!,3)</f>
        <v>#REF!</v>
      </c>
      <c r="AE155" s="122" t="e">
        <f>+ROUNDDOWN(#REF!,3)</f>
        <v>#REF!</v>
      </c>
      <c r="AF155" s="122" t="e">
        <f>+ROUNDDOWN(#REF!,3)</f>
        <v>#REF!</v>
      </c>
      <c r="AG155" s="122" t="e">
        <f>+ROUNDDOWN(#REF!,3)</f>
        <v>#REF!</v>
      </c>
      <c r="AH155" s="122" t="e">
        <f>+ROUNDDOWN(#REF!,3)</f>
        <v>#REF!</v>
      </c>
      <c r="AI155" s="122" t="e">
        <f>+ROUNDDOWN(#REF!,3)</f>
        <v>#REF!</v>
      </c>
      <c r="AJ155" s="122" t="e">
        <f>+ROUNDDOWN(#REF!,3)</f>
        <v>#REF!</v>
      </c>
      <c r="AK155" s="122" t="e">
        <f>+ROUNDDOWN(#REF!,3)</f>
        <v>#REF!</v>
      </c>
      <c r="AL155" s="122" t="e">
        <f>+ROUNDDOWN(#REF!,3)</f>
        <v>#REF!</v>
      </c>
    </row>
    <row r="156" spans="7:38">
      <c r="G156" s="122" t="s">
        <v>553</v>
      </c>
      <c r="I156" s="122" t="e">
        <f>+ROUNDDOWN(#REF!,3)</f>
        <v>#REF!</v>
      </c>
      <c r="J156" s="122" t="e">
        <f>+ROUNDDOWN(#REF!,3)</f>
        <v>#REF!</v>
      </c>
      <c r="K156" s="122" t="e">
        <f>+ROUNDDOWN(#REF!,3)</f>
        <v>#REF!</v>
      </c>
      <c r="L156" s="122" t="e">
        <f>+ROUNDDOWN(#REF!,3)</f>
        <v>#REF!</v>
      </c>
      <c r="M156" s="122" t="e">
        <f>+ROUNDDOWN(#REF!,3)</f>
        <v>#REF!</v>
      </c>
      <c r="N156" s="122" t="e">
        <f>+ROUNDDOWN(#REF!,3)</f>
        <v>#REF!</v>
      </c>
      <c r="O156" s="122" t="e">
        <f>+ROUNDDOWN(#REF!,3)</f>
        <v>#REF!</v>
      </c>
      <c r="P156" s="122" t="e">
        <f>+ROUNDDOWN(#REF!,3)</f>
        <v>#REF!</v>
      </c>
      <c r="Q156" s="122" t="e">
        <f>+ROUNDDOWN(#REF!,3)</f>
        <v>#REF!</v>
      </c>
      <c r="R156" s="122" t="e">
        <f>+ROUNDDOWN(#REF!,3)</f>
        <v>#REF!</v>
      </c>
      <c r="AC156" s="122" t="e">
        <f>+ROUNDDOWN(#REF!,3)</f>
        <v>#REF!</v>
      </c>
      <c r="AD156" s="122" t="e">
        <f>+ROUNDDOWN(#REF!,3)</f>
        <v>#REF!</v>
      </c>
      <c r="AE156" s="122" t="e">
        <f>+ROUNDDOWN(#REF!,3)</f>
        <v>#REF!</v>
      </c>
      <c r="AF156" s="122" t="e">
        <f>+ROUNDDOWN(#REF!,3)</f>
        <v>#REF!</v>
      </c>
      <c r="AG156" s="122" t="e">
        <f>+ROUNDDOWN(#REF!,3)</f>
        <v>#REF!</v>
      </c>
      <c r="AH156" s="122" t="e">
        <f>+ROUNDDOWN(#REF!,3)</f>
        <v>#REF!</v>
      </c>
      <c r="AI156" s="122" t="e">
        <f>+ROUNDDOWN(#REF!,3)</f>
        <v>#REF!</v>
      </c>
      <c r="AJ156" s="122" t="e">
        <f>+ROUNDDOWN(#REF!,3)</f>
        <v>#REF!</v>
      </c>
      <c r="AK156" s="122" t="e">
        <f>+ROUNDDOWN(#REF!,3)</f>
        <v>#REF!</v>
      </c>
      <c r="AL156" s="122" t="e">
        <f>+ROUNDDOWN(#REF!,3)</f>
        <v>#REF!</v>
      </c>
    </row>
    <row r="157" spans="7:38">
      <c r="G157" s="122" t="s">
        <v>554</v>
      </c>
      <c r="I157" s="122" t="e">
        <f>+ROUNDDOWN(#REF!,3)</f>
        <v>#REF!</v>
      </c>
      <c r="J157" s="122" t="e">
        <f>+ROUNDDOWN(#REF!,3)</f>
        <v>#REF!</v>
      </c>
      <c r="K157" s="122" t="e">
        <f>+ROUNDDOWN(#REF!,3)</f>
        <v>#REF!</v>
      </c>
      <c r="L157" s="122" t="e">
        <f>+ROUNDDOWN(#REF!,3)</f>
        <v>#REF!</v>
      </c>
      <c r="M157" s="122" t="e">
        <f>+ROUNDDOWN(#REF!,3)</f>
        <v>#REF!</v>
      </c>
      <c r="N157" s="122" t="e">
        <f>+ROUNDDOWN(#REF!,3)</f>
        <v>#REF!</v>
      </c>
      <c r="O157" s="122" t="e">
        <f>+ROUNDDOWN(#REF!,3)</f>
        <v>#REF!</v>
      </c>
      <c r="P157" s="122" t="e">
        <f>+ROUNDDOWN(#REF!,3)</f>
        <v>#REF!</v>
      </c>
      <c r="Q157" s="122" t="e">
        <f>+ROUNDDOWN(#REF!,3)</f>
        <v>#REF!</v>
      </c>
      <c r="R157" s="122" t="e">
        <f>+ROUNDDOWN(#REF!,3)</f>
        <v>#REF!</v>
      </c>
      <c r="AC157" s="122" t="e">
        <f>+ROUNDDOWN(#REF!,3)</f>
        <v>#REF!</v>
      </c>
      <c r="AD157" s="122" t="e">
        <f>+ROUNDDOWN(#REF!,3)</f>
        <v>#REF!</v>
      </c>
      <c r="AE157" s="122" t="e">
        <f>+ROUNDDOWN(#REF!,3)</f>
        <v>#REF!</v>
      </c>
      <c r="AF157" s="122" t="e">
        <f>+ROUNDDOWN(#REF!,3)</f>
        <v>#REF!</v>
      </c>
      <c r="AG157" s="122" t="e">
        <f>+ROUNDDOWN(#REF!,3)</f>
        <v>#REF!</v>
      </c>
      <c r="AH157" s="122" t="e">
        <f>+ROUNDDOWN(#REF!,3)</f>
        <v>#REF!</v>
      </c>
      <c r="AI157" s="122" t="e">
        <f>+ROUNDDOWN(#REF!,3)</f>
        <v>#REF!</v>
      </c>
      <c r="AJ157" s="122" t="e">
        <f>+ROUNDDOWN(#REF!,3)</f>
        <v>#REF!</v>
      </c>
      <c r="AK157" s="122" t="e">
        <f>+ROUNDDOWN(#REF!,3)</f>
        <v>#REF!</v>
      </c>
      <c r="AL157" s="122" t="e">
        <f>+ROUNDDOWN(#REF!,3)</f>
        <v>#REF!</v>
      </c>
    </row>
    <row r="158" spans="7:38">
      <c r="G158" s="122" t="s">
        <v>555</v>
      </c>
      <c r="I158" s="122" t="e">
        <f>+ROUNDDOWN(#REF!,3)</f>
        <v>#REF!</v>
      </c>
      <c r="J158" s="122" t="e">
        <f>+ROUNDDOWN(#REF!,3)</f>
        <v>#REF!</v>
      </c>
      <c r="K158" s="122" t="e">
        <f>+ROUNDDOWN(#REF!,3)</f>
        <v>#REF!</v>
      </c>
      <c r="L158" s="122" t="e">
        <f>+ROUNDDOWN(#REF!,3)</f>
        <v>#REF!</v>
      </c>
      <c r="M158" s="122" t="e">
        <f>+ROUNDDOWN(#REF!,3)</f>
        <v>#REF!</v>
      </c>
      <c r="N158" s="122" t="e">
        <f>+ROUNDDOWN(#REF!,3)</f>
        <v>#REF!</v>
      </c>
      <c r="O158" s="122" t="e">
        <f>+ROUNDDOWN(#REF!,3)</f>
        <v>#REF!</v>
      </c>
      <c r="P158" s="122" t="e">
        <f>+ROUNDDOWN(#REF!,3)</f>
        <v>#REF!</v>
      </c>
      <c r="Q158" s="122" t="e">
        <f>+ROUNDDOWN(#REF!,3)</f>
        <v>#REF!</v>
      </c>
      <c r="R158" s="122" t="e">
        <f>+ROUNDDOWN(#REF!,3)</f>
        <v>#REF!</v>
      </c>
      <c r="AC158" s="122" t="e">
        <f>+ROUNDDOWN(#REF!,3)</f>
        <v>#REF!</v>
      </c>
      <c r="AD158" s="122" t="e">
        <f>+ROUNDDOWN(#REF!,3)</f>
        <v>#REF!</v>
      </c>
      <c r="AE158" s="122" t="e">
        <f>+ROUNDDOWN(#REF!,3)</f>
        <v>#REF!</v>
      </c>
      <c r="AF158" s="122" t="e">
        <f>+ROUNDDOWN(#REF!,3)</f>
        <v>#REF!</v>
      </c>
      <c r="AG158" s="122" t="e">
        <f>+ROUNDDOWN(#REF!,3)</f>
        <v>#REF!</v>
      </c>
      <c r="AH158" s="122" t="e">
        <f>+ROUNDDOWN(#REF!,3)</f>
        <v>#REF!</v>
      </c>
      <c r="AI158" s="122" t="e">
        <f>+ROUNDDOWN(#REF!,3)</f>
        <v>#REF!</v>
      </c>
      <c r="AJ158" s="122" t="e">
        <f>+ROUNDDOWN(#REF!,3)</f>
        <v>#REF!</v>
      </c>
      <c r="AK158" s="122" t="e">
        <f>+ROUNDDOWN(#REF!,3)</f>
        <v>#REF!</v>
      </c>
      <c r="AL158" s="122" t="e">
        <f>+ROUNDDOWN(#REF!,3)</f>
        <v>#REF!</v>
      </c>
    </row>
    <row r="159" spans="7:38">
      <c r="G159" s="122" t="s">
        <v>556</v>
      </c>
      <c r="I159" s="122" t="e">
        <f>+ROUNDDOWN(#REF!,3)</f>
        <v>#REF!</v>
      </c>
      <c r="J159" s="122" t="e">
        <f>+ROUNDDOWN(#REF!,3)</f>
        <v>#REF!</v>
      </c>
      <c r="K159" s="122" t="e">
        <f>+ROUNDDOWN(#REF!,3)</f>
        <v>#REF!</v>
      </c>
      <c r="L159" s="122" t="e">
        <f>+ROUNDDOWN(#REF!,3)</f>
        <v>#REF!</v>
      </c>
      <c r="M159" s="122" t="e">
        <f>+ROUNDDOWN(#REF!,3)</f>
        <v>#REF!</v>
      </c>
      <c r="N159" s="122" t="e">
        <f>+ROUNDDOWN(#REF!,3)</f>
        <v>#REF!</v>
      </c>
      <c r="O159" s="122" t="e">
        <f>+ROUNDDOWN(#REF!,3)</f>
        <v>#REF!</v>
      </c>
      <c r="P159" s="122" t="e">
        <f>+ROUNDDOWN(#REF!,3)</f>
        <v>#REF!</v>
      </c>
      <c r="Q159" s="122" t="e">
        <f>+ROUNDDOWN(#REF!,3)</f>
        <v>#REF!</v>
      </c>
      <c r="R159" s="122" t="e">
        <f>+ROUNDDOWN(#REF!,3)</f>
        <v>#REF!</v>
      </c>
      <c r="AC159" s="122" t="e">
        <f>+ROUNDDOWN(#REF!,3)</f>
        <v>#REF!</v>
      </c>
      <c r="AD159" s="122" t="e">
        <f>+ROUNDDOWN(#REF!,3)</f>
        <v>#REF!</v>
      </c>
      <c r="AE159" s="122" t="e">
        <f>+ROUNDDOWN(#REF!,3)</f>
        <v>#REF!</v>
      </c>
      <c r="AF159" s="122" t="e">
        <f>+ROUNDDOWN(#REF!,3)</f>
        <v>#REF!</v>
      </c>
      <c r="AG159" s="122" t="e">
        <f>+ROUNDDOWN(#REF!,3)</f>
        <v>#REF!</v>
      </c>
      <c r="AH159" s="122" t="e">
        <f>+ROUNDDOWN(#REF!,3)</f>
        <v>#REF!</v>
      </c>
      <c r="AI159" s="122" t="e">
        <f>+ROUNDDOWN(#REF!,3)</f>
        <v>#REF!</v>
      </c>
      <c r="AJ159" s="122" t="e">
        <f>+ROUNDDOWN(#REF!,3)</f>
        <v>#REF!</v>
      </c>
      <c r="AK159" s="122" t="e">
        <f>+ROUNDDOWN(#REF!,3)</f>
        <v>#REF!</v>
      </c>
      <c r="AL159" s="122" t="e">
        <f>+ROUNDDOWN(#REF!,3)</f>
        <v>#REF!</v>
      </c>
    </row>
    <row r="160" spans="7:38">
      <c r="G160" s="122" t="s">
        <v>557</v>
      </c>
      <c r="I160" s="122" t="e">
        <f>+ROUNDDOWN(#REF!,3)</f>
        <v>#REF!</v>
      </c>
      <c r="J160" s="122" t="e">
        <f>+ROUNDDOWN(#REF!,3)</f>
        <v>#REF!</v>
      </c>
      <c r="K160" s="122" t="e">
        <f>+ROUNDDOWN(#REF!,3)</f>
        <v>#REF!</v>
      </c>
      <c r="L160" s="122" t="e">
        <f>+ROUNDDOWN(#REF!,3)</f>
        <v>#REF!</v>
      </c>
      <c r="M160" s="122" t="e">
        <f>+ROUNDDOWN(#REF!,3)</f>
        <v>#REF!</v>
      </c>
      <c r="N160" s="122" t="e">
        <f>+ROUNDDOWN(#REF!,3)</f>
        <v>#REF!</v>
      </c>
      <c r="O160" s="122" t="e">
        <f>+ROUNDDOWN(#REF!,3)</f>
        <v>#REF!</v>
      </c>
      <c r="P160" s="122" t="e">
        <f>+ROUNDDOWN(#REF!,3)</f>
        <v>#REF!</v>
      </c>
      <c r="Q160" s="122" t="e">
        <f>+ROUNDDOWN(#REF!,3)</f>
        <v>#REF!</v>
      </c>
      <c r="R160" s="122" t="e">
        <f>+ROUNDDOWN(#REF!,3)</f>
        <v>#REF!</v>
      </c>
      <c r="AC160" s="122" t="e">
        <f>+ROUNDDOWN(#REF!,3)</f>
        <v>#REF!</v>
      </c>
      <c r="AD160" s="122" t="e">
        <f>+ROUNDDOWN(#REF!,3)</f>
        <v>#REF!</v>
      </c>
      <c r="AE160" s="122" t="e">
        <f>+ROUNDDOWN(#REF!,3)</f>
        <v>#REF!</v>
      </c>
      <c r="AF160" s="122" t="e">
        <f>+ROUNDDOWN(#REF!,3)</f>
        <v>#REF!</v>
      </c>
      <c r="AG160" s="122" t="e">
        <f>+ROUNDDOWN(#REF!,3)</f>
        <v>#REF!</v>
      </c>
      <c r="AH160" s="122" t="e">
        <f>+ROUNDDOWN(#REF!,3)</f>
        <v>#REF!</v>
      </c>
      <c r="AI160" s="122" t="e">
        <f>+ROUNDDOWN(#REF!,3)</f>
        <v>#REF!</v>
      </c>
      <c r="AJ160" s="122" t="e">
        <f>+ROUNDDOWN(#REF!,3)</f>
        <v>#REF!</v>
      </c>
      <c r="AK160" s="122" t="e">
        <f>+ROUNDDOWN(#REF!,3)</f>
        <v>#REF!</v>
      </c>
      <c r="AL160" s="122" t="e">
        <f>+ROUNDDOWN(#REF!,3)</f>
        <v>#REF!</v>
      </c>
    </row>
    <row r="161" spans="7:38">
      <c r="G161" s="122" t="s">
        <v>558</v>
      </c>
      <c r="I161" s="122" t="e">
        <f>+ROUNDDOWN(#REF!,3)</f>
        <v>#REF!</v>
      </c>
      <c r="J161" s="122" t="e">
        <f>+ROUNDDOWN(#REF!,3)</f>
        <v>#REF!</v>
      </c>
      <c r="K161" s="122" t="e">
        <f>+ROUNDDOWN(#REF!,3)</f>
        <v>#REF!</v>
      </c>
      <c r="L161" s="122" t="e">
        <f>+ROUNDDOWN(#REF!,3)</f>
        <v>#REF!</v>
      </c>
      <c r="M161" s="122" t="e">
        <f>+ROUNDDOWN(#REF!,3)</f>
        <v>#REF!</v>
      </c>
      <c r="N161" s="122" t="e">
        <f>+ROUNDDOWN(#REF!,3)</f>
        <v>#REF!</v>
      </c>
      <c r="O161" s="122" t="e">
        <f>+ROUNDDOWN(#REF!,3)</f>
        <v>#REF!</v>
      </c>
      <c r="P161" s="122" t="e">
        <f>+ROUNDDOWN(#REF!,3)</f>
        <v>#REF!</v>
      </c>
      <c r="Q161" s="122" t="e">
        <f>+ROUNDDOWN(#REF!,3)</f>
        <v>#REF!</v>
      </c>
      <c r="R161" s="122" t="e">
        <f>+ROUNDDOWN(#REF!,3)</f>
        <v>#REF!</v>
      </c>
      <c r="AC161" s="122" t="e">
        <f>+ROUNDDOWN(#REF!,3)</f>
        <v>#REF!</v>
      </c>
      <c r="AD161" s="122" t="e">
        <f>+ROUNDDOWN(#REF!,3)</f>
        <v>#REF!</v>
      </c>
      <c r="AE161" s="122" t="e">
        <f>+ROUNDDOWN(#REF!,3)</f>
        <v>#REF!</v>
      </c>
      <c r="AF161" s="122" t="e">
        <f>+ROUNDDOWN(#REF!,3)</f>
        <v>#REF!</v>
      </c>
      <c r="AG161" s="122" t="e">
        <f>+ROUNDDOWN(#REF!,3)</f>
        <v>#REF!</v>
      </c>
      <c r="AH161" s="122" t="e">
        <f>+ROUNDDOWN(#REF!,3)</f>
        <v>#REF!</v>
      </c>
      <c r="AI161" s="122" t="e">
        <f>+ROUNDDOWN(#REF!,3)</f>
        <v>#REF!</v>
      </c>
      <c r="AJ161" s="122" t="e">
        <f>+ROUNDDOWN(#REF!,3)</f>
        <v>#REF!</v>
      </c>
      <c r="AK161" s="122" t="e">
        <f>+ROUNDDOWN(#REF!,3)</f>
        <v>#REF!</v>
      </c>
      <c r="AL161" s="122" t="e">
        <f>+ROUNDDOWN(#REF!,3)</f>
        <v>#REF!</v>
      </c>
    </row>
    <row r="162" spans="7:38">
      <c r="G162" s="122" t="s">
        <v>559</v>
      </c>
      <c r="I162" s="122" t="e">
        <f>+ROUNDDOWN(#REF!,3)</f>
        <v>#REF!</v>
      </c>
      <c r="J162" s="122" t="e">
        <f>+ROUNDDOWN(#REF!,3)</f>
        <v>#REF!</v>
      </c>
      <c r="K162" s="122" t="e">
        <f>+ROUNDDOWN(#REF!,3)</f>
        <v>#REF!</v>
      </c>
      <c r="L162" s="122" t="e">
        <f>+ROUNDDOWN(#REF!,3)</f>
        <v>#REF!</v>
      </c>
      <c r="M162" s="122" t="e">
        <f>+ROUNDDOWN(#REF!,3)</f>
        <v>#REF!</v>
      </c>
      <c r="N162" s="122" t="e">
        <f>+ROUNDDOWN(#REF!,3)</f>
        <v>#REF!</v>
      </c>
      <c r="O162" s="122" t="e">
        <f>+ROUNDDOWN(#REF!,3)</f>
        <v>#REF!</v>
      </c>
      <c r="P162" s="122" t="e">
        <f>+ROUNDDOWN(#REF!,3)</f>
        <v>#REF!</v>
      </c>
      <c r="Q162" s="122" t="e">
        <f>+ROUNDDOWN(#REF!,3)</f>
        <v>#REF!</v>
      </c>
      <c r="R162" s="122" t="e">
        <f>+ROUNDDOWN(#REF!,3)</f>
        <v>#REF!</v>
      </c>
      <c r="AC162" s="122" t="e">
        <f>+ROUNDDOWN(#REF!,3)</f>
        <v>#REF!</v>
      </c>
      <c r="AD162" s="122" t="e">
        <f>+ROUNDDOWN(#REF!,3)</f>
        <v>#REF!</v>
      </c>
      <c r="AE162" s="122" t="e">
        <f>+ROUNDDOWN(#REF!,3)</f>
        <v>#REF!</v>
      </c>
      <c r="AF162" s="122" t="e">
        <f>+ROUNDDOWN(#REF!,3)</f>
        <v>#REF!</v>
      </c>
      <c r="AG162" s="122" t="e">
        <f>+ROUNDDOWN(#REF!,3)</f>
        <v>#REF!</v>
      </c>
      <c r="AH162" s="122" t="e">
        <f>+ROUNDDOWN(#REF!,3)</f>
        <v>#REF!</v>
      </c>
      <c r="AI162" s="122" t="e">
        <f>+ROUNDDOWN(#REF!,3)</f>
        <v>#REF!</v>
      </c>
      <c r="AJ162" s="122" t="e">
        <f>+ROUNDDOWN(#REF!,3)</f>
        <v>#REF!</v>
      </c>
      <c r="AK162" s="122" t="e">
        <f>+ROUNDDOWN(#REF!,3)</f>
        <v>#REF!</v>
      </c>
      <c r="AL162" s="122" t="e">
        <f>+ROUNDDOWN(#REF!,3)</f>
        <v>#REF!</v>
      </c>
    </row>
    <row r="163" spans="7:38">
      <c r="G163" s="122" t="s">
        <v>560</v>
      </c>
      <c r="I163" s="122" t="e">
        <f>+ROUNDDOWN(#REF!,3)</f>
        <v>#REF!</v>
      </c>
      <c r="J163" s="122" t="e">
        <f>+ROUNDDOWN(#REF!,3)</f>
        <v>#REF!</v>
      </c>
      <c r="K163" s="122" t="e">
        <f>+ROUNDDOWN(#REF!,3)</f>
        <v>#REF!</v>
      </c>
      <c r="L163" s="122" t="e">
        <f>+ROUNDDOWN(#REF!,3)</f>
        <v>#REF!</v>
      </c>
      <c r="M163" s="122" t="e">
        <f>+ROUNDDOWN(#REF!,3)</f>
        <v>#REF!</v>
      </c>
      <c r="N163" s="122" t="e">
        <f>+ROUNDDOWN(#REF!,3)</f>
        <v>#REF!</v>
      </c>
      <c r="O163" s="122" t="e">
        <f>+ROUNDDOWN(#REF!,3)</f>
        <v>#REF!</v>
      </c>
      <c r="P163" s="122" t="e">
        <f>+ROUNDDOWN(#REF!,3)</f>
        <v>#REF!</v>
      </c>
      <c r="Q163" s="122" t="e">
        <f>+ROUNDDOWN(#REF!,3)</f>
        <v>#REF!</v>
      </c>
      <c r="R163" s="122" t="e">
        <f>+ROUNDDOWN(#REF!,3)</f>
        <v>#REF!</v>
      </c>
      <c r="AC163" s="122" t="e">
        <f>+ROUNDDOWN(#REF!,3)</f>
        <v>#REF!</v>
      </c>
      <c r="AD163" s="122" t="e">
        <f>+ROUNDDOWN(#REF!,3)</f>
        <v>#REF!</v>
      </c>
      <c r="AE163" s="122" t="e">
        <f>+ROUNDDOWN(#REF!,3)</f>
        <v>#REF!</v>
      </c>
      <c r="AF163" s="122" t="e">
        <f>+ROUNDDOWN(#REF!,3)</f>
        <v>#REF!</v>
      </c>
      <c r="AG163" s="122" t="e">
        <f>+ROUNDDOWN(#REF!,3)</f>
        <v>#REF!</v>
      </c>
      <c r="AH163" s="122" t="e">
        <f>+ROUNDDOWN(#REF!,3)</f>
        <v>#REF!</v>
      </c>
      <c r="AI163" s="122" t="e">
        <f>+ROUNDDOWN(#REF!,3)</f>
        <v>#REF!</v>
      </c>
      <c r="AJ163" s="122" t="e">
        <f>+ROUNDDOWN(#REF!,3)</f>
        <v>#REF!</v>
      </c>
      <c r="AK163" s="122" t="e">
        <f>+ROUNDDOWN(#REF!,3)</f>
        <v>#REF!</v>
      </c>
      <c r="AL163" s="122" t="e">
        <f>+ROUNDDOWN(#REF!,3)</f>
        <v>#REF!</v>
      </c>
    </row>
    <row r="164" spans="7:38">
      <c r="G164" s="122" t="s">
        <v>561</v>
      </c>
      <c r="I164" s="122" t="e">
        <f>+ROUNDDOWN(#REF!,3)</f>
        <v>#REF!</v>
      </c>
      <c r="J164" s="122" t="e">
        <f>+ROUNDDOWN(#REF!,3)</f>
        <v>#REF!</v>
      </c>
      <c r="K164" s="122" t="e">
        <f>+ROUNDDOWN(#REF!,3)</f>
        <v>#REF!</v>
      </c>
      <c r="L164" s="122" t="e">
        <f>+ROUNDDOWN(#REF!,3)</f>
        <v>#REF!</v>
      </c>
      <c r="M164" s="122" t="e">
        <f>+ROUNDDOWN(#REF!,3)</f>
        <v>#REF!</v>
      </c>
      <c r="N164" s="122" t="e">
        <f>+ROUNDDOWN(#REF!,3)</f>
        <v>#REF!</v>
      </c>
      <c r="O164" s="122" t="e">
        <f>+ROUNDDOWN(#REF!,3)</f>
        <v>#REF!</v>
      </c>
      <c r="P164" s="122" t="e">
        <f>+ROUNDDOWN(#REF!,3)</f>
        <v>#REF!</v>
      </c>
      <c r="Q164" s="122" t="e">
        <f>+ROUNDDOWN(#REF!,3)</f>
        <v>#REF!</v>
      </c>
      <c r="R164" s="122" t="e">
        <f>+ROUNDDOWN(#REF!,3)</f>
        <v>#REF!</v>
      </c>
      <c r="AC164" s="122" t="e">
        <f>+ROUNDDOWN(#REF!,3)</f>
        <v>#REF!</v>
      </c>
      <c r="AD164" s="122" t="e">
        <f>+ROUNDDOWN(#REF!,3)</f>
        <v>#REF!</v>
      </c>
      <c r="AE164" s="122" t="e">
        <f>+ROUNDDOWN(#REF!,3)</f>
        <v>#REF!</v>
      </c>
      <c r="AF164" s="122" t="e">
        <f>+ROUNDDOWN(#REF!,3)</f>
        <v>#REF!</v>
      </c>
      <c r="AG164" s="122" t="e">
        <f>+ROUNDDOWN(#REF!,3)</f>
        <v>#REF!</v>
      </c>
      <c r="AH164" s="122" t="e">
        <f>+ROUNDDOWN(#REF!,3)</f>
        <v>#REF!</v>
      </c>
      <c r="AI164" s="122" t="e">
        <f>+ROUNDDOWN(#REF!,3)</f>
        <v>#REF!</v>
      </c>
      <c r="AJ164" s="122" t="e">
        <f>+ROUNDDOWN(#REF!,3)</f>
        <v>#REF!</v>
      </c>
      <c r="AK164" s="122" t="e">
        <f>+ROUNDDOWN(#REF!,3)</f>
        <v>#REF!</v>
      </c>
      <c r="AL164" s="122" t="e">
        <f>+ROUNDDOWN(#REF!,3)</f>
        <v>#REF!</v>
      </c>
    </row>
    <row r="165" spans="7:38">
      <c r="G165" s="122" t="s">
        <v>562</v>
      </c>
      <c r="I165" s="122" t="e">
        <f>+ROUNDDOWN(#REF!,3)</f>
        <v>#REF!</v>
      </c>
      <c r="J165" s="122" t="e">
        <f>+ROUNDDOWN(#REF!,3)</f>
        <v>#REF!</v>
      </c>
      <c r="K165" s="122" t="e">
        <f>+ROUNDDOWN(#REF!,3)</f>
        <v>#REF!</v>
      </c>
      <c r="L165" s="122" t="e">
        <f>+ROUNDDOWN(#REF!,3)</f>
        <v>#REF!</v>
      </c>
      <c r="M165" s="122" t="e">
        <f>+ROUNDDOWN(#REF!,3)</f>
        <v>#REF!</v>
      </c>
      <c r="N165" s="122" t="e">
        <f>+ROUNDDOWN(#REF!,3)</f>
        <v>#REF!</v>
      </c>
      <c r="O165" s="122" t="e">
        <f>+ROUNDDOWN(#REF!,3)</f>
        <v>#REF!</v>
      </c>
      <c r="P165" s="122" t="e">
        <f>+ROUNDDOWN(#REF!,3)</f>
        <v>#REF!</v>
      </c>
      <c r="Q165" s="122" t="e">
        <f>+ROUNDDOWN(#REF!,3)</f>
        <v>#REF!</v>
      </c>
      <c r="R165" s="122" t="e">
        <f>+ROUNDDOWN(#REF!,3)</f>
        <v>#REF!</v>
      </c>
      <c r="AC165" s="122" t="e">
        <f>+ROUNDDOWN(#REF!,3)</f>
        <v>#REF!</v>
      </c>
      <c r="AD165" s="122" t="e">
        <f>+ROUNDDOWN(#REF!,3)</f>
        <v>#REF!</v>
      </c>
      <c r="AE165" s="122" t="e">
        <f>+ROUNDDOWN(#REF!,3)</f>
        <v>#REF!</v>
      </c>
      <c r="AF165" s="122" t="e">
        <f>+ROUNDDOWN(#REF!,3)</f>
        <v>#REF!</v>
      </c>
      <c r="AG165" s="122" t="e">
        <f>+ROUNDDOWN(#REF!,3)</f>
        <v>#REF!</v>
      </c>
      <c r="AH165" s="122" t="e">
        <f>+ROUNDDOWN(#REF!,3)</f>
        <v>#REF!</v>
      </c>
      <c r="AI165" s="122" t="e">
        <f>+ROUNDDOWN(#REF!,3)</f>
        <v>#REF!</v>
      </c>
      <c r="AJ165" s="122" t="e">
        <f>+ROUNDDOWN(#REF!,3)</f>
        <v>#REF!</v>
      </c>
      <c r="AK165" s="122" t="e">
        <f>+ROUNDDOWN(#REF!,3)</f>
        <v>#REF!</v>
      </c>
      <c r="AL165" s="122" t="e">
        <f>+ROUNDDOWN(#REF!,3)</f>
        <v>#REF!</v>
      </c>
    </row>
    <row r="166" spans="7:38">
      <c r="G166" s="122" t="s">
        <v>563</v>
      </c>
      <c r="I166" s="122" t="e">
        <f>+ROUNDDOWN(#REF!,3)</f>
        <v>#REF!</v>
      </c>
      <c r="J166" s="122" t="e">
        <f>+ROUNDDOWN(#REF!,3)</f>
        <v>#REF!</v>
      </c>
      <c r="K166" s="122" t="e">
        <f>+ROUNDDOWN(#REF!,3)</f>
        <v>#REF!</v>
      </c>
      <c r="L166" s="122" t="e">
        <f>+ROUNDDOWN(#REF!,3)</f>
        <v>#REF!</v>
      </c>
      <c r="M166" s="122" t="e">
        <f>+ROUNDDOWN(#REF!,3)</f>
        <v>#REF!</v>
      </c>
      <c r="N166" s="122" t="e">
        <f>+ROUNDDOWN(#REF!,3)</f>
        <v>#REF!</v>
      </c>
      <c r="O166" s="122" t="e">
        <f>+ROUNDDOWN(#REF!,3)</f>
        <v>#REF!</v>
      </c>
      <c r="P166" s="122" t="e">
        <f>+ROUNDDOWN(#REF!,3)</f>
        <v>#REF!</v>
      </c>
      <c r="Q166" s="122" t="e">
        <f>+ROUNDDOWN(#REF!,3)</f>
        <v>#REF!</v>
      </c>
      <c r="R166" s="122" t="e">
        <f>+ROUNDDOWN(#REF!,3)</f>
        <v>#REF!</v>
      </c>
      <c r="AC166" s="122" t="e">
        <f>+ROUNDDOWN(#REF!,3)</f>
        <v>#REF!</v>
      </c>
      <c r="AD166" s="122" t="e">
        <f>+ROUNDDOWN(#REF!,3)</f>
        <v>#REF!</v>
      </c>
      <c r="AE166" s="122" t="e">
        <f>+ROUNDDOWN(#REF!,3)</f>
        <v>#REF!</v>
      </c>
      <c r="AF166" s="122" t="e">
        <f>+ROUNDDOWN(#REF!,3)</f>
        <v>#REF!</v>
      </c>
      <c r="AG166" s="122" t="e">
        <f>+ROUNDDOWN(#REF!,3)</f>
        <v>#REF!</v>
      </c>
      <c r="AH166" s="122" t="e">
        <f>+ROUNDDOWN(#REF!,3)</f>
        <v>#REF!</v>
      </c>
      <c r="AI166" s="122" t="e">
        <f>+ROUNDDOWN(#REF!,3)</f>
        <v>#REF!</v>
      </c>
      <c r="AJ166" s="122" t="e">
        <f>+ROUNDDOWN(#REF!,3)</f>
        <v>#REF!</v>
      </c>
      <c r="AK166" s="122" t="e">
        <f>+ROUNDDOWN(#REF!,3)</f>
        <v>#REF!</v>
      </c>
      <c r="AL166" s="122" t="e">
        <f>+ROUNDDOWN(#REF!,3)</f>
        <v>#REF!</v>
      </c>
    </row>
    <row r="167" spans="7:38">
      <c r="G167" s="122" t="s">
        <v>564</v>
      </c>
      <c r="I167" s="122" t="e">
        <f>+ROUNDDOWN(#REF!,3)</f>
        <v>#REF!</v>
      </c>
      <c r="J167" s="122" t="e">
        <f>+ROUNDDOWN(#REF!,3)</f>
        <v>#REF!</v>
      </c>
      <c r="K167" s="122" t="e">
        <f>+ROUNDDOWN(#REF!,3)</f>
        <v>#REF!</v>
      </c>
      <c r="L167" s="122" t="e">
        <f>+ROUNDDOWN(#REF!,3)</f>
        <v>#REF!</v>
      </c>
      <c r="M167" s="122" t="e">
        <f>+ROUNDDOWN(#REF!,3)</f>
        <v>#REF!</v>
      </c>
      <c r="N167" s="122" t="e">
        <f>+ROUNDDOWN(#REF!,3)</f>
        <v>#REF!</v>
      </c>
      <c r="O167" s="122" t="e">
        <f>+ROUNDDOWN(#REF!,3)</f>
        <v>#REF!</v>
      </c>
      <c r="P167" s="122" t="e">
        <f>+ROUNDDOWN(#REF!,3)</f>
        <v>#REF!</v>
      </c>
      <c r="Q167" s="122" t="e">
        <f>+ROUNDDOWN(#REF!,3)</f>
        <v>#REF!</v>
      </c>
      <c r="R167" s="122" t="e">
        <f>+ROUNDDOWN(#REF!,3)</f>
        <v>#REF!</v>
      </c>
      <c r="AC167" s="122" t="e">
        <f>+ROUNDDOWN(#REF!,3)</f>
        <v>#REF!</v>
      </c>
      <c r="AD167" s="122" t="e">
        <f>+ROUNDDOWN(#REF!,3)</f>
        <v>#REF!</v>
      </c>
      <c r="AE167" s="122" t="e">
        <f>+ROUNDDOWN(#REF!,3)</f>
        <v>#REF!</v>
      </c>
      <c r="AF167" s="122" t="e">
        <f>+ROUNDDOWN(#REF!,3)</f>
        <v>#REF!</v>
      </c>
      <c r="AG167" s="122" t="e">
        <f>+ROUNDDOWN(#REF!,3)</f>
        <v>#REF!</v>
      </c>
      <c r="AH167" s="122" t="e">
        <f>+ROUNDDOWN(#REF!,3)</f>
        <v>#REF!</v>
      </c>
      <c r="AI167" s="122" t="e">
        <f>+ROUNDDOWN(#REF!,3)</f>
        <v>#REF!</v>
      </c>
      <c r="AJ167" s="122" t="e">
        <f>+ROUNDDOWN(#REF!,3)</f>
        <v>#REF!</v>
      </c>
      <c r="AK167" s="122" t="e">
        <f>+ROUNDDOWN(#REF!,3)</f>
        <v>#REF!</v>
      </c>
      <c r="AL167" s="122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AC38" sqref="AC38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637</v>
      </c>
      <c r="E6" s="109">
        <v>0.60399999999999998</v>
      </c>
      <c r="F6" s="129">
        <v>0.60586899999999999</v>
      </c>
      <c r="G6" s="110">
        <v>0.58798499999999998</v>
      </c>
      <c r="H6" s="110">
        <v>0.59404900000000005</v>
      </c>
      <c r="I6" s="110">
        <v>0.60737799999999997</v>
      </c>
      <c r="J6" s="110">
        <v>0.607321</v>
      </c>
      <c r="K6" s="110">
        <v>0.59382400000000002</v>
      </c>
      <c r="L6" s="110">
        <v>0.58062599999999998</v>
      </c>
      <c r="M6" s="110">
        <v>0.56772100000000003</v>
      </c>
      <c r="N6" s="110">
        <v>0.55510400000000004</v>
      </c>
      <c r="Q6" s="109" t="s">
        <v>159</v>
      </c>
      <c r="R6" s="109" t="s">
        <v>637</v>
      </c>
      <c r="S6" s="110">
        <v>0.41199999999999998</v>
      </c>
      <c r="T6" s="110">
        <v>0.41352899999999998</v>
      </c>
      <c r="U6" s="110">
        <v>0.40132200000000001</v>
      </c>
      <c r="V6" s="110">
        <v>0.40546100000000002</v>
      </c>
      <c r="W6" s="110">
        <v>0.41455900000000001</v>
      </c>
      <c r="X6" s="110">
        <v>0.41452</v>
      </c>
      <c r="Y6" s="110">
        <v>0.40530699999999997</v>
      </c>
      <c r="Z6" s="110">
        <v>0.39629900000000001</v>
      </c>
      <c r="AA6" s="110">
        <v>0.387492</v>
      </c>
      <c r="AB6" s="110">
        <v>0.37887900000000002</v>
      </c>
    </row>
    <row r="7" spans="2:28">
      <c r="C7" s="109" t="s">
        <v>159</v>
      </c>
      <c r="D7" s="128" t="s">
        <v>638</v>
      </c>
      <c r="E7" s="109">
        <v>0.14699999999999999</v>
      </c>
      <c r="F7" s="129">
        <v>0.145346</v>
      </c>
      <c r="G7" s="109">
        <v>0.13824800000000001</v>
      </c>
      <c r="H7" s="109">
        <v>0.136208</v>
      </c>
      <c r="I7" s="109">
        <v>0.13580900000000001</v>
      </c>
      <c r="J7" s="109">
        <v>0.13242699999999999</v>
      </c>
      <c r="K7" s="109">
        <v>0.12627099999999999</v>
      </c>
      <c r="L7" s="109">
        <v>0.12040099999999999</v>
      </c>
      <c r="M7" s="109">
        <v>0.114804</v>
      </c>
      <c r="N7" s="109">
        <v>0.10946699999999999</v>
      </c>
      <c r="Q7" s="109" t="s">
        <v>159</v>
      </c>
      <c r="R7" s="109" t="s">
        <v>638</v>
      </c>
      <c r="S7" s="109">
        <v>0.93500000000000005</v>
      </c>
      <c r="T7" s="109">
        <v>0.92432300000000001</v>
      </c>
      <c r="U7" s="109">
        <v>0.87918799999999997</v>
      </c>
      <c r="V7" s="109">
        <v>0.86621599999999999</v>
      </c>
      <c r="W7" s="109">
        <v>0.863676</v>
      </c>
      <c r="X7" s="109">
        <v>0.842167</v>
      </c>
      <c r="Y7" s="109">
        <v>0.80301800000000001</v>
      </c>
      <c r="Z7" s="109">
        <v>0.76568899999999995</v>
      </c>
      <c r="AA7" s="109">
        <v>0.73009500000000005</v>
      </c>
      <c r="AB7" s="109">
        <v>0.69615499999999997</v>
      </c>
    </row>
    <row r="8" spans="2:28">
      <c r="C8" s="109" t="s">
        <v>159</v>
      </c>
      <c r="D8" s="128" t="s">
        <v>639</v>
      </c>
      <c r="E8" s="109">
        <v>1.2330000000000001</v>
      </c>
      <c r="F8" s="129">
        <v>1.2368859999999999</v>
      </c>
      <c r="G8" s="109">
        <v>1.200375</v>
      </c>
      <c r="H8" s="109">
        <v>1.2127559999999999</v>
      </c>
      <c r="I8" s="109">
        <v>1.239967</v>
      </c>
      <c r="J8" s="109">
        <v>1.239851</v>
      </c>
      <c r="K8" s="109">
        <v>1.212296</v>
      </c>
      <c r="L8" s="109">
        <v>1.185352</v>
      </c>
      <c r="M8" s="109">
        <v>1.159008</v>
      </c>
      <c r="N8" s="109">
        <v>1.133248</v>
      </c>
      <c r="Q8" s="109" t="s">
        <v>159</v>
      </c>
      <c r="R8" s="109" t="s">
        <v>639</v>
      </c>
      <c r="S8" s="109">
        <v>0.84099999999999997</v>
      </c>
      <c r="T8" s="109">
        <v>0.84422200000000003</v>
      </c>
      <c r="U8" s="109">
        <v>0.81930199999999997</v>
      </c>
      <c r="V8" s="109">
        <v>0.82775200000000004</v>
      </c>
      <c r="W8" s="109">
        <v>0.84632499999999999</v>
      </c>
      <c r="X8" s="109">
        <v>0.84624600000000005</v>
      </c>
      <c r="Y8" s="109">
        <v>0.82743800000000001</v>
      </c>
      <c r="Z8" s="109">
        <v>0.80904799999999999</v>
      </c>
      <c r="AA8" s="109">
        <v>0.79106699999999996</v>
      </c>
      <c r="AB8" s="109">
        <v>0.77348600000000001</v>
      </c>
    </row>
    <row r="9" spans="2:28">
      <c r="C9" s="109" t="s">
        <v>159</v>
      </c>
      <c r="D9" s="128" t="s">
        <v>640</v>
      </c>
      <c r="E9" s="130">
        <v>0.21299999999999999</v>
      </c>
      <c r="F9" s="129">
        <v>0.21224699999999999</v>
      </c>
      <c r="G9" s="109">
        <v>0.203925</v>
      </c>
      <c r="H9" s="109">
        <v>0.203459</v>
      </c>
      <c r="I9" s="109">
        <v>0.205431</v>
      </c>
      <c r="J9" s="109">
        <v>0.20285</v>
      </c>
      <c r="K9" s="109">
        <v>0.19586899999999999</v>
      </c>
      <c r="L9" s="109">
        <v>0.18912799999999999</v>
      </c>
      <c r="M9" s="109">
        <v>0.182618</v>
      </c>
      <c r="N9" s="109">
        <v>0.17633299999999999</v>
      </c>
      <c r="Q9" s="109" t="s">
        <v>159</v>
      </c>
      <c r="R9" s="109" t="s">
        <v>640</v>
      </c>
      <c r="S9" s="109">
        <v>0.155</v>
      </c>
      <c r="T9" s="109">
        <v>0.154859</v>
      </c>
      <c r="U9" s="109">
        <v>0.148787</v>
      </c>
      <c r="V9" s="109">
        <v>0.148447</v>
      </c>
      <c r="W9" s="109">
        <v>0.14988599999999999</v>
      </c>
      <c r="X9" s="109">
        <v>0.148003</v>
      </c>
      <c r="Y9" s="109">
        <v>0.14290900000000001</v>
      </c>
      <c r="Z9" s="109">
        <v>0.137991</v>
      </c>
      <c r="AA9" s="109">
        <v>0.133242</v>
      </c>
      <c r="AB9" s="109">
        <v>0.12865599999999999</v>
      </c>
    </row>
    <row r="10" spans="2:28">
      <c r="C10" s="109" t="s">
        <v>159</v>
      </c>
      <c r="D10" s="128" t="s">
        <v>641</v>
      </c>
      <c r="E10" s="130">
        <v>6.8000000000000005E-2</v>
      </c>
      <c r="F10" s="129">
        <v>6.8310999999999997E-2</v>
      </c>
      <c r="G10" s="109">
        <v>6.5632999999999997E-2</v>
      </c>
      <c r="H10" s="109">
        <v>6.5483E-2</v>
      </c>
      <c r="I10" s="109">
        <v>6.6116999999999995E-2</v>
      </c>
      <c r="J10" s="109">
        <v>6.5286999999999998E-2</v>
      </c>
      <c r="K10" s="109">
        <v>6.3039999999999999E-2</v>
      </c>
      <c r="L10" s="109">
        <v>6.087E-2</v>
      </c>
      <c r="M10" s="109">
        <v>5.8775000000000001E-2</v>
      </c>
      <c r="N10" s="109">
        <v>5.6751999999999997E-2</v>
      </c>
      <c r="Q10" s="109" t="s">
        <v>159</v>
      </c>
      <c r="R10" s="109" t="s">
        <v>641</v>
      </c>
      <c r="S10" s="109">
        <v>0.05</v>
      </c>
      <c r="T10" s="109">
        <v>4.9841000000000003E-2</v>
      </c>
      <c r="U10" s="109">
        <v>4.7886999999999999E-2</v>
      </c>
      <c r="V10" s="109">
        <v>4.7777E-2</v>
      </c>
      <c r="W10" s="109">
        <v>4.8239999999999998E-2</v>
      </c>
      <c r="X10" s="109">
        <v>4.7634000000000003E-2</v>
      </c>
      <c r="Y10" s="109">
        <v>4.5995000000000001E-2</v>
      </c>
      <c r="Z10" s="109">
        <v>4.4412E-2</v>
      </c>
      <c r="AA10" s="109">
        <v>4.2882999999999998E-2</v>
      </c>
      <c r="AB10" s="109">
        <v>4.1408E-2</v>
      </c>
    </row>
    <row r="11" spans="2:28">
      <c r="C11" s="109" t="s">
        <v>159</v>
      </c>
      <c r="D11" s="128" t="s">
        <v>642</v>
      </c>
      <c r="E11" s="130">
        <v>6.3E-2</v>
      </c>
      <c r="F11" s="129">
        <v>6.2765000000000001E-2</v>
      </c>
      <c r="G11" s="109">
        <v>6.0303000000000002E-2</v>
      </c>
      <c r="H11" s="109">
        <v>6.0165999999999997E-2</v>
      </c>
      <c r="I11" s="109">
        <v>6.0748999999999997E-2</v>
      </c>
      <c r="J11" s="109">
        <v>5.9985999999999998E-2</v>
      </c>
      <c r="K11" s="109">
        <v>5.7921E-2</v>
      </c>
      <c r="L11" s="109">
        <v>5.5927999999999999E-2</v>
      </c>
      <c r="M11" s="109">
        <v>5.4003000000000002E-2</v>
      </c>
      <c r="N11" s="109">
        <v>5.2144000000000003E-2</v>
      </c>
      <c r="Q11" s="109" t="s">
        <v>159</v>
      </c>
      <c r="R11" s="109" t="s">
        <v>642</v>
      </c>
      <c r="S11" s="109">
        <v>4.5999999999999999E-2</v>
      </c>
      <c r="T11" s="109">
        <v>4.5794000000000001E-2</v>
      </c>
      <c r="U11" s="109">
        <v>4.3998000000000002E-2</v>
      </c>
      <c r="V11" s="109">
        <v>4.3898E-2</v>
      </c>
      <c r="W11" s="109">
        <v>4.4323000000000001E-2</v>
      </c>
      <c r="X11" s="109">
        <v>4.3767E-2</v>
      </c>
      <c r="Y11" s="109">
        <v>4.2259999999999999E-2</v>
      </c>
      <c r="Z11" s="109">
        <v>4.0806000000000002E-2</v>
      </c>
      <c r="AA11" s="109">
        <v>3.9400999999999999E-2</v>
      </c>
      <c r="AB11" s="109">
        <v>3.8045000000000002E-2</v>
      </c>
    </row>
    <row r="12" spans="2:28">
      <c r="C12" s="109" t="s">
        <v>159</v>
      </c>
      <c r="D12" s="128" t="s">
        <v>643</v>
      </c>
      <c r="E12" s="130">
        <v>3.9E-2</v>
      </c>
      <c r="F12" s="129">
        <v>3.9161000000000001E-2</v>
      </c>
      <c r="G12" s="109">
        <v>3.7624999999999999E-2</v>
      </c>
      <c r="H12" s="109">
        <v>3.7539000000000003E-2</v>
      </c>
      <c r="I12" s="109">
        <v>3.7902999999999999E-2</v>
      </c>
      <c r="J12" s="109">
        <v>3.7427000000000002E-2</v>
      </c>
      <c r="K12" s="109">
        <v>3.6138999999999998E-2</v>
      </c>
      <c r="L12" s="109">
        <v>3.4895000000000002E-2</v>
      </c>
      <c r="M12" s="109">
        <v>3.3694000000000002E-2</v>
      </c>
      <c r="N12" s="109">
        <v>3.2534E-2</v>
      </c>
      <c r="Q12" s="109" t="s">
        <v>159</v>
      </c>
      <c r="R12" s="109" t="s">
        <v>643</v>
      </c>
      <c r="S12" s="109">
        <v>2.8000000000000001E-2</v>
      </c>
      <c r="T12" s="109">
        <v>2.8572E-2</v>
      </c>
      <c r="U12" s="109">
        <v>2.7452000000000001E-2</v>
      </c>
      <c r="V12" s="109">
        <v>2.7389E-2</v>
      </c>
      <c r="W12" s="109">
        <v>2.7654999999999999E-2</v>
      </c>
      <c r="X12" s="109">
        <v>2.7307000000000001E-2</v>
      </c>
      <c r="Y12" s="109">
        <v>2.6367999999999999E-2</v>
      </c>
      <c r="Z12" s="109">
        <v>2.546E-2</v>
      </c>
      <c r="AA12" s="109">
        <v>2.4584000000000002E-2</v>
      </c>
      <c r="AB12" s="109">
        <v>2.3737999999999999E-2</v>
      </c>
    </row>
    <row r="13" spans="2:28">
      <c r="C13" s="109" t="s">
        <v>159</v>
      </c>
      <c r="D13" s="128" t="s">
        <v>644</v>
      </c>
      <c r="E13" s="130">
        <v>0.53100000000000003</v>
      </c>
      <c r="F13" s="129">
        <v>0.53267900000000001</v>
      </c>
      <c r="G13" s="109">
        <v>0.51695500000000005</v>
      </c>
      <c r="H13" s="109">
        <v>0.52228699999999995</v>
      </c>
      <c r="I13" s="109">
        <v>0.53400599999999998</v>
      </c>
      <c r="J13" s="109">
        <v>0.53395599999999999</v>
      </c>
      <c r="K13" s="109">
        <v>0.52208900000000003</v>
      </c>
      <c r="L13" s="109">
        <v>0.51048499999999997</v>
      </c>
      <c r="M13" s="109">
        <v>0.49913999999999997</v>
      </c>
      <c r="N13" s="109">
        <v>0.48804599999999998</v>
      </c>
      <c r="Q13" s="109" t="s">
        <v>159</v>
      </c>
      <c r="R13" s="109" t="s">
        <v>644</v>
      </c>
      <c r="S13" s="109">
        <v>0.36199999999999999</v>
      </c>
      <c r="T13" s="109">
        <v>0.36357400000000001</v>
      </c>
      <c r="U13" s="109">
        <v>0.35284199999999999</v>
      </c>
      <c r="V13" s="109">
        <v>0.35648099999999999</v>
      </c>
      <c r="W13" s="109">
        <v>0.36448000000000003</v>
      </c>
      <c r="X13" s="109">
        <v>0.36444599999999999</v>
      </c>
      <c r="Y13" s="109">
        <v>0.356346</v>
      </c>
      <c r="Z13" s="109">
        <v>0.34842600000000001</v>
      </c>
      <c r="AA13" s="109">
        <v>0.34068199999999998</v>
      </c>
      <c r="AB13" s="109">
        <v>0.33311000000000002</v>
      </c>
    </row>
    <row r="14" spans="2:28">
      <c r="C14" s="109" t="s">
        <v>159</v>
      </c>
      <c r="D14" s="128" t="s">
        <v>645</v>
      </c>
      <c r="E14" s="130">
        <v>2.004</v>
      </c>
      <c r="F14" s="129">
        <v>2.0103010000000001</v>
      </c>
      <c r="G14" s="109">
        <v>1.9509609999999999</v>
      </c>
      <c r="H14" s="109">
        <v>1.971082</v>
      </c>
      <c r="I14" s="109">
        <v>2.0153080000000001</v>
      </c>
      <c r="J14" s="109">
        <v>2.01512</v>
      </c>
      <c r="K14" s="109">
        <v>1.970334</v>
      </c>
      <c r="L14" s="109">
        <v>1.9265429999999999</v>
      </c>
      <c r="M14" s="109">
        <v>1.883726</v>
      </c>
      <c r="N14" s="109">
        <v>1.8418600000000001</v>
      </c>
      <c r="Q14" s="109" t="s">
        <v>159</v>
      </c>
      <c r="R14" s="109" t="s">
        <v>645</v>
      </c>
      <c r="S14" s="109">
        <v>1.3680000000000001</v>
      </c>
      <c r="T14" s="109">
        <v>1.3721080000000001</v>
      </c>
      <c r="U14" s="109">
        <v>1.3316049999999999</v>
      </c>
      <c r="V14" s="109">
        <v>1.3453390000000001</v>
      </c>
      <c r="W14" s="109">
        <v>1.3755250000000001</v>
      </c>
      <c r="X14" s="109">
        <v>1.375397</v>
      </c>
      <c r="Y14" s="109">
        <v>1.3448290000000001</v>
      </c>
      <c r="Z14" s="109">
        <v>1.31494</v>
      </c>
      <c r="AA14" s="109">
        <v>1.2857149999999999</v>
      </c>
      <c r="AB14" s="109">
        <v>1.2571399999999999</v>
      </c>
    </row>
    <row r="15" spans="2:28">
      <c r="C15" s="109" t="s">
        <v>159</v>
      </c>
      <c r="D15" s="128" t="s">
        <v>646</v>
      </c>
      <c r="E15" s="130">
        <v>7.0000000000000001E-3</v>
      </c>
      <c r="F15" s="129">
        <v>7.038E-3</v>
      </c>
      <c r="G15" s="109">
        <v>6.8310000000000003E-3</v>
      </c>
      <c r="H15" s="109">
        <v>6.901E-3</v>
      </c>
      <c r="I15" s="109">
        <v>7.0559999999999998E-3</v>
      </c>
      <c r="J15" s="109">
        <v>7.0549999999999996E-3</v>
      </c>
      <c r="K15" s="109">
        <v>6.8979999999999996E-3</v>
      </c>
      <c r="L15" s="109">
        <v>6.7450000000000001E-3</v>
      </c>
      <c r="M15" s="109">
        <v>6.5950000000000002E-3</v>
      </c>
      <c r="N15" s="109">
        <v>6.4489999999999999E-3</v>
      </c>
      <c r="Q15" s="109" t="s">
        <v>159</v>
      </c>
      <c r="R15" s="109" t="s">
        <v>646</v>
      </c>
      <c r="S15" s="109">
        <v>4.0000000000000001E-3</v>
      </c>
      <c r="T15" s="109">
        <v>4.8040000000000001E-3</v>
      </c>
      <c r="U15" s="109">
        <v>4.6620000000000003E-3</v>
      </c>
      <c r="V15" s="109">
        <v>4.7099999999999998E-3</v>
      </c>
      <c r="W15" s="109">
        <v>4.816E-3</v>
      </c>
      <c r="X15" s="109">
        <v>4.816E-3</v>
      </c>
      <c r="Y15" s="109">
        <v>4.7080000000000004E-3</v>
      </c>
      <c r="Z15" s="109">
        <v>4.6039999999999996E-3</v>
      </c>
      <c r="AA15" s="109">
        <v>4.5019999999999999E-3</v>
      </c>
      <c r="AB15" s="109">
        <v>4.4010000000000004E-3</v>
      </c>
    </row>
    <row r="16" spans="2:28">
      <c r="C16" s="109" t="s">
        <v>159</v>
      </c>
      <c r="D16" s="128" t="s">
        <v>647</v>
      </c>
      <c r="E16" s="130">
        <v>4.3999999999999997E-2</v>
      </c>
      <c r="F16" s="129">
        <v>4.2696999999999999E-2</v>
      </c>
      <c r="G16" s="109">
        <v>4.0612000000000002E-2</v>
      </c>
      <c r="H16" s="109">
        <v>3.8148000000000001E-2</v>
      </c>
      <c r="I16" s="109">
        <v>3.5833999999999998E-2</v>
      </c>
      <c r="J16" s="109">
        <v>3.3661000000000003E-2</v>
      </c>
      <c r="K16" s="109">
        <v>3.1619000000000001E-2</v>
      </c>
      <c r="L16" s="109">
        <v>2.9701000000000002E-2</v>
      </c>
      <c r="M16" s="109">
        <v>2.7899E-2</v>
      </c>
      <c r="N16" s="109">
        <v>2.6207000000000001E-2</v>
      </c>
      <c r="Q16" s="109" t="s">
        <v>159</v>
      </c>
      <c r="R16" s="109" t="s">
        <v>647</v>
      </c>
      <c r="S16" s="109">
        <v>0.48</v>
      </c>
      <c r="T16" s="109">
        <v>0.46312799999999998</v>
      </c>
      <c r="U16" s="109">
        <v>0.44051299999999999</v>
      </c>
      <c r="V16" s="109">
        <v>0.41379100000000002</v>
      </c>
      <c r="W16" s="109">
        <v>0.38868999999999998</v>
      </c>
      <c r="X16" s="109">
        <v>0.36511199999999999</v>
      </c>
      <c r="Y16" s="109">
        <v>0.34296300000000002</v>
      </c>
      <c r="Z16" s="109">
        <v>0.32215899999999997</v>
      </c>
      <c r="AA16" s="109">
        <v>0.302616</v>
      </c>
      <c r="AB16" s="109">
        <v>0.28425899999999998</v>
      </c>
    </row>
    <row r="17" spans="3:28">
      <c r="C17" s="109" t="s">
        <v>159</v>
      </c>
      <c r="D17" s="128" t="s">
        <v>648</v>
      </c>
      <c r="E17" s="130">
        <v>8.8999999999999996E-2</v>
      </c>
      <c r="F17" s="129">
        <v>8.7150000000000005E-2</v>
      </c>
      <c r="G17" s="109">
        <v>8.3732000000000001E-2</v>
      </c>
      <c r="H17" s="109">
        <v>7.9648999999999998E-2</v>
      </c>
      <c r="I17" s="109">
        <v>7.5763999999999998E-2</v>
      </c>
      <c r="J17" s="109">
        <v>7.2068999999999994E-2</v>
      </c>
      <c r="K17" s="109">
        <v>6.8554000000000004E-2</v>
      </c>
      <c r="L17" s="109">
        <v>6.5211000000000005E-2</v>
      </c>
      <c r="M17" s="109">
        <v>6.2030000000000002E-2</v>
      </c>
      <c r="N17" s="109">
        <v>5.9005000000000002E-2</v>
      </c>
      <c r="Q17" s="109" t="s">
        <v>159</v>
      </c>
      <c r="R17" s="109" t="s">
        <v>648</v>
      </c>
      <c r="S17" s="109">
        <v>0.115</v>
      </c>
      <c r="T17" s="109">
        <v>0.112314</v>
      </c>
      <c r="U17" s="109">
        <v>0.10791000000000001</v>
      </c>
      <c r="V17" s="109">
        <v>0.102647</v>
      </c>
      <c r="W17" s="109">
        <v>9.7641000000000006E-2</v>
      </c>
      <c r="X17" s="109">
        <v>9.2879000000000003E-2</v>
      </c>
      <c r="Y17" s="109">
        <v>8.8348999999999997E-2</v>
      </c>
      <c r="Z17" s="109">
        <v>8.4040000000000004E-2</v>
      </c>
      <c r="AA17" s="109">
        <v>7.9941999999999999E-2</v>
      </c>
      <c r="AB17" s="109">
        <v>7.6042999999999999E-2</v>
      </c>
    </row>
    <row r="18" spans="3:28">
      <c r="C18" s="109" t="s">
        <v>159</v>
      </c>
      <c r="D18" s="128" t="s">
        <v>649</v>
      </c>
      <c r="E18" s="130">
        <v>5.0000000000000001E-3</v>
      </c>
      <c r="F18" s="129">
        <v>5.4539999999999996E-3</v>
      </c>
      <c r="G18" s="109">
        <v>5.2399999999999999E-3</v>
      </c>
      <c r="H18" s="109">
        <v>4.9849999999999998E-3</v>
      </c>
      <c r="I18" s="109">
        <v>4.7410000000000004E-3</v>
      </c>
      <c r="J18" s="109">
        <v>4.5100000000000001E-3</v>
      </c>
      <c r="K18" s="109">
        <v>4.2900000000000004E-3</v>
      </c>
      <c r="L18" s="109">
        <v>4.0810000000000004E-3</v>
      </c>
      <c r="M18" s="109">
        <v>3.882E-3</v>
      </c>
      <c r="N18" s="109">
        <v>3.6930000000000001E-3</v>
      </c>
      <c r="Q18" s="109" t="s">
        <v>159</v>
      </c>
      <c r="R18" s="109" t="s">
        <v>649</v>
      </c>
      <c r="S18" s="109">
        <v>7.0000000000000001E-3</v>
      </c>
      <c r="T18" s="109">
        <v>7.0289999999999997E-3</v>
      </c>
      <c r="U18" s="109">
        <v>6.7530000000000003E-3</v>
      </c>
      <c r="V18" s="109">
        <v>6.424E-3</v>
      </c>
      <c r="W18" s="109">
        <v>6.1110000000000001E-3</v>
      </c>
      <c r="X18" s="109">
        <v>5.8129999999999996E-3</v>
      </c>
      <c r="Y18" s="109">
        <v>5.5290000000000001E-3</v>
      </c>
      <c r="Z18" s="109">
        <v>5.2589999999999998E-3</v>
      </c>
      <c r="AA18" s="109">
        <v>5.0029999999999996E-3</v>
      </c>
      <c r="AB18" s="109">
        <v>4.7590000000000002E-3</v>
      </c>
    </row>
    <row r="19" spans="3:28">
      <c r="C19" s="109" t="s">
        <v>159</v>
      </c>
      <c r="D19" s="128" t="s">
        <v>650</v>
      </c>
      <c r="E19" s="130">
        <v>0.01</v>
      </c>
      <c r="F19" s="129">
        <v>1.0022E-2</v>
      </c>
      <c r="G19" s="109">
        <v>9.6290000000000004E-3</v>
      </c>
      <c r="H19" s="109">
        <v>9.1599999999999997E-3</v>
      </c>
      <c r="I19" s="109">
        <v>8.7130000000000003E-3</v>
      </c>
      <c r="J19" s="109">
        <v>8.2880000000000002E-3</v>
      </c>
      <c r="K19" s="109">
        <v>7.8840000000000004E-3</v>
      </c>
      <c r="L19" s="109">
        <v>7.4989999999999996E-3</v>
      </c>
      <c r="M19" s="109">
        <v>7.1329999999999996E-3</v>
      </c>
      <c r="N19" s="109">
        <v>6.7860000000000004E-3</v>
      </c>
      <c r="Q19" s="109" t="s">
        <v>159</v>
      </c>
      <c r="R19" s="109" t="s">
        <v>650</v>
      </c>
      <c r="S19" s="109">
        <v>1.2999999999999999E-2</v>
      </c>
      <c r="T19" s="109">
        <v>1.2916E-2</v>
      </c>
      <c r="U19" s="109">
        <v>1.2409999999999999E-2</v>
      </c>
      <c r="V19" s="109">
        <v>1.1804E-2</v>
      </c>
      <c r="W19" s="109">
        <v>1.1228999999999999E-2</v>
      </c>
      <c r="X19" s="109">
        <v>1.0681E-2</v>
      </c>
      <c r="Y19" s="109">
        <v>1.0160000000000001E-2</v>
      </c>
      <c r="Z19" s="109">
        <v>9.665E-3</v>
      </c>
      <c r="AA19" s="109">
        <v>9.1929999999999998E-3</v>
      </c>
      <c r="AB19" s="109">
        <v>8.7449999999999993E-3</v>
      </c>
    </row>
    <row r="20" spans="3:28">
      <c r="C20" s="109" t="s">
        <v>159</v>
      </c>
      <c r="D20" s="128" t="s">
        <v>651</v>
      </c>
      <c r="E20" s="130">
        <v>1.6E-2</v>
      </c>
      <c r="F20" s="129">
        <v>1.6050999999999999E-2</v>
      </c>
      <c r="G20" s="109">
        <v>1.5422E-2</v>
      </c>
      <c r="H20" s="109">
        <v>1.4670000000000001E-2</v>
      </c>
      <c r="I20" s="109">
        <v>1.3953999999999999E-2</v>
      </c>
      <c r="J20" s="109">
        <v>1.3273999999999999E-2</v>
      </c>
      <c r="K20" s="109">
        <v>1.2626E-2</v>
      </c>
      <c r="L20" s="109">
        <v>1.2011000000000001E-2</v>
      </c>
      <c r="M20" s="109">
        <v>1.1424999999999999E-2</v>
      </c>
      <c r="N20" s="109">
        <v>1.0867999999999999E-2</v>
      </c>
      <c r="Q20" s="109" t="s">
        <v>159</v>
      </c>
      <c r="R20" s="109" t="s">
        <v>651</v>
      </c>
      <c r="S20" s="109">
        <v>2.1000000000000001E-2</v>
      </c>
      <c r="T20" s="109">
        <v>2.0686E-2</v>
      </c>
      <c r="U20" s="109">
        <v>1.9875E-2</v>
      </c>
      <c r="V20" s="109">
        <v>1.8905999999999999E-2</v>
      </c>
      <c r="W20" s="109">
        <v>1.7984E-2</v>
      </c>
      <c r="X20" s="109">
        <v>1.7107000000000001E-2</v>
      </c>
      <c r="Y20" s="109">
        <v>1.6271999999999998E-2</v>
      </c>
      <c r="Z20" s="109">
        <v>1.5479E-2</v>
      </c>
      <c r="AA20" s="109">
        <v>1.4723999999999999E-2</v>
      </c>
      <c r="AB20" s="109">
        <v>1.4005999999999999E-2</v>
      </c>
    </row>
    <row r="21" spans="3:28">
      <c r="C21" s="109" t="s">
        <v>159</v>
      </c>
      <c r="D21" s="128" t="s">
        <v>652</v>
      </c>
      <c r="E21" s="130">
        <v>2.5000000000000001E-2</v>
      </c>
      <c r="F21" s="129">
        <v>2.4552000000000001E-2</v>
      </c>
      <c r="G21" s="109">
        <v>2.3827000000000001E-2</v>
      </c>
      <c r="H21" s="109">
        <v>2.2950999999999999E-2</v>
      </c>
      <c r="I21" s="109">
        <v>2.2107000000000002E-2</v>
      </c>
      <c r="J21" s="109">
        <v>2.1295000000000001E-2</v>
      </c>
      <c r="K21" s="109">
        <v>2.0511999999999999E-2</v>
      </c>
      <c r="L21" s="109">
        <v>1.9758000000000001E-2</v>
      </c>
      <c r="M21" s="109">
        <v>1.9032E-2</v>
      </c>
      <c r="N21" s="109">
        <v>1.8332000000000001E-2</v>
      </c>
      <c r="Q21" s="109" t="s">
        <v>159</v>
      </c>
      <c r="R21" s="109" t="s">
        <v>652</v>
      </c>
      <c r="S21" s="109">
        <v>3.2000000000000001E-2</v>
      </c>
      <c r="T21" s="109">
        <v>3.1641000000000002E-2</v>
      </c>
      <c r="U21" s="109">
        <v>3.0707000000000002E-2</v>
      </c>
      <c r="V21" s="109">
        <v>2.9578E-2</v>
      </c>
      <c r="W21" s="109">
        <v>2.8490999999999999E-2</v>
      </c>
      <c r="X21" s="109">
        <v>2.7444E-2</v>
      </c>
      <c r="Y21" s="109">
        <v>2.6435E-2</v>
      </c>
      <c r="Z21" s="109">
        <v>2.5463E-2</v>
      </c>
      <c r="AA21" s="109">
        <v>2.4527E-2</v>
      </c>
      <c r="AB21" s="109">
        <v>2.3625E-2</v>
      </c>
    </row>
    <row r="22" spans="3:28">
      <c r="C22" s="109" t="s">
        <v>159</v>
      </c>
      <c r="D22" s="128" t="s">
        <v>653</v>
      </c>
      <c r="E22" s="130">
        <v>0.11600000000000001</v>
      </c>
      <c r="F22" s="129">
        <v>0.13794500000000001</v>
      </c>
      <c r="G22" s="109">
        <v>0.13120899999999999</v>
      </c>
      <c r="H22" s="109">
        <v>0.18045</v>
      </c>
      <c r="I22" s="109">
        <v>0.27298800000000001</v>
      </c>
      <c r="J22" s="109">
        <v>0.34722399999999998</v>
      </c>
      <c r="K22" s="109">
        <v>0.36902099999999999</v>
      </c>
      <c r="L22" s="109">
        <v>0.39218700000000001</v>
      </c>
      <c r="M22" s="109">
        <v>0.41680699999999998</v>
      </c>
      <c r="N22" s="109">
        <v>0.44297199999999998</v>
      </c>
      <c r="Q22" s="109" t="s">
        <v>159</v>
      </c>
      <c r="R22" s="109" t="s">
        <v>653</v>
      </c>
      <c r="S22" s="109">
        <v>0.48599999999999999</v>
      </c>
      <c r="T22" s="109">
        <v>0.57408899999999996</v>
      </c>
      <c r="U22" s="109">
        <v>0.54605599999999999</v>
      </c>
      <c r="V22" s="109">
        <v>0.75098299999999996</v>
      </c>
      <c r="W22" s="109">
        <v>1.1360980000000001</v>
      </c>
      <c r="X22" s="109">
        <v>1.4450499999999999</v>
      </c>
      <c r="Y22" s="109">
        <v>1.5357639999999999</v>
      </c>
      <c r="Z22" s="109">
        <v>1.632172</v>
      </c>
      <c r="AA22" s="109">
        <v>1.7346330000000001</v>
      </c>
      <c r="AB22" s="109">
        <v>1.843526</v>
      </c>
    </row>
    <row r="23" spans="3:28">
      <c r="C23" s="109" t="s">
        <v>159</v>
      </c>
      <c r="D23" s="128" t="s">
        <v>654</v>
      </c>
      <c r="E23" s="130">
        <v>0.107</v>
      </c>
      <c r="F23" s="129">
        <v>0.127776</v>
      </c>
      <c r="G23" s="109">
        <v>0.122766</v>
      </c>
      <c r="H23" s="109">
        <v>0.17097499999999999</v>
      </c>
      <c r="I23" s="109">
        <v>0.26192799999999999</v>
      </c>
      <c r="J23" s="109">
        <v>0.33737400000000001</v>
      </c>
      <c r="K23" s="109">
        <v>0.36309200000000003</v>
      </c>
      <c r="L23" s="109">
        <v>0.39076899999999998</v>
      </c>
      <c r="M23" s="109">
        <v>0.42055700000000001</v>
      </c>
      <c r="N23" s="109">
        <v>0.45261600000000002</v>
      </c>
      <c r="Q23" s="109" t="s">
        <v>159</v>
      </c>
      <c r="R23" s="109" t="s">
        <v>654</v>
      </c>
      <c r="S23" s="109">
        <v>0.13400000000000001</v>
      </c>
      <c r="T23" s="109">
        <v>0.159358</v>
      </c>
      <c r="U23" s="109">
        <v>0.153109</v>
      </c>
      <c r="V23" s="109">
        <v>0.21323500000000001</v>
      </c>
      <c r="W23" s="109">
        <v>0.32666800000000001</v>
      </c>
      <c r="X23" s="109">
        <v>0.420761</v>
      </c>
      <c r="Y23" s="109">
        <v>0.45283499999999999</v>
      </c>
      <c r="Z23" s="109">
        <v>0.48735400000000001</v>
      </c>
      <c r="AA23" s="109">
        <v>0.52450399999999997</v>
      </c>
      <c r="AB23" s="109">
        <v>0.56448600000000004</v>
      </c>
    </row>
    <row r="24" spans="3:28">
      <c r="C24" s="109" t="s">
        <v>159</v>
      </c>
      <c r="D24" s="128" t="s">
        <v>655</v>
      </c>
      <c r="E24" s="130">
        <v>6.0000000000000001E-3</v>
      </c>
      <c r="F24" s="129">
        <v>7.9959999999999996E-3</v>
      </c>
      <c r="G24" s="109">
        <v>7.6829999999999997E-3</v>
      </c>
      <c r="H24" s="109">
        <v>1.0699999999999999E-2</v>
      </c>
      <c r="I24" s="109">
        <v>1.6392E-2</v>
      </c>
      <c r="J24" s="109">
        <v>2.1113E-2</v>
      </c>
      <c r="K24" s="109">
        <v>2.2723E-2</v>
      </c>
      <c r="L24" s="109">
        <v>2.4455000000000001E-2</v>
      </c>
      <c r="M24" s="109">
        <v>2.6318999999999999E-2</v>
      </c>
      <c r="N24" s="109">
        <v>2.8324999999999999E-2</v>
      </c>
      <c r="Q24" s="109" t="s">
        <v>159</v>
      </c>
      <c r="R24" s="109" t="s">
        <v>655</v>
      </c>
      <c r="S24" s="109">
        <v>8.0000000000000002E-3</v>
      </c>
      <c r="T24" s="109">
        <v>9.9729999999999992E-3</v>
      </c>
      <c r="U24" s="109">
        <v>9.5820000000000002E-3</v>
      </c>
      <c r="V24" s="109">
        <v>1.3344999999999999E-2</v>
      </c>
      <c r="W24" s="109">
        <v>2.0442999999999999E-2</v>
      </c>
      <c r="X24" s="109">
        <v>2.6332000000000001E-2</v>
      </c>
      <c r="Y24" s="109">
        <v>2.8339E-2</v>
      </c>
      <c r="Z24" s="109">
        <v>3.0498999999999998E-2</v>
      </c>
      <c r="AA24" s="109">
        <v>3.2823999999999999E-2</v>
      </c>
      <c r="AB24" s="109">
        <v>3.5326000000000003E-2</v>
      </c>
    </row>
    <row r="25" spans="3:28">
      <c r="C25" s="109" t="s">
        <v>159</v>
      </c>
      <c r="D25" s="128" t="s">
        <v>656</v>
      </c>
      <c r="E25" s="130">
        <v>1.2E-2</v>
      </c>
      <c r="F25" s="129">
        <v>1.4694E-2</v>
      </c>
      <c r="G25" s="109">
        <v>1.4118E-2</v>
      </c>
      <c r="H25" s="109">
        <v>1.9661999999999999E-2</v>
      </c>
      <c r="I25" s="109">
        <v>3.0121999999999999E-2</v>
      </c>
      <c r="J25" s="109">
        <v>3.8797999999999999E-2</v>
      </c>
      <c r="K25" s="109">
        <v>4.1756000000000001E-2</v>
      </c>
      <c r="L25" s="109">
        <v>4.4937999999999999E-2</v>
      </c>
      <c r="M25" s="109">
        <v>4.8363999999999997E-2</v>
      </c>
      <c r="N25" s="109">
        <v>5.2051E-2</v>
      </c>
      <c r="Q25" s="109" t="s">
        <v>159</v>
      </c>
      <c r="R25" s="109" t="s">
        <v>656</v>
      </c>
      <c r="S25" s="109">
        <v>1.4999999999999999E-2</v>
      </c>
      <c r="T25" s="109">
        <v>1.8325999999999999E-2</v>
      </c>
      <c r="U25" s="109">
        <v>1.7607999999999999E-2</v>
      </c>
      <c r="V25" s="109">
        <v>2.4521999999999999E-2</v>
      </c>
      <c r="W25" s="109">
        <v>3.7567000000000003E-2</v>
      </c>
      <c r="X25" s="109">
        <v>4.8388E-2</v>
      </c>
      <c r="Y25" s="109">
        <v>5.2075999999999997E-2</v>
      </c>
      <c r="Z25" s="109">
        <v>5.6045999999999999E-2</v>
      </c>
      <c r="AA25" s="109">
        <v>6.0317999999999997E-2</v>
      </c>
      <c r="AB25" s="109">
        <v>6.4916000000000001E-2</v>
      </c>
    </row>
    <row r="26" spans="3:28">
      <c r="C26" s="109" t="s">
        <v>159</v>
      </c>
      <c r="D26" s="128" t="s">
        <v>657</v>
      </c>
      <c r="E26" s="130">
        <v>5.6000000000000001E-2</v>
      </c>
      <c r="F26" s="129">
        <v>6.7332000000000003E-2</v>
      </c>
      <c r="G26" s="109">
        <v>6.4692E-2</v>
      </c>
      <c r="H26" s="109">
        <v>9.0095999999999996E-2</v>
      </c>
      <c r="I26" s="109">
        <v>0.13802400000000001</v>
      </c>
      <c r="J26" s="109">
        <v>0.17778099999999999</v>
      </c>
      <c r="K26" s="109">
        <v>0.191333</v>
      </c>
      <c r="L26" s="109">
        <v>0.20591799999999999</v>
      </c>
      <c r="M26" s="109">
        <v>0.22161500000000001</v>
      </c>
      <c r="N26" s="109">
        <v>0.238508</v>
      </c>
      <c r="Q26" s="109" t="s">
        <v>159</v>
      </c>
      <c r="R26" s="109" t="s">
        <v>657</v>
      </c>
      <c r="S26" s="109">
        <v>7.0000000000000007E-2</v>
      </c>
      <c r="T26" s="109">
        <v>8.3973999999999993E-2</v>
      </c>
      <c r="U26" s="109">
        <v>8.0682000000000004E-2</v>
      </c>
      <c r="V26" s="109">
        <v>0.11236500000000001</v>
      </c>
      <c r="W26" s="109">
        <v>0.17213899999999999</v>
      </c>
      <c r="X26" s="109">
        <v>0.221722</v>
      </c>
      <c r="Y26" s="109">
        <v>0.238624</v>
      </c>
      <c r="Z26" s="109">
        <v>0.25681399999999999</v>
      </c>
      <c r="AA26" s="109">
        <v>0.27639000000000002</v>
      </c>
      <c r="AB26" s="109">
        <v>0.29745899999999997</v>
      </c>
    </row>
    <row r="27" spans="3:28">
      <c r="C27" s="109" t="s">
        <v>159</v>
      </c>
      <c r="D27" s="128" t="s">
        <v>658</v>
      </c>
      <c r="E27" s="130">
        <v>1E-3</v>
      </c>
      <c r="F27" s="129">
        <v>2.2200000000000002E-3</v>
      </c>
      <c r="G27" s="109">
        <v>2.1549999999999998E-3</v>
      </c>
      <c r="H27" s="109">
        <v>3.039E-3</v>
      </c>
      <c r="I27" s="109">
        <v>4.7140000000000003E-3</v>
      </c>
      <c r="J27" s="109">
        <v>6.1479999999999998E-3</v>
      </c>
      <c r="K27" s="109">
        <v>6.7010000000000004E-3</v>
      </c>
      <c r="L27" s="109">
        <v>7.3020000000000003E-3</v>
      </c>
      <c r="M27" s="109">
        <v>7.9579999999999998E-3</v>
      </c>
      <c r="N27" s="109">
        <v>8.6730000000000002E-3</v>
      </c>
      <c r="Q27" s="109" t="s">
        <v>159</v>
      </c>
      <c r="R27" s="109" t="s">
        <v>658</v>
      </c>
      <c r="S27" s="109">
        <v>2E-3</v>
      </c>
      <c r="T27" s="109">
        <v>2.7690000000000002E-3</v>
      </c>
      <c r="U27" s="109">
        <v>2.6870000000000002E-3</v>
      </c>
      <c r="V27" s="109">
        <v>3.79E-3</v>
      </c>
      <c r="W27" s="109">
        <v>5.8789999999999997E-3</v>
      </c>
      <c r="X27" s="109">
        <v>7.6680000000000003E-3</v>
      </c>
      <c r="Y27" s="109">
        <v>8.3569999999999998E-3</v>
      </c>
      <c r="Z27" s="109">
        <v>9.1070000000000005E-3</v>
      </c>
      <c r="AA27" s="109">
        <v>9.9249999999999998E-3</v>
      </c>
      <c r="AB27" s="109">
        <v>1.0817E-2</v>
      </c>
    </row>
    <row r="28" spans="3:28">
      <c r="C28" s="109" t="s">
        <v>159</v>
      </c>
      <c r="D28" s="128" t="s">
        <v>659</v>
      </c>
      <c r="E28" s="130">
        <v>2.274</v>
      </c>
      <c r="F28" s="129">
        <v>2.701956</v>
      </c>
      <c r="G28" s="109">
        <v>4.1671839999999998</v>
      </c>
      <c r="H28" s="109">
        <v>7.162229</v>
      </c>
      <c r="I28" s="109">
        <v>10.027810000000001</v>
      </c>
      <c r="J28" s="109">
        <v>11.33724</v>
      </c>
      <c r="K28" s="109">
        <v>12.81767</v>
      </c>
      <c r="L28" s="109">
        <v>14.49141</v>
      </c>
      <c r="M28" s="109">
        <v>16.383700000000001</v>
      </c>
      <c r="N28" s="109">
        <v>18.523099999999999</v>
      </c>
      <c r="Q28" s="109" t="s">
        <v>159</v>
      </c>
      <c r="R28" s="109" t="s">
        <v>659</v>
      </c>
      <c r="S28" s="109">
        <v>1.0740000000000001</v>
      </c>
      <c r="T28" s="109">
        <v>1.5001530000000001</v>
      </c>
      <c r="U28" s="109">
        <v>2.3136619999999999</v>
      </c>
      <c r="V28" s="109">
        <v>3.9765410000000001</v>
      </c>
      <c r="W28" s="109">
        <v>5.5675379999999999</v>
      </c>
      <c r="X28" s="109">
        <v>6.2945500000000001</v>
      </c>
      <c r="Y28" s="109">
        <v>7.1164959999999997</v>
      </c>
      <c r="Z28" s="109">
        <v>8.0457719999999995</v>
      </c>
      <c r="AA28" s="109">
        <v>9.0963940000000001</v>
      </c>
      <c r="AB28" s="109">
        <v>10.28421</v>
      </c>
    </row>
    <row r="29" spans="3:28">
      <c r="C29" s="109" t="s">
        <v>159</v>
      </c>
      <c r="D29" s="128" t="s">
        <v>660</v>
      </c>
      <c r="E29" s="130">
        <v>1E-3</v>
      </c>
      <c r="F29" s="129">
        <v>2.3440000000000002E-3</v>
      </c>
      <c r="G29" s="109">
        <v>3.6519999999999999E-3</v>
      </c>
      <c r="H29" s="109">
        <v>6.3559999999999997E-3</v>
      </c>
      <c r="I29" s="109">
        <v>9.0109999999999999E-3</v>
      </c>
      <c r="J29" s="109">
        <v>1.0316000000000001E-2</v>
      </c>
      <c r="K29" s="109">
        <v>1.1809999999999999E-2</v>
      </c>
      <c r="L29" s="109">
        <v>1.3521E-2</v>
      </c>
      <c r="M29" s="109">
        <v>1.5480000000000001E-2</v>
      </c>
      <c r="N29" s="109">
        <v>1.7722000000000002E-2</v>
      </c>
      <c r="Q29" s="109" t="s">
        <v>159</v>
      </c>
      <c r="R29" s="109" t="s">
        <v>660</v>
      </c>
      <c r="S29" s="109">
        <v>1E-3</v>
      </c>
      <c r="T29" s="109">
        <v>1.3010000000000001E-3</v>
      </c>
      <c r="U29" s="109">
        <v>2.0270000000000002E-3</v>
      </c>
      <c r="V29" s="109">
        <v>3.529E-3</v>
      </c>
      <c r="W29" s="109">
        <v>5.0029999999999996E-3</v>
      </c>
      <c r="X29" s="109">
        <v>5.7279999999999996E-3</v>
      </c>
      <c r="Y29" s="109">
        <v>6.5570000000000003E-3</v>
      </c>
      <c r="Z29" s="109">
        <v>7.5069999999999998E-3</v>
      </c>
      <c r="AA29" s="109">
        <v>8.5939999999999992E-3</v>
      </c>
      <c r="AB29" s="109">
        <v>9.8390000000000005E-3</v>
      </c>
    </row>
    <row r="30" spans="3:28">
      <c r="C30" s="109" t="s">
        <v>159</v>
      </c>
      <c r="D30" s="128" t="s">
        <v>661</v>
      </c>
      <c r="E30" s="130">
        <v>0.152</v>
      </c>
      <c r="F30" s="129">
        <v>0.157972</v>
      </c>
      <c r="G30" s="109">
        <v>0.153309</v>
      </c>
      <c r="H30" s="109">
        <v>0.165434</v>
      </c>
      <c r="I30" s="109">
        <v>0.18365999999999999</v>
      </c>
      <c r="J30" s="109">
        <v>0.193414</v>
      </c>
      <c r="K30" s="109">
        <v>0.193108</v>
      </c>
      <c r="L30" s="109">
        <v>0.192803</v>
      </c>
      <c r="M30" s="109">
        <v>0.192498</v>
      </c>
      <c r="N30" s="109">
        <v>0.192193</v>
      </c>
      <c r="Q30" s="109" t="s">
        <v>159</v>
      </c>
      <c r="R30" s="109" t="s">
        <v>661</v>
      </c>
      <c r="S30" s="109">
        <v>5.2999999999999999E-2</v>
      </c>
      <c r="T30" s="109">
        <v>5.5620999999999997E-2</v>
      </c>
      <c r="U30" s="109">
        <v>5.3978999999999999E-2</v>
      </c>
      <c r="V30" s="109">
        <v>5.8248000000000001E-2</v>
      </c>
      <c r="W30" s="109">
        <v>6.4666000000000001E-2</v>
      </c>
      <c r="X30" s="109">
        <v>6.8099999999999994E-2</v>
      </c>
      <c r="Y30" s="109">
        <v>6.7991999999999997E-2</v>
      </c>
      <c r="Z30" s="109">
        <v>6.7885000000000001E-2</v>
      </c>
      <c r="AA30" s="109">
        <v>6.7777000000000004E-2</v>
      </c>
      <c r="AB30" s="109">
        <v>6.7669999999999994E-2</v>
      </c>
    </row>
    <row r="31" spans="3:28">
      <c r="C31" s="109" t="s">
        <v>159</v>
      </c>
      <c r="D31" s="128" t="s">
        <v>662</v>
      </c>
      <c r="E31" s="131">
        <v>6.5000000000000002E-2</v>
      </c>
      <c r="F31" s="129">
        <v>6.8000000000000005E-2</v>
      </c>
      <c r="G31" s="109">
        <v>6.5992999999999996E-2</v>
      </c>
      <c r="H31" s="109">
        <v>7.1212999999999999E-2</v>
      </c>
      <c r="I31" s="109">
        <v>7.9058000000000003E-2</v>
      </c>
      <c r="J31" s="109">
        <v>8.3256999999999998E-2</v>
      </c>
      <c r="K31" s="109">
        <v>8.3125000000000004E-2</v>
      </c>
      <c r="L31" s="109">
        <v>8.2992999999999997E-2</v>
      </c>
      <c r="M31" s="109">
        <v>8.2862000000000005E-2</v>
      </c>
      <c r="N31" s="109">
        <v>8.2730999999999999E-2</v>
      </c>
      <c r="Q31" s="109" t="s">
        <v>159</v>
      </c>
      <c r="R31" s="109" t="s">
        <v>662</v>
      </c>
      <c r="S31" s="109">
        <v>2.3E-2</v>
      </c>
      <c r="T31" s="109">
        <v>2.3942999999999999E-2</v>
      </c>
      <c r="U31" s="109">
        <v>2.3236E-2</v>
      </c>
      <c r="V31" s="109">
        <v>2.5073999999999999E-2</v>
      </c>
      <c r="W31" s="109">
        <v>2.7836E-2</v>
      </c>
      <c r="X31" s="109">
        <v>2.9314E-2</v>
      </c>
      <c r="Y31" s="109">
        <v>2.9267999999999999E-2</v>
      </c>
      <c r="Z31" s="109">
        <v>2.9222000000000001E-2</v>
      </c>
      <c r="AA31" s="109">
        <v>2.9175E-2</v>
      </c>
      <c r="AB31" s="109">
        <v>2.9128999999999999E-2</v>
      </c>
    </row>
    <row r="32" spans="3:28">
      <c r="C32" s="109" t="s">
        <v>159</v>
      </c>
      <c r="D32" s="128" t="s">
        <v>663</v>
      </c>
      <c r="E32" s="131">
        <v>6.5000000000000002E-2</v>
      </c>
      <c r="F32" s="129">
        <v>5.3489000000000002E-2</v>
      </c>
      <c r="G32" s="109">
        <v>5.1909999999999998E-2</v>
      </c>
      <c r="H32" s="109">
        <v>5.6016000000000003E-2</v>
      </c>
      <c r="I32" s="109">
        <v>6.2186999999999999E-2</v>
      </c>
      <c r="J32" s="109">
        <v>6.5490000000000007E-2</v>
      </c>
      <c r="K32" s="109">
        <v>6.5386E-2</v>
      </c>
      <c r="L32" s="109">
        <v>6.5282999999999994E-2</v>
      </c>
      <c r="M32" s="109">
        <v>6.5180000000000002E-2</v>
      </c>
      <c r="N32" s="109">
        <v>6.5076999999999996E-2</v>
      </c>
      <c r="Q32" s="109" t="s">
        <v>159</v>
      </c>
      <c r="R32" s="109" t="s">
        <v>663</v>
      </c>
      <c r="S32" s="109">
        <v>2.3E-2</v>
      </c>
      <c r="T32" s="109">
        <v>1.8832999999999999E-2</v>
      </c>
      <c r="U32" s="109">
        <v>1.8277000000000002E-2</v>
      </c>
      <c r="V32" s="109">
        <v>1.9723000000000001E-2</v>
      </c>
      <c r="W32" s="109">
        <v>2.1895999999999999E-2</v>
      </c>
      <c r="X32" s="109">
        <v>2.3059E-2</v>
      </c>
      <c r="Y32" s="109">
        <v>2.3022000000000001E-2</v>
      </c>
      <c r="Z32" s="109">
        <v>2.2985999999999999E-2</v>
      </c>
      <c r="AA32" s="109">
        <v>2.2949000000000001E-2</v>
      </c>
      <c r="AB32" s="109">
        <v>2.2912999999999999E-2</v>
      </c>
    </row>
    <row r="33" spans="3:28">
      <c r="C33" s="109" t="s">
        <v>159</v>
      </c>
      <c r="D33" s="128" t="s">
        <v>664</v>
      </c>
      <c r="E33" s="131">
        <v>5.0000000000000001E-3</v>
      </c>
      <c r="F33" s="129">
        <v>6.117E-3</v>
      </c>
      <c r="G33" s="109">
        <v>5.8770000000000003E-3</v>
      </c>
      <c r="H33" s="109">
        <v>6.2630000000000003E-3</v>
      </c>
      <c r="I33" s="109">
        <v>6.8659999999999997E-3</v>
      </c>
      <c r="J33" s="109">
        <v>7.1409999999999998E-3</v>
      </c>
      <c r="K33" s="109">
        <v>7.0400000000000003E-3</v>
      </c>
      <c r="L33" s="109">
        <v>6.9420000000000003E-3</v>
      </c>
      <c r="M33" s="109">
        <v>6.8440000000000003E-3</v>
      </c>
      <c r="N33" s="109">
        <v>6.7479999999999997E-3</v>
      </c>
      <c r="Q33" s="109" t="s">
        <v>159</v>
      </c>
      <c r="R33" s="109" t="s">
        <v>664</v>
      </c>
      <c r="S33" s="109">
        <v>2E-3</v>
      </c>
      <c r="T33" s="109">
        <v>2.1540000000000001E-3</v>
      </c>
      <c r="U33" s="109">
        <v>2.0690000000000001E-3</v>
      </c>
      <c r="V33" s="109">
        <v>2.2049999999999999E-3</v>
      </c>
      <c r="W33" s="109">
        <v>2.418E-3</v>
      </c>
      <c r="X33" s="109">
        <v>2.5140000000000002E-3</v>
      </c>
      <c r="Y33" s="109">
        <v>2.4789999999999999E-3</v>
      </c>
      <c r="Z33" s="109">
        <v>2.444E-3</v>
      </c>
      <c r="AA33" s="109">
        <v>2.4099999999999998E-3</v>
      </c>
      <c r="AB33" s="109">
        <v>2.3760000000000001E-3</v>
      </c>
    </row>
    <row r="34" spans="3:28">
      <c r="C34" s="109" t="s">
        <v>159</v>
      </c>
      <c r="D34" s="128" t="s">
        <v>665</v>
      </c>
      <c r="E34" s="131">
        <v>0.155</v>
      </c>
      <c r="F34" s="129">
        <v>0.15262300000000001</v>
      </c>
      <c r="G34" s="109">
        <v>0.14833299999999999</v>
      </c>
      <c r="H34" s="109">
        <v>0.14313899999999999</v>
      </c>
      <c r="I34" s="109">
        <v>0.13802400000000001</v>
      </c>
      <c r="J34" s="109">
        <v>0.132991</v>
      </c>
      <c r="K34" s="109">
        <v>0.12814200000000001</v>
      </c>
      <c r="L34" s="109">
        <v>0.12347</v>
      </c>
      <c r="M34" s="109">
        <v>0.11896900000000001</v>
      </c>
      <c r="N34" s="109">
        <v>0.114631</v>
      </c>
      <c r="Q34" s="109" t="s">
        <v>159</v>
      </c>
      <c r="R34" s="109" t="s">
        <v>665</v>
      </c>
      <c r="S34" s="109">
        <v>0.33700000000000002</v>
      </c>
      <c r="T34" s="109">
        <v>0.329953</v>
      </c>
      <c r="U34" s="109">
        <v>0.32067800000000002</v>
      </c>
      <c r="V34" s="109">
        <v>0.30945</v>
      </c>
      <c r="W34" s="109">
        <v>0.29839100000000002</v>
      </c>
      <c r="X34" s="109">
        <v>0.28751100000000002</v>
      </c>
      <c r="Y34" s="109">
        <v>0.27702900000000003</v>
      </c>
      <c r="Z34" s="109">
        <v>0.266928</v>
      </c>
      <c r="AA34" s="109">
        <v>0.25719599999999998</v>
      </c>
      <c r="AB34" s="109">
        <v>0.24781900000000001</v>
      </c>
    </row>
    <row r="35" spans="3:28">
      <c r="C35" s="109" t="s">
        <v>159</v>
      </c>
      <c r="D35" s="128" t="s">
        <v>666</v>
      </c>
      <c r="E35" s="131">
        <v>7.3999999999999996E-2</v>
      </c>
      <c r="F35" s="129">
        <v>7.4154999999999999E-2</v>
      </c>
      <c r="G35" s="109">
        <v>7.3534000000000002E-2</v>
      </c>
      <c r="H35" s="109">
        <v>7.2764999999999996E-2</v>
      </c>
      <c r="I35" s="109">
        <v>7.1948999999999999E-2</v>
      </c>
      <c r="J35" s="109">
        <v>7.109E-2</v>
      </c>
      <c r="K35" s="109">
        <v>7.0240999999999998E-2</v>
      </c>
      <c r="L35" s="109">
        <v>6.9402000000000005E-2</v>
      </c>
      <c r="M35" s="109">
        <v>6.8572999999999995E-2</v>
      </c>
      <c r="N35" s="109">
        <v>6.7753999999999995E-2</v>
      </c>
      <c r="Q35" s="109" t="s">
        <v>159</v>
      </c>
      <c r="R35" s="109" t="s">
        <v>666</v>
      </c>
      <c r="S35" s="109">
        <v>0.161</v>
      </c>
      <c r="T35" s="109">
        <v>0.16031500000000001</v>
      </c>
      <c r="U35" s="109">
        <v>0.158972</v>
      </c>
      <c r="V35" s="109">
        <v>0.157309</v>
      </c>
      <c r="W35" s="109">
        <v>0.15554599999999999</v>
      </c>
      <c r="X35" s="109">
        <v>0.15368799999999999</v>
      </c>
      <c r="Y35" s="109">
        <v>0.15185299999999999</v>
      </c>
      <c r="Z35" s="109">
        <v>0.15003900000000001</v>
      </c>
      <c r="AA35" s="109">
        <v>0.14824699999999999</v>
      </c>
      <c r="AB35" s="109">
        <v>0.146476</v>
      </c>
    </row>
    <row r="36" spans="3:28">
      <c r="C36" s="109" t="s">
        <v>159</v>
      </c>
      <c r="D36" s="128" t="s">
        <v>667</v>
      </c>
      <c r="E36" s="131">
        <v>0</v>
      </c>
      <c r="F36" s="129">
        <v>9.0499999999999999E-4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8.3600000000000005E-4</v>
      </c>
      <c r="N36" s="109">
        <v>8.2600000000000002E-4</v>
      </c>
      <c r="Q36" s="109" t="s">
        <v>159</v>
      </c>
      <c r="R36" s="109" t="s">
        <v>667</v>
      </c>
      <c r="S36" s="109">
        <v>1E-3</v>
      </c>
      <c r="T36" s="109">
        <v>1.9559999999999998E-3</v>
      </c>
      <c r="U36" s="109">
        <v>1.939E-3</v>
      </c>
      <c r="V36" s="109">
        <v>1.9189999999999999E-3</v>
      </c>
      <c r="W36" s="109">
        <v>1.897E-3</v>
      </c>
      <c r="X36" s="109">
        <v>1.8749999999999999E-3</v>
      </c>
      <c r="Y36" s="109">
        <v>1.8519999999999999E-3</v>
      </c>
      <c r="Z36" s="109">
        <v>1.83E-3</v>
      </c>
      <c r="AA36" s="109">
        <v>1.8079999999999999E-3</v>
      </c>
      <c r="AB36" s="109">
        <v>1.787E-3</v>
      </c>
    </row>
    <row r="37" spans="3:28">
      <c r="C37" s="109" t="s">
        <v>159</v>
      </c>
      <c r="D37" s="128" t="s">
        <v>668</v>
      </c>
      <c r="E37" s="131">
        <v>1.0999999999999999E-2</v>
      </c>
      <c r="F37" s="129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1.0999999999999999E-2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8" t="s">
        <v>669</v>
      </c>
      <c r="E38" s="131">
        <v>0</v>
      </c>
      <c r="F38" s="129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8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8" t="s">
        <v>670</v>
      </c>
      <c r="E39" s="131">
        <v>1.4999999999999999E-2</v>
      </c>
      <c r="F39" s="129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1.4999999999999999E-2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8" t="s">
        <v>671</v>
      </c>
      <c r="E40" s="131">
        <v>5.5E-2</v>
      </c>
      <c r="F40" s="129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8" t="s">
        <v>672</v>
      </c>
      <c r="E41" s="131">
        <v>6.0000000000000001E-3</v>
      </c>
      <c r="F41" s="131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6.0000000000000001E-3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topLeftCell="A34" workbookViewId="0">
      <selection activeCell="U42" sqref="U42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8" t="s">
        <v>673</v>
      </c>
      <c r="E6" s="109">
        <v>7.9000000000000001E-2</v>
      </c>
      <c r="F6" s="129">
        <f>+$E6*SUMIF($M$52:$M$115,$D6,P$52:P$115)</f>
        <v>8.582316718295846E-2</v>
      </c>
      <c r="G6" s="129">
        <f t="shared" ref="G6:N21" si="0">+$E6*SUMIF($M$52:$M$115,$D6,Q$52:Q$115)</f>
        <v>9.2915473725171907E-2</v>
      </c>
      <c r="H6" s="129">
        <f t="shared" si="0"/>
        <v>0.10019883357049544</v>
      </c>
      <c r="I6" s="129">
        <f t="shared" si="0"/>
        <v>0.10490195501020023</v>
      </c>
      <c r="J6" s="129">
        <f t="shared" si="0"/>
        <v>0.10687073504145296</v>
      </c>
      <c r="K6" s="129">
        <f t="shared" si="0"/>
        <v>0.10797436157818451</v>
      </c>
      <c r="L6" s="129">
        <f t="shared" si="0"/>
        <v>0.10851652171462713</v>
      </c>
      <c r="M6" s="129">
        <f t="shared" si="0"/>
        <v>0.10875393636628369</v>
      </c>
      <c r="N6" s="129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9">
        <f t="shared" ref="F7:N45" si="2">+$E7*SUMIF($M$52:$M$115,$D7,P$52:P$115)</f>
        <v>7.9304951953873007E-2</v>
      </c>
      <c r="G7" s="129">
        <f t="shared" si="0"/>
        <v>8.5858602303006945E-2</v>
      </c>
      <c r="H7" s="129">
        <f t="shared" si="0"/>
        <v>9.2588795577799574E-2</v>
      </c>
      <c r="I7" s="129">
        <f t="shared" si="0"/>
        <v>9.6934717920817925E-2</v>
      </c>
      <c r="J7" s="129">
        <f t="shared" si="0"/>
        <v>9.8753970354760287E-2</v>
      </c>
      <c r="K7" s="129">
        <f t="shared" si="0"/>
        <v>9.9773777154524887E-2</v>
      </c>
      <c r="L7" s="129">
        <f t="shared" si="0"/>
        <v>0.10027476057174402</v>
      </c>
      <c r="M7" s="129">
        <f t="shared" si="0"/>
        <v>0.10049414373086972</v>
      </c>
      <c r="N7" s="129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9">
        <f t="shared" si="2"/>
        <v>1.898973370073562</v>
      </c>
      <c r="G8" s="129">
        <f t="shared" si="0"/>
        <v>2.0559018743240571</v>
      </c>
      <c r="H8" s="129">
        <f t="shared" si="0"/>
        <v>2.2170577352053926</v>
      </c>
      <c r="I8" s="129">
        <f t="shared" si="0"/>
        <v>2.3211217387067085</v>
      </c>
      <c r="J8" s="129">
        <f t="shared" si="0"/>
        <v>2.3646841120564526</v>
      </c>
      <c r="K8" s="129">
        <f t="shared" si="0"/>
        <v>2.3891035954261581</v>
      </c>
      <c r="L8" s="129">
        <f t="shared" si="0"/>
        <v>2.4010997462932679</v>
      </c>
      <c r="M8" s="129">
        <f t="shared" si="0"/>
        <v>2.4063529211172643</v>
      </c>
      <c r="N8" s="129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9">
        <f t="shared" si="2"/>
        <v>0.13905525822048967</v>
      </c>
      <c r="G9" s="129">
        <f t="shared" si="0"/>
        <v>0.15054659033951903</v>
      </c>
      <c r="H9" s="129">
        <f t="shared" si="0"/>
        <v>0.16234747717751161</v>
      </c>
      <c r="I9" s="129">
        <f t="shared" si="0"/>
        <v>0.16996772457348897</v>
      </c>
      <c r="J9" s="129">
        <f t="shared" si="0"/>
        <v>0.17315764664944275</v>
      </c>
      <c r="K9" s="129">
        <f t="shared" si="0"/>
        <v>0.17494580103807106</v>
      </c>
      <c r="L9" s="129">
        <f t="shared" si="0"/>
        <v>0.17582423771483885</v>
      </c>
      <c r="M9" s="129">
        <f t="shared" si="0"/>
        <v>0.17620890955549762</v>
      </c>
      <c r="N9" s="129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9">
        <f t="shared" si="2"/>
        <v>7.3873105929635141E-2</v>
      </c>
      <c r="G10" s="129">
        <f t="shared" si="0"/>
        <v>7.9977876117869495E-2</v>
      </c>
      <c r="H10" s="129">
        <f t="shared" si="0"/>
        <v>8.6247097250553045E-2</v>
      </c>
      <c r="I10" s="129">
        <f t="shared" si="0"/>
        <v>9.0295353679666013E-2</v>
      </c>
      <c r="J10" s="129">
        <f t="shared" si="0"/>
        <v>9.1989999782516457E-2</v>
      </c>
      <c r="K10" s="129">
        <f t="shared" si="0"/>
        <v>9.2939956801475265E-2</v>
      </c>
      <c r="L10" s="129">
        <f t="shared" si="0"/>
        <v>9.3406626286008154E-2</v>
      </c>
      <c r="M10" s="129">
        <f t="shared" si="0"/>
        <v>9.3610983201358106E-2</v>
      </c>
      <c r="N10" s="129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9">
        <f t="shared" si="2"/>
        <v>7.6045844339330268E-3</v>
      </c>
      <c r="G11" s="129">
        <f t="shared" si="0"/>
        <v>8.2330166591924481E-3</v>
      </c>
      <c r="H11" s="129">
        <f t="shared" si="0"/>
        <v>8.8783776581451632E-3</v>
      </c>
      <c r="I11" s="129">
        <f t="shared" si="0"/>
        <v>9.2951099376126761E-3</v>
      </c>
      <c r="J11" s="129">
        <f t="shared" si="0"/>
        <v>9.4695588011413975E-3</v>
      </c>
      <c r="K11" s="129">
        <f t="shared" si="0"/>
        <v>9.5673484942695106E-3</v>
      </c>
      <c r="L11" s="129">
        <f t="shared" si="0"/>
        <v>9.6153880000302491E-3</v>
      </c>
      <c r="M11" s="129">
        <f t="shared" si="0"/>
        <v>9.6364247413162716E-3</v>
      </c>
      <c r="N11" s="129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9">
        <f t="shared" si="2"/>
        <v>2.1727384096951506E-3</v>
      </c>
      <c r="G12" s="129">
        <f t="shared" si="0"/>
        <v>2.3522904740549849E-3</v>
      </c>
      <c r="H12" s="129">
        <f t="shared" si="0"/>
        <v>2.5366793308986184E-3</v>
      </c>
      <c r="I12" s="129">
        <f t="shared" si="0"/>
        <v>2.6557456964607646E-3</v>
      </c>
      <c r="J12" s="129">
        <f t="shared" si="0"/>
        <v>2.7055882288975421E-3</v>
      </c>
      <c r="K12" s="129">
        <f t="shared" si="0"/>
        <v>2.7335281412198594E-3</v>
      </c>
      <c r="L12" s="129">
        <f t="shared" si="0"/>
        <v>2.7472537142943562E-3</v>
      </c>
      <c r="M12" s="129">
        <f t="shared" si="0"/>
        <v>2.7532642118046494E-3</v>
      </c>
      <c r="N12" s="129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9">
        <f t="shared" si="2"/>
        <v>0.3845746985160417</v>
      </c>
      <c r="G13" s="129">
        <f t="shared" si="0"/>
        <v>0.41635541390773234</v>
      </c>
      <c r="H13" s="129">
        <f t="shared" si="0"/>
        <v>0.44899224156905548</v>
      </c>
      <c r="I13" s="129">
        <f t="shared" si="0"/>
        <v>0.47006698827355547</v>
      </c>
      <c r="J13" s="129">
        <f t="shared" si="0"/>
        <v>0.47888911651486504</v>
      </c>
      <c r="K13" s="129">
        <f t="shared" si="0"/>
        <v>0.48383448099591525</v>
      </c>
      <c r="L13" s="129">
        <f t="shared" si="0"/>
        <v>0.48626390743010117</v>
      </c>
      <c r="M13" s="129">
        <f t="shared" si="0"/>
        <v>0.48732776548942308</v>
      </c>
      <c r="N13" s="129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9">
        <f t="shared" si="2"/>
        <v>0.17381907277561209</v>
      </c>
      <c r="G14" s="129">
        <f t="shared" si="0"/>
        <v>0.18818323792439878</v>
      </c>
      <c r="H14" s="129">
        <f t="shared" si="0"/>
        <v>0.20293434647188946</v>
      </c>
      <c r="I14" s="129">
        <f t="shared" si="0"/>
        <v>0.21245965571686118</v>
      </c>
      <c r="J14" s="129">
        <f t="shared" si="0"/>
        <v>0.21644705831180339</v>
      </c>
      <c r="K14" s="129">
        <f t="shared" si="0"/>
        <v>0.21868225129758878</v>
      </c>
      <c r="L14" s="129">
        <f t="shared" si="0"/>
        <v>0.21978029714354855</v>
      </c>
      <c r="M14" s="129">
        <f t="shared" si="0"/>
        <v>0.22026113694437197</v>
      </c>
      <c r="N14" s="129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9">
        <f t="shared" si="2"/>
        <v>5.4318460242378769E-2</v>
      </c>
      <c r="G15" s="129">
        <f t="shared" si="0"/>
        <v>5.880726185137463E-2</v>
      </c>
      <c r="H15" s="129">
        <f t="shared" si="0"/>
        <v>6.3416983272465463E-2</v>
      </c>
      <c r="I15" s="129">
        <f t="shared" si="0"/>
        <v>6.6393642411519113E-2</v>
      </c>
      <c r="J15" s="129">
        <f t="shared" si="0"/>
        <v>6.7639705722438562E-2</v>
      </c>
      <c r="K15" s="129">
        <f t="shared" si="0"/>
        <v>6.8338203530496508E-2</v>
      </c>
      <c r="L15" s="129">
        <f t="shared" si="0"/>
        <v>6.868134285735894E-2</v>
      </c>
      <c r="M15" s="129">
        <f t="shared" si="0"/>
        <v>6.8831605295116269E-2</v>
      </c>
      <c r="N15" s="129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9">
        <f t="shared" si="2"/>
        <v>2.1510110255981991</v>
      </c>
      <c r="G16" s="129">
        <f t="shared" si="0"/>
        <v>2.3287675693144352</v>
      </c>
      <c r="H16" s="129">
        <f t="shared" si="0"/>
        <v>2.5113125375896326</v>
      </c>
      <c r="I16" s="129">
        <f t="shared" si="0"/>
        <v>2.6291882394961572</v>
      </c>
      <c r="J16" s="129">
        <f t="shared" si="0"/>
        <v>2.6785323466085669</v>
      </c>
      <c r="K16" s="129">
        <f t="shared" si="0"/>
        <v>2.7061928598076612</v>
      </c>
      <c r="L16" s="129">
        <f t="shared" si="0"/>
        <v>2.7197811771514133</v>
      </c>
      <c r="M16" s="129">
        <f t="shared" si="0"/>
        <v>2.7257315696866029</v>
      </c>
      <c r="N16" s="129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9">
        <f t="shared" si="2"/>
        <v>0.51385263389290314</v>
      </c>
      <c r="G17" s="129">
        <f t="shared" si="0"/>
        <v>0.556316697114004</v>
      </c>
      <c r="H17" s="129">
        <f t="shared" si="0"/>
        <v>0.59992466175752324</v>
      </c>
      <c r="I17" s="129">
        <f t="shared" si="0"/>
        <v>0.628083857212971</v>
      </c>
      <c r="J17" s="129">
        <f t="shared" si="0"/>
        <v>0.63987161613426879</v>
      </c>
      <c r="K17" s="129">
        <f t="shared" si="0"/>
        <v>0.64647940539849691</v>
      </c>
      <c r="L17" s="129">
        <f t="shared" si="0"/>
        <v>0.64972550343061541</v>
      </c>
      <c r="M17" s="129">
        <f t="shared" si="0"/>
        <v>0.65114698609179977</v>
      </c>
      <c r="N17" s="129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9">
        <f t="shared" si="2"/>
        <v>0.23248300983738115</v>
      </c>
      <c r="G18" s="129">
        <f t="shared" si="0"/>
        <v>0.25169508072388341</v>
      </c>
      <c r="H18" s="129">
        <f t="shared" si="0"/>
        <v>0.27142468840615219</v>
      </c>
      <c r="I18" s="129">
        <f t="shared" si="0"/>
        <v>0.28416478952130186</v>
      </c>
      <c r="J18" s="129">
        <f t="shared" si="0"/>
        <v>0.28949794049203703</v>
      </c>
      <c r="K18" s="129">
        <f t="shared" si="0"/>
        <v>0.29248751111052501</v>
      </c>
      <c r="L18" s="129">
        <f t="shared" si="0"/>
        <v>0.29395614742949616</v>
      </c>
      <c r="M18" s="129">
        <f t="shared" si="0"/>
        <v>0.29459927066309749</v>
      </c>
      <c r="N18" s="129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9">
        <f t="shared" si="2"/>
        <v>8.6909536387806043E-3</v>
      </c>
      <c r="G19" s="129">
        <f t="shared" si="0"/>
        <v>9.4091618962199395E-3</v>
      </c>
      <c r="H19" s="129">
        <f t="shared" si="0"/>
        <v>1.0146717323594475E-2</v>
      </c>
      <c r="I19" s="129">
        <f t="shared" si="0"/>
        <v>1.062298278584306E-2</v>
      </c>
      <c r="J19" s="129">
        <f t="shared" si="0"/>
        <v>1.0822352915590172E-2</v>
      </c>
      <c r="K19" s="129">
        <f t="shared" si="0"/>
        <v>1.0934112564879441E-2</v>
      </c>
      <c r="L19" s="129">
        <f t="shared" si="0"/>
        <v>1.0989014857177428E-2</v>
      </c>
      <c r="M19" s="129">
        <f t="shared" si="0"/>
        <v>1.1013056847218601E-2</v>
      </c>
      <c r="N19" s="129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9">
        <f t="shared" si="2"/>
        <v>4.8886614218140896E-2</v>
      </c>
      <c r="G20" s="129">
        <f t="shared" si="0"/>
        <v>5.2926535666237159E-2</v>
      </c>
      <c r="H20" s="129">
        <f t="shared" si="0"/>
        <v>5.7075284945218907E-2</v>
      </c>
      <c r="I20" s="129">
        <f t="shared" si="0"/>
        <v>5.97542781703672E-2</v>
      </c>
      <c r="J20" s="129">
        <f t="shared" si="0"/>
        <v>6.087573515019469E-2</v>
      </c>
      <c r="K20" s="129">
        <f t="shared" si="0"/>
        <v>6.1504383177446831E-2</v>
      </c>
      <c r="L20" s="129">
        <f t="shared" si="0"/>
        <v>6.1813208571623007E-2</v>
      </c>
      <c r="M20" s="129">
        <f t="shared" si="0"/>
        <v>6.1948444765604592E-2</v>
      </c>
      <c r="N20" s="129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9">
        <f t="shared" si="2"/>
        <v>9.5600490026586632E-2</v>
      </c>
      <c r="G21" s="129">
        <f t="shared" si="0"/>
        <v>0.10350078085841934</v>
      </c>
      <c r="H21" s="129">
        <f t="shared" si="0"/>
        <v>0.11161389055953921</v>
      </c>
      <c r="I21" s="129">
        <f t="shared" si="0"/>
        <v>0.11685281064427366</v>
      </c>
      <c r="J21" s="129">
        <f t="shared" si="0"/>
        <v>0.11904588207149186</v>
      </c>
      <c r="K21" s="129">
        <f t="shared" si="0"/>
        <v>0.12027523821367385</v>
      </c>
      <c r="L21" s="129">
        <f t="shared" si="0"/>
        <v>0.12087916342895171</v>
      </c>
      <c r="M21" s="129">
        <f t="shared" si="0"/>
        <v>0.1211436253194046</v>
      </c>
      <c r="N21" s="129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9">
        <f t="shared" si="2"/>
        <v>0.59424395505162375</v>
      </c>
      <c r="G22" s="129">
        <f t="shared" si="2"/>
        <v>0.64335144465403848</v>
      </c>
      <c r="H22" s="129">
        <f t="shared" si="2"/>
        <v>0.69378179700077225</v>
      </c>
      <c r="I22" s="129">
        <f t="shared" si="2"/>
        <v>0.72634644798201919</v>
      </c>
      <c r="J22" s="129">
        <f t="shared" si="2"/>
        <v>0.73997838060347787</v>
      </c>
      <c r="K22" s="129">
        <f t="shared" si="2"/>
        <v>0.74761994662363174</v>
      </c>
      <c r="L22" s="129">
        <f t="shared" si="2"/>
        <v>0.75137389085950657</v>
      </c>
      <c r="M22" s="129">
        <f t="shared" si="2"/>
        <v>0.75301776192857184</v>
      </c>
      <c r="N22" s="129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9">
        <f t="shared" si="2"/>
        <v>1.7411147600000003</v>
      </c>
      <c r="G23" s="129">
        <f t="shared" si="2"/>
        <v>1.9989390336608006</v>
      </c>
      <c r="H23" s="129">
        <f t="shared" si="2"/>
        <v>2.3644325425967176</v>
      </c>
      <c r="I23" s="129">
        <f t="shared" si="2"/>
        <v>2.603461894949854</v>
      </c>
      <c r="J23" s="129">
        <f t="shared" si="2"/>
        <v>2.6557752074015029</v>
      </c>
      <c r="K23" s="129">
        <f t="shared" si="2"/>
        <v>2.6956948284877562</v>
      </c>
      <c r="L23" s="129">
        <f t="shared" si="2"/>
        <v>2.7307557093507748</v>
      </c>
      <c r="M23" s="129">
        <f t="shared" si="2"/>
        <v>2.7662726007955181</v>
      </c>
      <c r="N23" s="129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9">
        <f t="shared" si="2"/>
        <v>0.42989157750000007</v>
      </c>
      <c r="G24" s="129">
        <f t="shared" si="2"/>
        <v>0.49354992229620004</v>
      </c>
      <c r="H24" s="129">
        <f t="shared" si="2"/>
        <v>0.58379244090104587</v>
      </c>
      <c r="I24" s="129">
        <f t="shared" si="2"/>
        <v>0.64281020797338595</v>
      </c>
      <c r="J24" s="129">
        <f t="shared" si="2"/>
        <v>0.65572667558985132</v>
      </c>
      <c r="K24" s="129">
        <f t="shared" si="2"/>
        <v>0.66558306718231119</v>
      </c>
      <c r="L24" s="129">
        <f t="shared" si="2"/>
        <v>0.67423980694985108</v>
      </c>
      <c r="M24" s="129">
        <f t="shared" si="2"/>
        <v>0.68300913843899247</v>
      </c>
      <c r="N24" s="129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9">
        <f t="shared" si="2"/>
        <v>6.3363217225000001</v>
      </c>
      <c r="G25" s="129">
        <f t="shared" si="2"/>
        <v>7.2746042431678006</v>
      </c>
      <c r="H25" s="129">
        <f t="shared" si="2"/>
        <v>8.6047201627545142</v>
      </c>
      <c r="I25" s="129">
        <f t="shared" si="2"/>
        <v>9.4746035917079769</v>
      </c>
      <c r="J25" s="129">
        <f t="shared" si="2"/>
        <v>9.6649839076288604</v>
      </c>
      <c r="K25" s="129">
        <f t="shared" si="2"/>
        <v>9.8102606969904045</v>
      </c>
      <c r="L25" s="129">
        <f t="shared" si="2"/>
        <v>9.9378554001806343</v>
      </c>
      <c r="M25" s="129">
        <f t="shared" si="2"/>
        <v>10.067109631979234</v>
      </c>
      <c r="N25" s="129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9">
        <f t="shared" si="2"/>
        <v>0.63029216249999998</v>
      </c>
      <c r="G26" s="129">
        <f t="shared" si="2"/>
        <v>0.72362582592299995</v>
      </c>
      <c r="H26" s="129">
        <f t="shared" si="2"/>
        <v>0.85593628553160861</v>
      </c>
      <c r="I26" s="129">
        <f t="shared" si="2"/>
        <v>0.94246609439706963</v>
      </c>
      <c r="J26" s="129">
        <f t="shared" si="2"/>
        <v>0.96140377248136055</v>
      </c>
      <c r="K26" s="129">
        <f t="shared" si="2"/>
        <v>0.975854872936471</v>
      </c>
      <c r="L26" s="129">
        <f t="shared" si="2"/>
        <v>0.98854708537760094</v>
      </c>
      <c r="M26" s="129">
        <f t="shared" si="2"/>
        <v>1.0014043759067932</v>
      </c>
      <c r="N26" s="129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9">
        <f t="shared" si="2"/>
        <v>0.22733614749999997</v>
      </c>
      <c r="G27" s="129">
        <f t="shared" si="2"/>
        <v>0.26100008422179999</v>
      </c>
      <c r="H27" s="129">
        <f t="shared" si="2"/>
        <v>0.30872231837122982</v>
      </c>
      <c r="I27" s="129">
        <f t="shared" si="2"/>
        <v>0.33993221524407125</v>
      </c>
      <c r="J27" s="129">
        <f t="shared" si="2"/>
        <v>0.3467627281941319</v>
      </c>
      <c r="K27" s="129">
        <f t="shared" si="2"/>
        <v>0.35197500545229982</v>
      </c>
      <c r="L27" s="129">
        <f t="shared" si="2"/>
        <v>0.35655288036696381</v>
      </c>
      <c r="M27" s="129">
        <f t="shared" si="2"/>
        <v>0.36119029626723659</v>
      </c>
      <c r="N27" s="129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9">
        <f t="shared" si="2"/>
        <v>0.5257821800000001</v>
      </c>
      <c r="G28" s="129">
        <f t="shared" si="2"/>
        <v>0.60364000521439998</v>
      </c>
      <c r="H28" s="129">
        <f t="shared" si="2"/>
        <v>0.71401180741782044</v>
      </c>
      <c r="I28" s="129">
        <f t="shared" si="2"/>
        <v>0.78619393857396569</v>
      </c>
      <c r="J28" s="129">
        <f t="shared" si="2"/>
        <v>0.80199152302718635</v>
      </c>
      <c r="K28" s="129">
        <f t="shared" si="2"/>
        <v>0.81404645810768872</v>
      </c>
      <c r="L28" s="129">
        <f t="shared" si="2"/>
        <v>0.82463414985345185</v>
      </c>
      <c r="M28" s="129">
        <f t="shared" si="2"/>
        <v>0.83535954776498333</v>
      </c>
      <c r="N28" s="129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9">
        <f t="shared" si="2"/>
        <v>4.7697494074999991</v>
      </c>
      <c r="G29" s="129">
        <f t="shared" si="2"/>
        <v>5.4760538997625989</v>
      </c>
      <c r="H29" s="129">
        <f t="shared" si="2"/>
        <v>6.4773161299973179</v>
      </c>
      <c r="I29" s="129">
        <f t="shared" si="2"/>
        <v>7.1321323075142331</v>
      </c>
      <c r="J29" s="129">
        <f t="shared" si="2"/>
        <v>7.2754435910683464</v>
      </c>
      <c r="K29" s="129">
        <f t="shared" si="2"/>
        <v>7.3848026025465918</v>
      </c>
      <c r="L29" s="129">
        <f t="shared" si="2"/>
        <v>7.4808511913959626</v>
      </c>
      <c r="M29" s="129">
        <f t="shared" si="2"/>
        <v>7.5781490122040553</v>
      </c>
      <c r="N29" s="129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9">
        <f t="shared" si="2"/>
        <v>0.53115337000000007</v>
      </c>
      <c r="G30" s="129">
        <f t="shared" si="2"/>
        <v>0.59060005517040004</v>
      </c>
      <c r="H30" s="129">
        <f t="shared" si="2"/>
        <v>0.67455754426321735</v>
      </c>
      <c r="I30" s="129">
        <f t="shared" si="2"/>
        <v>0.72441156276892071</v>
      </c>
      <c r="J30" s="129">
        <f t="shared" si="2"/>
        <v>0.72796570699875585</v>
      </c>
      <c r="K30" s="129">
        <f t="shared" si="2"/>
        <v>0.73522261514039955</v>
      </c>
      <c r="L30" s="129">
        <f t="shared" si="2"/>
        <v>0.74404069138073969</v>
      </c>
      <c r="M30" s="129">
        <f t="shared" si="2"/>
        <v>0.75296452942298764</v>
      </c>
      <c r="N30" s="129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9">
        <f t="shared" si="2"/>
        <v>1.1543175600000002</v>
      </c>
      <c r="G31" s="129">
        <f t="shared" si="2"/>
        <v>1.2835087813152</v>
      </c>
      <c r="H31" s="129">
        <f t="shared" si="2"/>
        <v>1.465967576509039</v>
      </c>
      <c r="I31" s="129">
        <f t="shared" si="2"/>
        <v>1.5743117427104099</v>
      </c>
      <c r="J31" s="129">
        <f t="shared" si="2"/>
        <v>1.5820357096980826</v>
      </c>
      <c r="K31" s="129">
        <f t="shared" si="2"/>
        <v>1.5978066281791357</v>
      </c>
      <c r="L31" s="129">
        <f t="shared" si="2"/>
        <v>1.6169703214258593</v>
      </c>
      <c r="M31" s="129">
        <f t="shared" si="2"/>
        <v>1.6363638592184604</v>
      </c>
      <c r="N31" s="129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9">
        <f t="shared" si="2"/>
        <v>0.31785555999999998</v>
      </c>
      <c r="G32" s="129">
        <f t="shared" si="2"/>
        <v>0.35342995427519996</v>
      </c>
      <c r="H32" s="129">
        <f t="shared" si="2"/>
        <v>0.4036722312126339</v>
      </c>
      <c r="I32" s="129">
        <f t="shared" si="2"/>
        <v>0.43350613205069266</v>
      </c>
      <c r="J32" s="129">
        <f t="shared" si="2"/>
        <v>0.43563302151106637</v>
      </c>
      <c r="K32" s="129">
        <f t="shared" si="2"/>
        <v>0.43997573819425484</v>
      </c>
      <c r="L32" s="129">
        <f t="shared" si="2"/>
        <v>0.44525269720422223</v>
      </c>
      <c r="M32" s="129">
        <f t="shared" si="2"/>
        <v>0.45059294674131534</v>
      </c>
      <c r="N32" s="129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9">
        <f t="shared" si="2"/>
        <v>4.6538654524999998</v>
      </c>
      <c r="G33" s="129">
        <f t="shared" si="2"/>
        <v>5.1747260739437984</v>
      </c>
      <c r="H33" s="129">
        <f t="shared" si="2"/>
        <v>5.9103457273928726</v>
      </c>
      <c r="I33" s="129">
        <f t="shared" si="2"/>
        <v>6.347157216308001</v>
      </c>
      <c r="J33" s="129">
        <f t="shared" si="2"/>
        <v>6.3782979564005124</v>
      </c>
      <c r="K33" s="129">
        <f t="shared" si="2"/>
        <v>6.4418816141533801</v>
      </c>
      <c r="L33" s="129">
        <f t="shared" si="2"/>
        <v>6.5191439317631321</v>
      </c>
      <c r="M33" s="129">
        <f t="shared" si="2"/>
        <v>6.5973329142947161</v>
      </c>
      <c r="N33" s="129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9">
        <f t="shared" si="2"/>
        <v>2.1653910025000003</v>
      </c>
      <c r="G34" s="129">
        <f t="shared" si="2"/>
        <v>2.4077415634998003</v>
      </c>
      <c r="H34" s="129">
        <f t="shared" si="2"/>
        <v>2.7500170751360691</v>
      </c>
      <c r="I34" s="129">
        <f t="shared" si="2"/>
        <v>2.9532605245953443</v>
      </c>
      <c r="J34" s="129">
        <f t="shared" si="2"/>
        <v>2.9677499590441396</v>
      </c>
      <c r="K34" s="129">
        <f t="shared" si="2"/>
        <v>2.9973347164483606</v>
      </c>
      <c r="L34" s="129">
        <f t="shared" si="2"/>
        <v>3.0332839997037628</v>
      </c>
      <c r="M34" s="129">
        <f t="shared" si="2"/>
        <v>3.0696644496752103</v>
      </c>
      <c r="N34" s="129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9">
        <f t="shared" si="2"/>
        <v>4.1823100000000002E-2</v>
      </c>
      <c r="G35" s="129">
        <f t="shared" si="2"/>
        <v>4.6503941351999992E-2</v>
      </c>
      <c r="H35" s="129">
        <f t="shared" si="2"/>
        <v>5.3114767264820235E-2</v>
      </c>
      <c r="I35" s="129">
        <f t="shared" si="2"/>
        <v>5.7040280532985863E-2</v>
      </c>
      <c r="J35" s="129">
        <f t="shared" si="2"/>
        <v>5.7320134409350819E-2</v>
      </c>
      <c r="K35" s="129">
        <f t="shared" si="2"/>
        <v>5.7891544499244024E-2</v>
      </c>
      <c r="L35" s="129">
        <f t="shared" si="2"/>
        <v>5.8585881211081832E-2</v>
      </c>
      <c r="M35" s="129">
        <f t="shared" si="2"/>
        <v>5.9288545623857242E-2</v>
      </c>
      <c r="N35" s="129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9">
        <f t="shared" si="2"/>
        <v>0.99748093500000001</v>
      </c>
      <c r="G36" s="129">
        <f t="shared" si="2"/>
        <v>1.1091190012451999</v>
      </c>
      <c r="H36" s="129">
        <f t="shared" si="2"/>
        <v>1.2667871992659629</v>
      </c>
      <c r="I36" s="129">
        <f t="shared" si="2"/>
        <v>1.3604106907117133</v>
      </c>
      <c r="J36" s="129">
        <f t="shared" si="2"/>
        <v>1.3670852056630178</v>
      </c>
      <c r="K36" s="129">
        <f t="shared" si="2"/>
        <v>1.380713336306971</v>
      </c>
      <c r="L36" s="129">
        <f t="shared" si="2"/>
        <v>1.3972732668843026</v>
      </c>
      <c r="M36" s="129">
        <f t="shared" si="2"/>
        <v>1.4140318131289964</v>
      </c>
      <c r="N36" s="129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9">
        <f t="shared" si="2"/>
        <v>7.6473538350000005</v>
      </c>
      <c r="G37" s="129">
        <f t="shared" si="2"/>
        <v>8.5032456762132007</v>
      </c>
      <c r="H37" s="129">
        <f t="shared" si="2"/>
        <v>9.712035194372385</v>
      </c>
      <c r="I37" s="129">
        <f t="shared" si="2"/>
        <v>10.429815295456468</v>
      </c>
      <c r="J37" s="129">
        <f t="shared" si="2"/>
        <v>10.480986576749801</v>
      </c>
      <c r="K37" s="129">
        <f t="shared" si="2"/>
        <v>10.585468911686776</v>
      </c>
      <c r="L37" s="129">
        <f t="shared" si="2"/>
        <v>10.712428379446319</v>
      </c>
      <c r="M37" s="129">
        <f t="shared" si="2"/>
        <v>10.840910567322304</v>
      </c>
      <c r="N37" s="129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9">
        <f t="shared" si="2"/>
        <v>0.99225304749999998</v>
      </c>
      <c r="G38" s="129">
        <f t="shared" si="2"/>
        <v>1.1033060085761999</v>
      </c>
      <c r="H38" s="129">
        <f t="shared" si="2"/>
        <v>1.2601478533578605</v>
      </c>
      <c r="I38" s="129">
        <f t="shared" si="2"/>
        <v>1.3532806556450896</v>
      </c>
      <c r="J38" s="129">
        <f t="shared" si="2"/>
        <v>1.3599201888618484</v>
      </c>
      <c r="K38" s="129">
        <f t="shared" si="2"/>
        <v>1.3734768932445651</v>
      </c>
      <c r="L38" s="129">
        <f t="shared" si="2"/>
        <v>1.3899500317329174</v>
      </c>
      <c r="M38" s="129">
        <f t="shared" si="2"/>
        <v>1.4066207449260142</v>
      </c>
      <c r="N38" s="129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9">
        <f t="shared" si="2"/>
        <v>0.24780186749999999</v>
      </c>
      <c r="G39" s="129">
        <f t="shared" si="2"/>
        <v>0.27553585251059998</v>
      </c>
      <c r="H39" s="129">
        <f t="shared" si="2"/>
        <v>0.31470499604405999</v>
      </c>
      <c r="I39" s="129">
        <f t="shared" si="2"/>
        <v>0.33796366215794132</v>
      </c>
      <c r="J39" s="129">
        <f t="shared" si="2"/>
        <v>0.33962179637540379</v>
      </c>
      <c r="K39" s="129">
        <f t="shared" si="2"/>
        <v>0.34300740115802109</v>
      </c>
      <c r="L39" s="129">
        <f t="shared" si="2"/>
        <v>0.34712134617566009</v>
      </c>
      <c r="M39" s="129">
        <f t="shared" si="2"/>
        <v>0.35128463282135447</v>
      </c>
      <c r="N39" s="129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9">
        <f t="shared" si="2"/>
        <v>0.106648905</v>
      </c>
      <c r="G40" s="129">
        <f t="shared" si="2"/>
        <v>0.11858505044759997</v>
      </c>
      <c r="H40" s="129">
        <f t="shared" si="2"/>
        <v>0.13544265652529161</v>
      </c>
      <c r="I40" s="129">
        <f t="shared" si="2"/>
        <v>0.14545271535911397</v>
      </c>
      <c r="J40" s="129">
        <f t="shared" si="2"/>
        <v>0.14616634274384463</v>
      </c>
      <c r="K40" s="129">
        <f t="shared" si="2"/>
        <v>0.1476234384730723</v>
      </c>
      <c r="L40" s="129">
        <f t="shared" si="2"/>
        <v>0.14939399708825871</v>
      </c>
      <c r="M40" s="129">
        <f t="shared" si="2"/>
        <v>0.15118579134083601</v>
      </c>
      <c r="N40" s="129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9">
        <f t="shared" si="2"/>
        <v>2.40064594</v>
      </c>
      <c r="G41" s="129">
        <f t="shared" si="2"/>
        <v>2.6693262336047998</v>
      </c>
      <c r="H41" s="129">
        <f t="shared" si="2"/>
        <v>3.0487876410006822</v>
      </c>
      <c r="I41" s="129">
        <f t="shared" si="2"/>
        <v>3.274112102593389</v>
      </c>
      <c r="J41" s="129">
        <f t="shared" si="2"/>
        <v>3.2901757150967375</v>
      </c>
      <c r="K41" s="129">
        <f t="shared" si="2"/>
        <v>3.3229746542566083</v>
      </c>
      <c r="L41" s="129">
        <f t="shared" si="2"/>
        <v>3.3628295815160989</v>
      </c>
      <c r="M41" s="129">
        <f t="shared" si="2"/>
        <v>3.4031625188094075</v>
      </c>
      <c r="N41" s="129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9">
        <f t="shared" si="2"/>
        <v>2.5459812125000001</v>
      </c>
      <c r="G42" s="129">
        <f t="shared" si="2"/>
        <v>2.8309274298030003</v>
      </c>
      <c r="H42" s="129">
        <f t="shared" si="2"/>
        <v>3.233361457245933</v>
      </c>
      <c r="I42" s="129">
        <f t="shared" si="2"/>
        <v>3.4723270774455148</v>
      </c>
      <c r="J42" s="129">
        <f t="shared" si="2"/>
        <v>3.4893631821692321</v>
      </c>
      <c r="K42" s="129">
        <f t="shared" si="2"/>
        <v>3.5241477713914819</v>
      </c>
      <c r="L42" s="129">
        <f t="shared" si="2"/>
        <v>3.5664155187246083</v>
      </c>
      <c r="M42" s="129">
        <f t="shared" si="2"/>
        <v>3.6091902148523114</v>
      </c>
      <c r="N42" s="129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9">
        <f t="shared" si="2"/>
        <v>0.11919583500000001</v>
      </c>
      <c r="G43" s="129">
        <f t="shared" si="2"/>
        <v>0.13253623285319999</v>
      </c>
      <c r="H43" s="129">
        <f t="shared" si="2"/>
        <v>0.15137708670473771</v>
      </c>
      <c r="I43" s="129">
        <f t="shared" si="2"/>
        <v>0.16256479951900973</v>
      </c>
      <c r="J43" s="129">
        <f t="shared" si="2"/>
        <v>0.16336238306664988</v>
      </c>
      <c r="K43" s="129">
        <f t="shared" si="2"/>
        <v>0.16499090182284556</v>
      </c>
      <c r="L43" s="129">
        <f t="shared" si="2"/>
        <v>0.16696976145158327</v>
      </c>
      <c r="M43" s="129">
        <f t="shared" si="2"/>
        <v>0.16897235502799321</v>
      </c>
      <c r="N43" s="129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9">
        <f t="shared" si="2"/>
        <v>0.25616648749999998</v>
      </c>
      <c r="G44" s="129">
        <f t="shared" si="2"/>
        <v>0.28483664078100002</v>
      </c>
      <c r="H44" s="129">
        <f t="shared" si="2"/>
        <v>0.32532794949702404</v>
      </c>
      <c r="I44" s="129">
        <f t="shared" si="2"/>
        <v>0.34937171826453844</v>
      </c>
      <c r="J44" s="129">
        <f t="shared" si="2"/>
        <v>0.35108582325727378</v>
      </c>
      <c r="K44" s="129">
        <f t="shared" si="2"/>
        <v>0.35458571005786976</v>
      </c>
      <c r="L44" s="129">
        <f t="shared" si="2"/>
        <v>0.35883852241787639</v>
      </c>
      <c r="M44" s="129">
        <f t="shared" si="2"/>
        <v>0.36314234194612577</v>
      </c>
      <c r="N44" s="129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9">
        <f t="shared" si="2"/>
        <v>1.0570788524999999</v>
      </c>
      <c r="G45" s="129">
        <f t="shared" si="2"/>
        <v>1.1753871176717996</v>
      </c>
      <c r="H45" s="129">
        <f t="shared" si="2"/>
        <v>1.3424757426183316</v>
      </c>
      <c r="I45" s="129">
        <f t="shared" si="2"/>
        <v>1.4416930904712175</v>
      </c>
      <c r="J45" s="129">
        <f t="shared" si="2"/>
        <v>1.4487663971963423</v>
      </c>
      <c r="K45" s="129">
        <f t="shared" si="2"/>
        <v>1.4632087872183932</v>
      </c>
      <c r="L45" s="129">
        <f t="shared" si="2"/>
        <v>1.4807581476100939</v>
      </c>
      <c r="M45" s="129">
        <f t="shared" si="2"/>
        <v>1.4985179906429924</v>
      </c>
      <c r="N45" s="129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2" t="s">
        <v>712</v>
      </c>
      <c r="C51" s="133">
        <v>2018</v>
      </c>
      <c r="D51" s="133">
        <v>2021</v>
      </c>
      <c r="E51" s="133">
        <v>2025</v>
      </c>
      <c r="F51" s="133">
        <v>2030</v>
      </c>
      <c r="G51" s="133">
        <v>2035</v>
      </c>
      <c r="H51" s="133">
        <v>2040</v>
      </c>
      <c r="I51" s="133">
        <v>2045</v>
      </c>
      <c r="J51" s="133">
        <v>2050</v>
      </c>
      <c r="K51" s="133">
        <v>2055</v>
      </c>
      <c r="L51" s="133">
        <v>2060</v>
      </c>
      <c r="N51" s="132" t="s">
        <v>712</v>
      </c>
      <c r="O51" s="133">
        <v>2018</v>
      </c>
      <c r="P51" s="133">
        <v>2020</v>
      </c>
      <c r="Q51" s="133">
        <v>2025</v>
      </c>
      <c r="R51" s="133">
        <v>2030</v>
      </c>
      <c r="S51" s="133">
        <v>2035</v>
      </c>
      <c r="T51" s="133">
        <v>2040</v>
      </c>
      <c r="U51" s="133">
        <v>2045</v>
      </c>
      <c r="V51" s="133">
        <v>2050</v>
      </c>
      <c r="W51" s="133">
        <v>2055</v>
      </c>
      <c r="X51" s="133">
        <v>2060</v>
      </c>
    </row>
    <row r="52" spans="2:24">
      <c r="B52" s="137" t="s">
        <v>713</v>
      </c>
      <c r="C52" s="137">
        <v>0</v>
      </c>
      <c r="D52" s="137">
        <v>0</v>
      </c>
      <c r="E52" s="137">
        <v>0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N52" s="137" t="str">
        <f>+B52</f>
        <v>Intermediate Heat (100-300 C), Cooking</v>
      </c>
      <c r="O52" s="134"/>
      <c r="P52" s="134"/>
      <c r="Q52" s="134"/>
      <c r="R52" s="134"/>
      <c r="S52" s="134"/>
      <c r="T52" s="134"/>
      <c r="U52" s="134"/>
      <c r="V52" s="134"/>
      <c r="W52" s="134"/>
      <c r="X52" s="134"/>
    </row>
    <row r="53" spans="2:24">
      <c r="B53" s="137" t="s">
        <v>714</v>
      </c>
      <c r="C53" s="137">
        <v>0</v>
      </c>
      <c r="D53" s="137">
        <v>0</v>
      </c>
      <c r="E53" s="137">
        <v>0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N53" s="137" t="str">
        <f t="shared" ref="N53:N110" si="4">+B53</f>
        <v>Intermediate Heat (100-300 C), Process Requirements</v>
      </c>
      <c r="O53" s="134"/>
      <c r="P53" s="134"/>
      <c r="Q53" s="134"/>
      <c r="R53" s="134"/>
      <c r="S53" s="134"/>
      <c r="T53" s="134"/>
      <c r="U53" s="134"/>
      <c r="V53" s="134"/>
      <c r="W53" s="134"/>
      <c r="X53" s="134"/>
    </row>
    <row r="54" spans="2:24">
      <c r="B54" s="137" t="s">
        <v>715</v>
      </c>
      <c r="C54" s="137">
        <v>113.12734</v>
      </c>
      <c r="D54" s="137">
        <v>122.89805840232133</v>
      </c>
      <c r="E54" s="137">
        <v>133.05418211858975</v>
      </c>
      <c r="F54" s="137">
        <v>143.48389256877027</v>
      </c>
      <c r="G54" s="137">
        <v>150.21872317852691</v>
      </c>
      <c r="H54" s="137">
        <v>153.03799973524511</v>
      </c>
      <c r="I54" s="137">
        <v>154.61838371567362</v>
      </c>
      <c r="J54" s="137">
        <v>155.39475250162033</v>
      </c>
      <c r="K54" s="137">
        <v>155.73472829932837</v>
      </c>
      <c r="L54" s="137">
        <v>155.82509135684316</v>
      </c>
      <c r="M54" s="109" t="s">
        <v>673</v>
      </c>
      <c r="N54" s="137" t="str">
        <f t="shared" si="4"/>
        <v>Electronics and Other Electrical Uses</v>
      </c>
      <c r="O54" s="134">
        <f t="shared" ref="O54:X83" si="5">+C54/$C54</f>
        <v>1</v>
      </c>
      <c r="P54" s="134">
        <f t="shared" si="5"/>
        <v>1.0863692048475755</v>
      </c>
      <c r="Q54" s="134">
        <f t="shared" si="5"/>
        <v>1.1761452370274925</v>
      </c>
      <c r="R54" s="134">
        <f t="shared" si="5"/>
        <v>1.2683396654493093</v>
      </c>
      <c r="S54" s="134">
        <f t="shared" si="5"/>
        <v>1.3278728482303828</v>
      </c>
      <c r="T54" s="134">
        <f t="shared" si="5"/>
        <v>1.3527941144487716</v>
      </c>
      <c r="U54" s="134">
        <f t="shared" si="5"/>
        <v>1.3667640706099304</v>
      </c>
      <c r="V54" s="134">
        <f t="shared" si="5"/>
        <v>1.3736268571471788</v>
      </c>
      <c r="W54" s="134">
        <f t="shared" si="5"/>
        <v>1.3766321059023252</v>
      </c>
      <c r="X54" s="134">
        <f t="shared" si="5"/>
        <v>1.3774308788383351</v>
      </c>
    </row>
    <row r="55" spans="2:24">
      <c r="B55" s="137" t="s">
        <v>716</v>
      </c>
      <c r="C55" s="137">
        <v>607.10839799999997</v>
      </c>
      <c r="D55" s="137">
        <v>659.54386759154534</v>
      </c>
      <c r="E55" s="137">
        <v>714.04765066709126</v>
      </c>
      <c r="F55" s="137">
        <v>770.01966241078605</v>
      </c>
      <c r="G55" s="137">
        <v>806.16275763684462</v>
      </c>
      <c r="H55" s="137">
        <v>821.29266764682211</v>
      </c>
      <c r="I55" s="137">
        <v>829.77394535195344</v>
      </c>
      <c r="J55" s="137">
        <v>833.94040069239827</v>
      </c>
      <c r="K55" s="137">
        <v>835.76491244972681</v>
      </c>
      <c r="L55" s="137">
        <v>836.24985420727353</v>
      </c>
      <c r="M55" s="109" t="s">
        <v>674</v>
      </c>
      <c r="N55" s="137" t="str">
        <f t="shared" si="4"/>
        <v>Lighting</v>
      </c>
      <c r="O55" s="134">
        <f t="shared" si="5"/>
        <v>1</v>
      </c>
      <c r="P55" s="134">
        <f t="shared" si="5"/>
        <v>1.0863692048475755</v>
      </c>
      <c r="Q55" s="134">
        <f t="shared" si="5"/>
        <v>1.1761452370274925</v>
      </c>
      <c r="R55" s="134">
        <f t="shared" si="5"/>
        <v>1.2683396654493093</v>
      </c>
      <c r="S55" s="134">
        <f t="shared" si="5"/>
        <v>1.3278728482303825</v>
      </c>
      <c r="T55" s="134">
        <f t="shared" si="5"/>
        <v>1.3527941144487712</v>
      </c>
      <c r="U55" s="134">
        <f t="shared" si="5"/>
        <v>1.36676407060993</v>
      </c>
      <c r="V55" s="134">
        <f t="shared" si="5"/>
        <v>1.3736268571471784</v>
      </c>
      <c r="W55" s="134">
        <f t="shared" si="5"/>
        <v>1.376632105902325</v>
      </c>
      <c r="X55" s="134">
        <f t="shared" si="5"/>
        <v>1.3774308788383349</v>
      </c>
    </row>
    <row r="56" spans="2:24">
      <c r="B56" s="137" t="s">
        <v>717</v>
      </c>
      <c r="C56" s="137">
        <v>2183.6199280000001</v>
      </c>
      <c r="D56" s="137">
        <v>2372.2174448706801</v>
      </c>
      <c r="E56" s="137">
        <v>2568.2541777955162</v>
      </c>
      <c r="F56" s="137">
        <v>2769.5717689479648</v>
      </c>
      <c r="G56" s="137">
        <v>2899.569613245983</v>
      </c>
      <c r="H56" s="137">
        <v>2953.9881867914501</v>
      </c>
      <c r="I56" s="137">
        <v>2984.4932614582426</v>
      </c>
      <c r="J56" s="137">
        <v>2999.4789789025881</v>
      </c>
      <c r="K56" s="137">
        <v>3006.0412999729233</v>
      </c>
      <c r="L56" s="137">
        <v>3007.7855164739417</v>
      </c>
      <c r="M56" s="109" t="s">
        <v>675</v>
      </c>
      <c r="N56" s="137" t="str">
        <f t="shared" si="4"/>
        <v>Low Temperature Heat (&lt;100 C), Space Heating</v>
      </c>
      <c r="O56" s="134">
        <f t="shared" si="5"/>
        <v>1</v>
      </c>
      <c r="P56" s="134">
        <f t="shared" si="5"/>
        <v>1.0863692048475755</v>
      </c>
      <c r="Q56" s="134">
        <f t="shared" si="5"/>
        <v>1.1761452370274925</v>
      </c>
      <c r="R56" s="134">
        <f t="shared" si="5"/>
        <v>1.2683396654493093</v>
      </c>
      <c r="S56" s="134">
        <f t="shared" si="5"/>
        <v>1.3278728482303825</v>
      </c>
      <c r="T56" s="134">
        <f t="shared" si="5"/>
        <v>1.3527941144487714</v>
      </c>
      <c r="U56" s="134">
        <f t="shared" si="5"/>
        <v>1.3667640706099302</v>
      </c>
      <c r="V56" s="134">
        <f t="shared" si="5"/>
        <v>1.3736268571471784</v>
      </c>
      <c r="W56" s="134">
        <f t="shared" si="5"/>
        <v>1.376632105902325</v>
      </c>
      <c r="X56" s="134">
        <f t="shared" si="5"/>
        <v>1.3774308788383349</v>
      </c>
    </row>
    <row r="57" spans="2:24">
      <c r="B57" s="137" t="s">
        <v>718</v>
      </c>
      <c r="C57" s="137">
        <v>193.006215</v>
      </c>
      <c r="D57" s="137">
        <v>209.67600832019019</v>
      </c>
      <c r="E57" s="137">
        <v>227.00334048895419</v>
      </c>
      <c r="F57" s="137">
        <v>244.79743816273748</v>
      </c>
      <c r="G57" s="137">
        <v>256.28771243821558</v>
      </c>
      <c r="H57" s="137">
        <v>261.09767170403416</v>
      </c>
      <c r="I57" s="137">
        <v>263.79396006641537</v>
      </c>
      <c r="J57" s="137">
        <v>265.11852052032265</v>
      </c>
      <c r="K57" s="137">
        <v>265.69855220768693</v>
      </c>
      <c r="L57" s="137">
        <v>265.85272034871065</v>
      </c>
      <c r="M57" s="109" t="s">
        <v>676</v>
      </c>
      <c r="N57" s="137" t="str">
        <f t="shared" si="4"/>
        <v>Low Temperature Heat (&lt;100 C), Water Heating</v>
      </c>
      <c r="O57" s="134">
        <f t="shared" si="5"/>
        <v>1</v>
      </c>
      <c r="P57" s="134">
        <f t="shared" si="5"/>
        <v>1.0863692048475755</v>
      </c>
      <c r="Q57" s="134">
        <f t="shared" si="5"/>
        <v>1.1761452370274925</v>
      </c>
      <c r="R57" s="134">
        <f t="shared" si="5"/>
        <v>1.2683396654493093</v>
      </c>
      <c r="S57" s="134">
        <f t="shared" si="5"/>
        <v>1.3278728482303825</v>
      </c>
      <c r="T57" s="134">
        <f t="shared" si="5"/>
        <v>1.3527941144487714</v>
      </c>
      <c r="U57" s="134">
        <f t="shared" si="5"/>
        <v>1.3667640706099302</v>
      </c>
      <c r="V57" s="134">
        <f t="shared" si="5"/>
        <v>1.3736268571471786</v>
      </c>
      <c r="W57" s="134">
        <f t="shared" si="5"/>
        <v>1.3766321059023252</v>
      </c>
      <c r="X57" s="134">
        <f t="shared" si="5"/>
        <v>1.3774308788383351</v>
      </c>
    </row>
    <row r="58" spans="2:24">
      <c r="B58" s="137" t="s">
        <v>501</v>
      </c>
      <c r="C58" s="137">
        <v>559.72563800000012</v>
      </c>
      <c r="D58" s="137">
        <v>608.06869628686195</v>
      </c>
      <c r="E58" s="137">
        <v>658.31864317587463</v>
      </c>
      <c r="F58" s="137">
        <v>709.92222844432138</v>
      </c>
      <c r="G58" s="137">
        <v>743.24447715862823</v>
      </c>
      <c r="H58" s="137">
        <v>757.19354879248374</v>
      </c>
      <c r="I58" s="137">
        <v>765.01289141762038</v>
      </c>
      <c r="J58" s="137">
        <v>768.85416899063955</v>
      </c>
      <c r="K58" s="137">
        <v>770.53628376746258</v>
      </c>
      <c r="L58" s="137">
        <v>770.98337745868787</v>
      </c>
      <c r="M58" s="109" t="s">
        <v>677</v>
      </c>
      <c r="N58" s="137" t="str">
        <f t="shared" si="4"/>
        <v>Motive Power, Mobile</v>
      </c>
      <c r="O58" s="134">
        <f t="shared" si="5"/>
        <v>1</v>
      </c>
      <c r="P58" s="134">
        <f t="shared" si="5"/>
        <v>1.0863692048475755</v>
      </c>
      <c r="Q58" s="134">
        <f t="shared" si="5"/>
        <v>1.1761452370274925</v>
      </c>
      <c r="R58" s="134">
        <f t="shared" si="5"/>
        <v>1.2683396654493093</v>
      </c>
      <c r="S58" s="134">
        <f t="shared" si="5"/>
        <v>1.3278728482303825</v>
      </c>
      <c r="T58" s="134">
        <f t="shared" si="5"/>
        <v>1.3527941144487714</v>
      </c>
      <c r="U58" s="134">
        <f t="shared" si="5"/>
        <v>1.3667640706099302</v>
      </c>
      <c r="V58" s="134">
        <f t="shared" si="5"/>
        <v>1.3736268571471786</v>
      </c>
      <c r="W58" s="134">
        <f t="shared" si="5"/>
        <v>1.376632105902325</v>
      </c>
      <c r="X58" s="134">
        <f t="shared" si="5"/>
        <v>1.3774308788383349</v>
      </c>
    </row>
    <row r="59" spans="2:24">
      <c r="B59" s="137" t="s">
        <v>502</v>
      </c>
      <c r="C59" s="137">
        <v>14.642054</v>
      </c>
      <c r="D59" s="137">
        <v>15.90667656131526</v>
      </c>
      <c r="E59" s="137">
        <v>17.221182072399344</v>
      </c>
      <c r="F59" s="137">
        <v>18.571097871850718</v>
      </c>
      <c r="G59" s="137">
        <v>19.442785948923063</v>
      </c>
      <c r="H59" s="137">
        <v>19.807684474641086</v>
      </c>
      <c r="I59" s="137">
        <v>20.012233327130406</v>
      </c>
      <c r="J59" s="137">
        <v>20.112718618199271</v>
      </c>
      <c r="K59" s="137">
        <v>20.156721632755556</v>
      </c>
      <c r="L59" s="137">
        <v>20.168417309218352</v>
      </c>
      <c r="M59" s="109" t="s">
        <v>678</v>
      </c>
      <c r="N59" s="137" t="str">
        <f t="shared" si="4"/>
        <v>Motive Power, Stationary</v>
      </c>
      <c r="O59" s="134">
        <f t="shared" si="5"/>
        <v>1</v>
      </c>
      <c r="P59" s="134">
        <f t="shared" si="5"/>
        <v>1.0863692048475753</v>
      </c>
      <c r="Q59" s="134">
        <f t="shared" si="5"/>
        <v>1.1761452370274925</v>
      </c>
      <c r="R59" s="134">
        <f t="shared" si="5"/>
        <v>1.2683396654493091</v>
      </c>
      <c r="S59" s="134">
        <f t="shared" si="5"/>
        <v>1.3278728482303823</v>
      </c>
      <c r="T59" s="134">
        <f t="shared" si="5"/>
        <v>1.352794114448771</v>
      </c>
      <c r="U59" s="134">
        <f t="shared" si="5"/>
        <v>1.36676407060993</v>
      </c>
      <c r="V59" s="134">
        <f t="shared" si="5"/>
        <v>1.3736268571471784</v>
      </c>
      <c r="W59" s="134">
        <f t="shared" si="5"/>
        <v>1.3766321059023245</v>
      </c>
      <c r="X59" s="134">
        <f t="shared" si="5"/>
        <v>1.3774308788383345</v>
      </c>
    </row>
    <row r="60" spans="2:24">
      <c r="B60" s="137" t="s">
        <v>506</v>
      </c>
      <c r="C60" s="137">
        <v>2.0264609999999998</v>
      </c>
      <c r="D60" s="137">
        <v>2.2014848252246222</v>
      </c>
      <c r="E60" s="137">
        <v>2.3834124531719691</v>
      </c>
      <c r="F60" s="137">
        <v>2.5702408667860723</v>
      </c>
      <c r="G60" s="137">
        <v>2.6908825398977885</v>
      </c>
      <c r="H60" s="137">
        <v>2.7413845139599706</v>
      </c>
      <c r="I60" s="137">
        <v>2.7696940852922687</v>
      </c>
      <c r="J60" s="137">
        <v>2.7836012545613276</v>
      </c>
      <c r="K60" s="137">
        <v>2.7896912739589306</v>
      </c>
      <c r="L60" s="137">
        <v>2.7913099561616099</v>
      </c>
      <c r="M60" s="109" t="s">
        <v>679</v>
      </c>
      <c r="N60" s="137" t="str">
        <f t="shared" si="4"/>
        <v>Refrigeration</v>
      </c>
      <c r="O60" s="134">
        <f t="shared" si="5"/>
        <v>1</v>
      </c>
      <c r="P60" s="134">
        <f t="shared" si="5"/>
        <v>1.0863692048475753</v>
      </c>
      <c r="Q60" s="134">
        <f t="shared" si="5"/>
        <v>1.1761452370274925</v>
      </c>
      <c r="R60" s="134">
        <f t="shared" si="5"/>
        <v>1.2683396654493091</v>
      </c>
      <c r="S60" s="134">
        <f t="shared" si="5"/>
        <v>1.3278728482303823</v>
      </c>
      <c r="T60" s="134">
        <f t="shared" si="5"/>
        <v>1.352794114448771</v>
      </c>
      <c r="U60" s="134">
        <f t="shared" si="5"/>
        <v>1.3667640706099298</v>
      </c>
      <c r="V60" s="134">
        <f t="shared" si="5"/>
        <v>1.3736268571471781</v>
      </c>
      <c r="W60" s="134">
        <f t="shared" si="5"/>
        <v>1.3766321059023248</v>
      </c>
      <c r="X60" s="134">
        <f t="shared" si="5"/>
        <v>1.3774308788383345</v>
      </c>
    </row>
    <row r="61" spans="2:24">
      <c r="B61" s="137" t="s">
        <v>719</v>
      </c>
      <c r="C61" s="137">
        <v>129.34444500000001</v>
      </c>
      <c r="D61" s="137">
        <v>140.51582186610096</v>
      </c>
      <c r="E61" s="137">
        <v>152.12785292271448</v>
      </c>
      <c r="F61" s="137">
        <v>164.05269009902659</v>
      </c>
      <c r="G61" s="137">
        <v>171.75297658492809</v>
      </c>
      <c r="H61" s="137">
        <v>174.97640393264282</v>
      </c>
      <c r="I61" s="137">
        <v>176.78334015898224</v>
      </c>
      <c r="J61" s="137">
        <v>177.67100347479609</v>
      </c>
      <c r="K61" s="137">
        <v>178.05971570711748</v>
      </c>
      <c r="L61" s="137">
        <v>178.16303254920672</v>
      </c>
      <c r="M61" s="109" t="s">
        <v>680</v>
      </c>
      <c r="N61" s="137" t="str">
        <f t="shared" si="4"/>
        <v>Space Cooling</v>
      </c>
      <c r="O61" s="134">
        <f t="shared" si="5"/>
        <v>1</v>
      </c>
      <c r="P61" s="134">
        <f t="shared" si="5"/>
        <v>1.0863692048475755</v>
      </c>
      <c r="Q61" s="134">
        <f t="shared" si="5"/>
        <v>1.1761452370274925</v>
      </c>
      <c r="R61" s="134">
        <f t="shared" si="5"/>
        <v>1.2683396654493093</v>
      </c>
      <c r="S61" s="134">
        <f t="shared" si="5"/>
        <v>1.3278728482303828</v>
      </c>
      <c r="T61" s="134">
        <f t="shared" si="5"/>
        <v>1.3527941144487714</v>
      </c>
      <c r="U61" s="134">
        <f t="shared" si="5"/>
        <v>1.3667640706099302</v>
      </c>
      <c r="V61" s="134">
        <f t="shared" si="5"/>
        <v>1.3736268571471786</v>
      </c>
      <c r="W61" s="134">
        <f t="shared" si="5"/>
        <v>1.3766321059023252</v>
      </c>
      <c r="X61" s="134">
        <f t="shared" si="5"/>
        <v>1.3774308788383351</v>
      </c>
    </row>
    <row r="62" spans="2:24">
      <c r="B62" s="144" t="s">
        <v>322</v>
      </c>
      <c r="C62" s="137">
        <v>3802.6004789999997</v>
      </c>
      <c r="D62" s="137">
        <v>4131.0280587242396</v>
      </c>
      <c r="E62" s="137">
        <v>4472.4104416943128</v>
      </c>
      <c r="F62" s="137">
        <v>4822.9890193722422</v>
      </c>
      <c r="G62" s="137">
        <v>5049.3699287319469</v>
      </c>
      <c r="H62" s="137">
        <v>5144.1355475912787</v>
      </c>
      <c r="I62" s="137">
        <v>5197.2577095813103</v>
      </c>
      <c r="J62" s="137">
        <v>5223.3541449551258</v>
      </c>
      <c r="K62" s="137">
        <v>5234.7819053109606</v>
      </c>
      <c r="L62" s="137">
        <v>5237.8193196600441</v>
      </c>
      <c r="N62" s="137" t="str">
        <f t="shared" si="4"/>
        <v>Total</v>
      </c>
      <c r="O62" s="134">
        <f t="shared" si="5"/>
        <v>1</v>
      </c>
      <c r="P62" s="134">
        <f t="shared" si="5"/>
        <v>1.0863692048475755</v>
      </c>
      <c r="Q62" s="134">
        <f t="shared" si="5"/>
        <v>1.176145237027493</v>
      </c>
      <c r="R62" s="134">
        <f t="shared" si="5"/>
        <v>1.2683396654493091</v>
      </c>
      <c r="S62" s="134">
        <f t="shared" si="5"/>
        <v>1.3278728482303825</v>
      </c>
      <c r="T62" s="134">
        <f t="shared" si="5"/>
        <v>1.3527941144487714</v>
      </c>
      <c r="U62" s="134">
        <f t="shared" si="5"/>
        <v>1.3667640706099302</v>
      </c>
      <c r="V62" s="134">
        <f t="shared" si="5"/>
        <v>1.3736268571471786</v>
      </c>
      <c r="W62" s="134">
        <f t="shared" si="5"/>
        <v>1.3766321059023254</v>
      </c>
      <c r="X62" s="134">
        <f t="shared" si="5"/>
        <v>1.3774308788383351</v>
      </c>
    </row>
    <row r="63" spans="2:24">
      <c r="B63" s="132" t="s">
        <v>720</v>
      </c>
      <c r="C63" s="136">
        <v>2018</v>
      </c>
      <c r="D63" s="133">
        <v>2021</v>
      </c>
      <c r="E63" s="133">
        <v>2025</v>
      </c>
      <c r="F63" s="133">
        <v>2030</v>
      </c>
      <c r="G63" s="133">
        <v>2035</v>
      </c>
      <c r="H63" s="133">
        <v>2040</v>
      </c>
      <c r="I63" s="133">
        <v>2045</v>
      </c>
      <c r="J63" s="133">
        <v>2050</v>
      </c>
      <c r="K63" s="133">
        <v>2055</v>
      </c>
      <c r="L63" s="133">
        <v>2060</v>
      </c>
      <c r="N63" s="132" t="str">
        <f t="shared" si="4"/>
        <v>Healthcare</v>
      </c>
      <c r="O63" s="136">
        <v>2018</v>
      </c>
      <c r="P63" s="133">
        <v>2020</v>
      </c>
      <c r="Q63" s="133">
        <v>2025</v>
      </c>
      <c r="R63" s="133">
        <v>2030</v>
      </c>
      <c r="S63" s="133">
        <v>2035</v>
      </c>
      <c r="T63" s="133">
        <v>2040</v>
      </c>
      <c r="U63" s="133">
        <v>2045</v>
      </c>
      <c r="V63" s="133">
        <v>2050</v>
      </c>
      <c r="W63" s="133">
        <v>2055</v>
      </c>
      <c r="X63" s="133">
        <v>2060</v>
      </c>
    </row>
    <row r="64" spans="2:24">
      <c r="B64" s="137" t="s">
        <v>713</v>
      </c>
      <c r="C64" s="137">
        <v>0</v>
      </c>
      <c r="D64" s="137">
        <v>0</v>
      </c>
      <c r="E64" s="137">
        <v>0</v>
      </c>
      <c r="F64" s="137">
        <v>0</v>
      </c>
      <c r="G64" s="137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N64" s="137" t="str">
        <f t="shared" si="4"/>
        <v>Intermediate Heat (100-300 C), Cooking</v>
      </c>
      <c r="O64" s="134"/>
      <c r="P64" s="134"/>
      <c r="Q64" s="134"/>
      <c r="R64" s="134"/>
      <c r="S64" s="134"/>
      <c r="T64" s="134"/>
      <c r="U64" s="134"/>
      <c r="V64" s="134"/>
      <c r="W64" s="134"/>
      <c r="X64" s="134"/>
    </row>
    <row r="65" spans="2:24">
      <c r="B65" s="137" t="s">
        <v>714</v>
      </c>
      <c r="C65" s="137">
        <v>582.28693999999996</v>
      </c>
      <c r="D65" s="137">
        <v>632.57860000092785</v>
      </c>
      <c r="E65" s="137">
        <v>684.85401106431323</v>
      </c>
      <c r="F65" s="137">
        <v>738.53762267510194</v>
      </c>
      <c r="G65" s="137">
        <v>773.20301750515375</v>
      </c>
      <c r="H65" s="137">
        <v>787.71434535238473</v>
      </c>
      <c r="I65" s="137">
        <v>795.84886837739998</v>
      </c>
      <c r="J65" s="137">
        <v>799.84497935004754</v>
      </c>
      <c r="K65" s="137">
        <v>801.59489645162057</v>
      </c>
      <c r="L65" s="137">
        <v>802.06001150028453</v>
      </c>
      <c r="M65" s="109" t="s">
        <v>685</v>
      </c>
      <c r="N65" s="137" t="str">
        <f t="shared" si="4"/>
        <v>Intermediate Heat (100-300 C), Process Requirements</v>
      </c>
      <c r="O65" s="134">
        <f t="shared" ref="O65" si="6">+C65/$C65</f>
        <v>1</v>
      </c>
      <c r="P65" s="134">
        <f t="shared" ref="P65" si="7">+D65/$C65</f>
        <v>1.0863692048475755</v>
      </c>
      <c r="Q65" s="134">
        <f t="shared" ref="Q65" si="8">+E65/$C65</f>
        <v>1.1761452370274925</v>
      </c>
      <c r="R65" s="134">
        <f t="shared" ref="R65" si="9">+F65/$C65</f>
        <v>1.2683396654493093</v>
      </c>
      <c r="S65" s="134">
        <f t="shared" ref="S65" si="10">+G65/$C65</f>
        <v>1.3278728482303825</v>
      </c>
      <c r="T65" s="134">
        <f t="shared" ref="T65" si="11">+H65/$C65</f>
        <v>1.3527941144487712</v>
      </c>
      <c r="U65" s="134">
        <f t="shared" ref="U65" si="12">+I65/$C65</f>
        <v>1.36676407060993</v>
      </c>
      <c r="V65" s="134">
        <f t="shared" ref="V65" si="13">+J65/$C65</f>
        <v>1.3736268571471784</v>
      </c>
      <c r="W65" s="134">
        <f t="shared" ref="W65" si="14">+K65/$C65</f>
        <v>1.3766321059023248</v>
      </c>
      <c r="X65" s="134">
        <f t="shared" ref="X65" si="15">+L65/$C65</f>
        <v>1.3774308788383345</v>
      </c>
    </row>
    <row r="66" spans="2:24">
      <c r="B66" s="137" t="s">
        <v>715</v>
      </c>
      <c r="C66" s="137">
        <v>242.16808399999999</v>
      </c>
      <c r="D66" s="137">
        <v>263.08394885454084</v>
      </c>
      <c r="E66" s="137">
        <v>284.82483855667368</v>
      </c>
      <c r="F66" s="137">
        <v>307.15138664306016</v>
      </c>
      <c r="G66" s="137">
        <v>321.56842345157446</v>
      </c>
      <c r="H66" s="137">
        <v>327.6035587425356</v>
      </c>
      <c r="I66" s="137">
        <v>330.98663625964741</v>
      </c>
      <c r="J66" s="137">
        <v>332.64858412627387</v>
      </c>
      <c r="K66" s="137">
        <v>333.37635945925109</v>
      </c>
      <c r="L66" s="137">
        <v>333.5697967707157</v>
      </c>
      <c r="M66" s="109" t="s">
        <v>681</v>
      </c>
      <c r="N66" s="137" t="str">
        <f t="shared" si="4"/>
        <v>Electronics and Other Electrical Uses</v>
      </c>
      <c r="O66" s="134">
        <f t="shared" si="5"/>
        <v>1</v>
      </c>
      <c r="P66" s="134">
        <f t="shared" si="5"/>
        <v>1.0863692048475755</v>
      </c>
      <c r="Q66" s="134">
        <f t="shared" si="5"/>
        <v>1.1761452370274923</v>
      </c>
      <c r="R66" s="134">
        <f t="shared" si="5"/>
        <v>1.2683396654493091</v>
      </c>
      <c r="S66" s="134">
        <f t="shared" si="5"/>
        <v>1.3278728482303823</v>
      </c>
      <c r="T66" s="134">
        <f t="shared" si="5"/>
        <v>1.3527941144487712</v>
      </c>
      <c r="U66" s="134">
        <f t="shared" si="5"/>
        <v>1.3667640706099298</v>
      </c>
      <c r="V66" s="134">
        <f t="shared" si="5"/>
        <v>1.3736268571471784</v>
      </c>
      <c r="W66" s="134">
        <f t="shared" si="5"/>
        <v>1.3766321059023248</v>
      </c>
      <c r="X66" s="134">
        <f t="shared" si="5"/>
        <v>1.3774308788383349</v>
      </c>
    </row>
    <row r="67" spans="2:24">
      <c r="B67" s="137" t="s">
        <v>716</v>
      </c>
      <c r="C67" s="137">
        <v>444.43226900000002</v>
      </c>
      <c r="D67" s="137">
        <v>482.81753068213374</v>
      </c>
      <c r="E67" s="137">
        <v>522.71689636567135</v>
      </c>
      <c r="F67" s="137">
        <v>563.69107537833736</v>
      </c>
      <c r="G67" s="137">
        <v>590.14954288252147</v>
      </c>
      <c r="H67" s="137">
        <v>601.22535777431312</v>
      </c>
      <c r="I67" s="137">
        <v>607.43405708884757</v>
      </c>
      <c r="J67" s="137">
        <v>610.48410088125956</v>
      </c>
      <c r="K67" s="137">
        <v>611.81973040441881</v>
      </c>
      <c r="L67" s="137">
        <v>612.17473087278552</v>
      </c>
      <c r="M67" s="109" t="s">
        <v>682</v>
      </c>
      <c r="N67" s="137" t="str">
        <f t="shared" si="4"/>
        <v>Lighting</v>
      </c>
      <c r="O67" s="134">
        <f t="shared" si="5"/>
        <v>1</v>
      </c>
      <c r="P67" s="134">
        <f t="shared" si="5"/>
        <v>1.0863692048475753</v>
      </c>
      <c r="Q67" s="134">
        <f t="shared" si="5"/>
        <v>1.1761452370274925</v>
      </c>
      <c r="R67" s="134">
        <f t="shared" si="5"/>
        <v>1.2683396654493091</v>
      </c>
      <c r="S67" s="134">
        <f t="shared" si="5"/>
        <v>1.3278728482303823</v>
      </c>
      <c r="T67" s="134">
        <f t="shared" si="5"/>
        <v>1.3527941144487712</v>
      </c>
      <c r="U67" s="134">
        <f t="shared" si="5"/>
        <v>1.3667640706099302</v>
      </c>
      <c r="V67" s="134">
        <f t="shared" si="5"/>
        <v>1.3736268571471788</v>
      </c>
      <c r="W67" s="134">
        <f t="shared" si="5"/>
        <v>1.3766321059023254</v>
      </c>
      <c r="X67" s="134">
        <f t="shared" si="5"/>
        <v>1.3774308788383354</v>
      </c>
    </row>
    <row r="68" spans="2:24">
      <c r="B68" s="137" t="s">
        <v>717</v>
      </c>
      <c r="C68" s="137">
        <v>2234.2706840000001</v>
      </c>
      <c r="D68" s="137">
        <v>2427.2428663913283</v>
      </c>
      <c r="E68" s="137">
        <v>2627.8268232167579</v>
      </c>
      <c r="F68" s="137">
        <v>2833.8141318677594</v>
      </c>
      <c r="G68" s="137">
        <v>2966.8273768807248</v>
      </c>
      <c r="H68" s="137">
        <v>3022.5082314006304</v>
      </c>
      <c r="I68" s="137">
        <v>3053.7208949082728</v>
      </c>
      <c r="J68" s="137">
        <v>3069.0542176789968</v>
      </c>
      <c r="K68" s="137">
        <v>3075.7687568707479</v>
      </c>
      <c r="L68" s="137">
        <v>3077.5534318248474</v>
      </c>
      <c r="M68" s="109" t="s">
        <v>683</v>
      </c>
      <c r="N68" s="137" t="str">
        <f t="shared" si="4"/>
        <v>Low Temperature Heat (&lt;100 C), Space Heating</v>
      </c>
      <c r="O68" s="134">
        <f t="shared" si="5"/>
        <v>1</v>
      </c>
      <c r="P68" s="134">
        <f t="shared" si="5"/>
        <v>1.0863692048475753</v>
      </c>
      <c r="Q68" s="134">
        <f t="shared" si="5"/>
        <v>1.1761452370274925</v>
      </c>
      <c r="R68" s="134">
        <f t="shared" si="5"/>
        <v>1.2683396654493093</v>
      </c>
      <c r="S68" s="134">
        <f t="shared" si="5"/>
        <v>1.3278728482303825</v>
      </c>
      <c r="T68" s="134">
        <f t="shared" si="5"/>
        <v>1.3527941144487712</v>
      </c>
      <c r="U68" s="134">
        <f t="shared" si="5"/>
        <v>1.36676407060993</v>
      </c>
      <c r="V68" s="134">
        <f t="shared" si="5"/>
        <v>1.3736268571471784</v>
      </c>
      <c r="W68" s="134">
        <f t="shared" si="5"/>
        <v>1.3766321059023248</v>
      </c>
      <c r="X68" s="134">
        <f t="shared" si="5"/>
        <v>1.3774308788383347</v>
      </c>
    </row>
    <row r="69" spans="2:24">
      <c r="B69" s="137" t="s">
        <v>718</v>
      </c>
      <c r="C69" s="137">
        <v>698.502838</v>
      </c>
      <c r="D69" s="137">
        <v>758.83197270183484</v>
      </c>
      <c r="E69" s="137">
        <v>821.54078596388638</v>
      </c>
      <c r="F69" s="137">
        <v>885.93885586431315</v>
      </c>
      <c r="G69" s="137">
        <v>927.5229529920656</v>
      </c>
      <c r="H69" s="137">
        <v>944.93052817216369</v>
      </c>
      <c r="I69" s="137">
        <v>954.68858219746869</v>
      </c>
      <c r="J69" s="137">
        <v>959.48225807032486</v>
      </c>
      <c r="K69" s="137">
        <v>961.58143285469066</v>
      </c>
      <c r="L69" s="137">
        <v>962.13937801741122</v>
      </c>
      <c r="M69" s="109" t="s">
        <v>684</v>
      </c>
      <c r="N69" s="137" t="str">
        <f t="shared" si="4"/>
        <v>Low Temperature Heat (&lt;100 C), Water Heating</v>
      </c>
      <c r="O69" s="134">
        <f t="shared" si="5"/>
        <v>1</v>
      </c>
      <c r="P69" s="134">
        <f t="shared" si="5"/>
        <v>1.0863692048475755</v>
      </c>
      <c r="Q69" s="134">
        <f t="shared" si="5"/>
        <v>1.1761452370274927</v>
      </c>
      <c r="R69" s="134">
        <f t="shared" si="5"/>
        <v>1.2683396654493093</v>
      </c>
      <c r="S69" s="134">
        <f t="shared" si="5"/>
        <v>1.3278728482303828</v>
      </c>
      <c r="T69" s="134">
        <f t="shared" si="5"/>
        <v>1.3527941144487714</v>
      </c>
      <c r="U69" s="134">
        <f t="shared" si="5"/>
        <v>1.3667640706099302</v>
      </c>
      <c r="V69" s="134">
        <f t="shared" si="5"/>
        <v>1.3736268571471786</v>
      </c>
      <c r="W69" s="134">
        <f t="shared" si="5"/>
        <v>1.3766321059023252</v>
      </c>
      <c r="X69" s="134">
        <f t="shared" si="5"/>
        <v>1.3774308788383351</v>
      </c>
    </row>
    <row r="70" spans="2:24">
      <c r="B70" s="137" t="s">
        <v>501</v>
      </c>
      <c r="C70" s="137">
        <v>75.924226000000004</v>
      </c>
      <c r="D70" s="137">
        <v>82.481741028287615</v>
      </c>
      <c r="E70" s="137">
        <v>89.297916784898916</v>
      </c>
      <c r="F70" s="137">
        <v>96.297707404337757</v>
      </c>
      <c r="G70" s="137">
        <v>100.81771822830727</v>
      </c>
      <c r="H70" s="137">
        <v>102.70984607687839</v>
      </c>
      <c r="I70" s="137">
        <v>103.7705041856683</v>
      </c>
      <c r="J70" s="137">
        <v>104.2915559417121</v>
      </c>
      <c r="K70" s="137">
        <v>104.51972712738407</v>
      </c>
      <c r="L70" s="137">
        <v>104.58037334430038</v>
      </c>
      <c r="M70" s="109" t="s">
        <v>686</v>
      </c>
      <c r="N70" s="137" t="str">
        <f t="shared" si="4"/>
        <v>Motive Power, Mobile</v>
      </c>
      <c r="O70" s="134">
        <f t="shared" si="5"/>
        <v>1</v>
      </c>
      <c r="P70" s="134">
        <f t="shared" si="5"/>
        <v>1.0863692048475755</v>
      </c>
      <c r="Q70" s="134">
        <f t="shared" si="5"/>
        <v>1.1761452370274925</v>
      </c>
      <c r="R70" s="134">
        <f t="shared" si="5"/>
        <v>1.2683396654493093</v>
      </c>
      <c r="S70" s="134">
        <f t="shared" si="5"/>
        <v>1.3278728482303825</v>
      </c>
      <c r="T70" s="134">
        <f t="shared" si="5"/>
        <v>1.3527941144487714</v>
      </c>
      <c r="U70" s="134">
        <f t="shared" si="5"/>
        <v>1.3667640706099302</v>
      </c>
      <c r="V70" s="134">
        <f t="shared" si="5"/>
        <v>1.3736268571471786</v>
      </c>
      <c r="W70" s="134">
        <f t="shared" si="5"/>
        <v>1.3766321059023252</v>
      </c>
      <c r="X70" s="134">
        <f t="shared" si="5"/>
        <v>1.3774308788383351</v>
      </c>
    </row>
    <row r="71" spans="2:24">
      <c r="B71" s="137" t="s">
        <v>502</v>
      </c>
      <c r="C71" s="137">
        <v>71.252289000000005</v>
      </c>
      <c r="D71" s="137">
        <v>77.406292544499649</v>
      </c>
      <c r="E71" s="137">
        <v>83.803040334656401</v>
      </c>
      <c r="F71" s="137">
        <v>90.372104392757493</v>
      </c>
      <c r="G71" s="137">
        <v>94.613979937364348</v>
      </c>
      <c r="H71" s="137">
        <v>96.389677200202911</v>
      </c>
      <c r="I71" s="137">
        <v>97.385068553915119</v>
      </c>
      <c r="J71" s="137">
        <v>97.874057803612445</v>
      </c>
      <c r="K71" s="137">
        <v>98.088188656431029</v>
      </c>
      <c r="L71" s="137">
        <v>98.14510305651298</v>
      </c>
      <c r="M71" s="109" t="s">
        <v>687</v>
      </c>
      <c r="N71" s="137" t="str">
        <f t="shared" si="4"/>
        <v>Motive Power, Stationary</v>
      </c>
      <c r="O71" s="134">
        <f t="shared" si="5"/>
        <v>1</v>
      </c>
      <c r="P71" s="134">
        <f t="shared" si="5"/>
        <v>1.0863692048475755</v>
      </c>
      <c r="Q71" s="134">
        <f t="shared" si="5"/>
        <v>1.1761452370274925</v>
      </c>
      <c r="R71" s="134">
        <f t="shared" si="5"/>
        <v>1.2683396654493091</v>
      </c>
      <c r="S71" s="134">
        <f t="shared" si="5"/>
        <v>1.3278728482303823</v>
      </c>
      <c r="T71" s="134">
        <f t="shared" si="5"/>
        <v>1.352794114448771</v>
      </c>
      <c r="U71" s="134">
        <f t="shared" si="5"/>
        <v>1.3667640706099295</v>
      </c>
      <c r="V71" s="134">
        <f t="shared" si="5"/>
        <v>1.3736268571471779</v>
      </c>
      <c r="W71" s="134">
        <f t="shared" si="5"/>
        <v>1.3766321059023243</v>
      </c>
      <c r="X71" s="134">
        <f t="shared" si="5"/>
        <v>1.3774308788383343</v>
      </c>
    </row>
    <row r="72" spans="2:24">
      <c r="B72" s="137" t="s">
        <v>506</v>
      </c>
      <c r="C72" s="137">
        <v>67.219139999999996</v>
      </c>
      <c r="D72" s="137">
        <v>73.024803672337853</v>
      </c>
      <c r="E72" s="137">
        <v>79.059471348084202</v>
      </c>
      <c r="F72" s="137">
        <v>85.256701539390278</v>
      </c>
      <c r="G72" s="137">
        <v>89.258470887396825</v>
      </c>
      <c r="H72" s="137">
        <v>90.933656970307965</v>
      </c>
      <c r="I72" s="137">
        <v>91.872705409298774</v>
      </c>
      <c r="J72" s="137">
        <v>92.334016018336186</v>
      </c>
      <c r="K72" s="137">
        <v>92.536026255143213</v>
      </c>
      <c r="L72" s="137">
        <v>92.589719084957082</v>
      </c>
      <c r="M72" s="109" t="s">
        <v>688</v>
      </c>
      <c r="N72" s="137" t="str">
        <f t="shared" si="4"/>
        <v>Refrigeration</v>
      </c>
      <c r="O72" s="134">
        <f t="shared" si="5"/>
        <v>1</v>
      </c>
      <c r="P72" s="134">
        <f t="shared" si="5"/>
        <v>1.0863692048475755</v>
      </c>
      <c r="Q72" s="134">
        <f t="shared" si="5"/>
        <v>1.1761452370274925</v>
      </c>
      <c r="R72" s="134">
        <f t="shared" si="5"/>
        <v>1.2683396654493093</v>
      </c>
      <c r="S72" s="134">
        <f t="shared" si="5"/>
        <v>1.3278728482303825</v>
      </c>
      <c r="T72" s="134">
        <f t="shared" si="5"/>
        <v>1.3527941144487712</v>
      </c>
      <c r="U72" s="134">
        <f t="shared" si="5"/>
        <v>1.3667640706099302</v>
      </c>
      <c r="V72" s="134">
        <f t="shared" si="5"/>
        <v>1.3736268571471786</v>
      </c>
      <c r="W72" s="134">
        <f t="shared" si="5"/>
        <v>1.3766321059023252</v>
      </c>
      <c r="X72" s="134">
        <f t="shared" si="5"/>
        <v>1.3774308788383351</v>
      </c>
    </row>
    <row r="73" spans="2:24">
      <c r="B73" s="137" t="s">
        <v>719</v>
      </c>
      <c r="C73" s="137">
        <v>213.015446</v>
      </c>
      <c r="D73" s="137">
        <v>231.41342069127163</v>
      </c>
      <c r="E73" s="137">
        <v>250.53710222618702</v>
      </c>
      <c r="F73" s="137">
        <v>270.1759395151754</v>
      </c>
      <c r="G73" s="137">
        <v>282.85742699708521</v>
      </c>
      <c r="H73" s="137">
        <v>288.16604163548004</v>
      </c>
      <c r="I73" s="137">
        <v>291.1418580777497</v>
      </c>
      <c r="J73" s="137">
        <v>292.60373761278447</v>
      </c>
      <c r="K73" s="137">
        <v>293.24390201670298</v>
      </c>
      <c r="L73" s="137">
        <v>293.41405298991987</v>
      </c>
      <c r="M73" s="109" t="s">
        <v>689</v>
      </c>
      <c r="N73" s="137" t="str">
        <f t="shared" si="4"/>
        <v>Space Cooling</v>
      </c>
      <c r="O73" s="134">
        <f t="shared" si="5"/>
        <v>1</v>
      </c>
      <c r="P73" s="134">
        <f t="shared" si="5"/>
        <v>1.0863692048475753</v>
      </c>
      <c r="Q73" s="134">
        <f t="shared" si="5"/>
        <v>1.1761452370274925</v>
      </c>
      <c r="R73" s="134">
        <f t="shared" si="5"/>
        <v>1.2683396654493093</v>
      </c>
      <c r="S73" s="134">
        <f t="shared" si="5"/>
        <v>1.3278728482303823</v>
      </c>
      <c r="T73" s="134">
        <f t="shared" si="5"/>
        <v>1.3527941144487712</v>
      </c>
      <c r="U73" s="134">
        <f t="shared" si="5"/>
        <v>1.36676407060993</v>
      </c>
      <c r="V73" s="134">
        <f t="shared" si="5"/>
        <v>1.3736268571471784</v>
      </c>
      <c r="W73" s="134">
        <f t="shared" si="5"/>
        <v>1.376632105902325</v>
      </c>
      <c r="X73" s="134">
        <f t="shared" si="5"/>
        <v>1.3774308788383349</v>
      </c>
    </row>
    <row r="74" spans="2:24">
      <c r="B74" s="144" t="s">
        <v>322</v>
      </c>
      <c r="C74" s="137">
        <v>4629.0719160000008</v>
      </c>
      <c r="D74" s="137">
        <v>5028.8811765671626</v>
      </c>
      <c r="E74" s="137">
        <v>5444.4608858611291</v>
      </c>
      <c r="F74" s="137">
        <v>5871.2355252802336</v>
      </c>
      <c r="G74" s="137">
        <v>6146.8189097621926</v>
      </c>
      <c r="H74" s="137">
        <v>6262.181243324897</v>
      </c>
      <c r="I74" s="137">
        <v>6326.8491750582689</v>
      </c>
      <c r="J74" s="137">
        <v>6358.6175074833473</v>
      </c>
      <c r="K74" s="137">
        <v>6372.52902009639</v>
      </c>
      <c r="L74" s="137">
        <v>6376.2265974617349</v>
      </c>
      <c r="N74" s="137" t="str">
        <f t="shared" si="4"/>
        <v>Total</v>
      </c>
      <c r="O74" s="134">
        <f t="shared" si="5"/>
        <v>1</v>
      </c>
      <c r="P74" s="134">
        <f t="shared" si="5"/>
        <v>1.0863692048475753</v>
      </c>
      <c r="Q74" s="134">
        <f t="shared" si="5"/>
        <v>1.1761452370274923</v>
      </c>
      <c r="R74" s="134">
        <f t="shared" si="5"/>
        <v>1.2683396654493091</v>
      </c>
      <c r="S74" s="134">
        <f t="shared" si="5"/>
        <v>1.3278728482303819</v>
      </c>
      <c r="T74" s="134">
        <f t="shared" si="5"/>
        <v>1.352794114448771</v>
      </c>
      <c r="U74" s="134">
        <f t="shared" si="5"/>
        <v>1.36676407060993</v>
      </c>
      <c r="V74" s="134">
        <f t="shared" si="5"/>
        <v>1.3736268571471781</v>
      </c>
      <c r="W74" s="134">
        <f t="shared" si="5"/>
        <v>1.3766321059023248</v>
      </c>
      <c r="X74" s="134">
        <f t="shared" si="5"/>
        <v>1.3774308788383347</v>
      </c>
    </row>
    <row r="75" spans="2:24">
      <c r="B75" s="132" t="s">
        <v>721</v>
      </c>
      <c r="C75" s="136">
        <v>2018</v>
      </c>
      <c r="D75" s="133">
        <v>2021</v>
      </c>
      <c r="E75" s="133">
        <v>2025</v>
      </c>
      <c r="F75" s="133">
        <v>2030</v>
      </c>
      <c r="G75" s="133">
        <v>2035</v>
      </c>
      <c r="H75" s="133">
        <v>2040</v>
      </c>
      <c r="I75" s="133">
        <v>2045</v>
      </c>
      <c r="J75" s="133">
        <v>2050</v>
      </c>
      <c r="K75" s="133">
        <v>2055</v>
      </c>
      <c r="L75" s="133">
        <v>2060</v>
      </c>
      <c r="N75" s="132" t="str">
        <f t="shared" si="4"/>
        <v>Office Blocks</v>
      </c>
      <c r="O75" s="136">
        <v>2018</v>
      </c>
      <c r="P75" s="133">
        <v>2020</v>
      </c>
      <c r="Q75" s="133">
        <v>2025</v>
      </c>
      <c r="R75" s="133">
        <v>2030</v>
      </c>
      <c r="S75" s="133">
        <v>2035</v>
      </c>
      <c r="T75" s="133">
        <v>2040</v>
      </c>
      <c r="U75" s="133">
        <v>2045</v>
      </c>
      <c r="V75" s="133">
        <v>2050</v>
      </c>
      <c r="W75" s="133">
        <v>2055</v>
      </c>
      <c r="X75" s="133">
        <v>2060</v>
      </c>
    </row>
    <row r="76" spans="2:24">
      <c r="B76" s="137" t="s">
        <v>713</v>
      </c>
      <c r="C76" s="137">
        <v>0</v>
      </c>
      <c r="D76" s="137">
        <v>0</v>
      </c>
      <c r="E76" s="137">
        <v>0</v>
      </c>
      <c r="F76" s="137">
        <v>0</v>
      </c>
      <c r="G76" s="137">
        <v>0</v>
      </c>
      <c r="H76" s="137">
        <v>0</v>
      </c>
      <c r="I76" s="137">
        <v>0</v>
      </c>
      <c r="J76" s="137">
        <v>0</v>
      </c>
      <c r="K76" s="137">
        <v>0</v>
      </c>
      <c r="L76" s="137">
        <v>0</v>
      </c>
      <c r="N76" s="137" t="str">
        <f t="shared" si="4"/>
        <v>Intermediate Heat (100-300 C), Cooking</v>
      </c>
      <c r="O76" s="134"/>
      <c r="P76" s="134"/>
      <c r="Q76" s="134"/>
      <c r="R76" s="134"/>
      <c r="S76" s="134"/>
      <c r="T76" s="134"/>
      <c r="U76" s="134"/>
      <c r="V76" s="134"/>
      <c r="W76" s="134"/>
      <c r="X76" s="134"/>
    </row>
    <row r="77" spans="2:24">
      <c r="B77" s="137" t="s">
        <v>714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N77" s="137" t="str">
        <f t="shared" si="4"/>
        <v>Intermediate Heat (100-300 C), Process Requirements</v>
      </c>
      <c r="O77" s="134"/>
      <c r="P77" s="134"/>
      <c r="Q77" s="134"/>
      <c r="R77" s="134"/>
      <c r="S77" s="134"/>
      <c r="T77" s="134"/>
      <c r="U77" s="134"/>
      <c r="V77" s="134"/>
      <c r="W77" s="134"/>
      <c r="X77" s="134"/>
    </row>
    <row r="78" spans="2:24">
      <c r="B78" s="137" t="s">
        <v>715</v>
      </c>
      <c r="C78" s="137">
        <v>2312.1048890000002</v>
      </c>
      <c r="D78" s="137">
        <v>2491.113829768603</v>
      </c>
      <c r="E78" s="137">
        <v>2859.9979656807377</v>
      </c>
      <c r="F78" s="137">
        <v>3382.9307187181753</v>
      </c>
      <c r="G78" s="137">
        <v>3724.9238710635905</v>
      </c>
      <c r="H78" s="137">
        <v>3799.7715600977745</v>
      </c>
      <c r="I78" s="137">
        <v>3856.8868763604937</v>
      </c>
      <c r="J78" s="137">
        <v>3907.0505112961569</v>
      </c>
      <c r="K78" s="137">
        <v>3957.866587008702</v>
      </c>
      <c r="L78" s="137">
        <v>4009.3435893059836</v>
      </c>
      <c r="M78" s="109" t="s">
        <v>690</v>
      </c>
      <c r="N78" s="137" t="str">
        <f t="shared" si="4"/>
        <v>Electronics and Other Electrical Uses</v>
      </c>
      <c r="O78" s="134">
        <f t="shared" ref="O78:O79" si="16">+C78/$C78</f>
        <v>1</v>
      </c>
      <c r="P78" s="134">
        <f t="shared" ref="P78:P79" si="17">+D78/$C78</f>
        <v>1.0774225000000002</v>
      </c>
      <c r="Q78" s="134">
        <f t="shared" ref="Q78:Q79" si="18">+E78/$C78</f>
        <v>1.2369672238000002</v>
      </c>
      <c r="R78" s="134">
        <f t="shared" ref="R78:R79" si="19">+F78/$C78</f>
        <v>1.4631389496266816</v>
      </c>
      <c r="S78" s="134">
        <f t="shared" ref="S78:S79" si="20">+G78/$C78</f>
        <v>1.6110531528155037</v>
      </c>
      <c r="T78" s="134">
        <f t="shared" ref="T78:T79" si="21">+H78/$C78</f>
        <v>1.6434252521048902</v>
      </c>
      <c r="U78" s="134">
        <f t="shared" ref="U78:U79" si="22">+I78/$C78</f>
        <v>1.6681279879255917</v>
      </c>
      <c r="V78" s="134">
        <f t="shared" ref="V78:V79" si="23">+J78/$C78</f>
        <v>1.6898240775685487</v>
      </c>
      <c r="W78" s="134">
        <f t="shared" ref="W78:W79" si="24">+K78/$C78</f>
        <v>1.7118023519774244</v>
      </c>
      <c r="X78" s="134">
        <f t="shared" ref="X78:X79" si="25">+L78/$C78</f>
        <v>1.7340664813178306</v>
      </c>
    </row>
    <row r="79" spans="2:24">
      <c r="B79" s="137" t="s">
        <v>716</v>
      </c>
      <c r="C79" s="137">
        <v>3378.0489459999999</v>
      </c>
      <c r="D79" s="137">
        <v>3639.5859405216852</v>
      </c>
      <c r="E79" s="137">
        <v>4178.5358265941359</v>
      </c>
      <c r="F79" s="137">
        <v>4942.5549866379579</v>
      </c>
      <c r="G79" s="137">
        <v>5442.2164048183886</v>
      </c>
      <c r="H79" s="137">
        <v>5551.5709407027089</v>
      </c>
      <c r="I79" s="137">
        <v>5635.0179914051459</v>
      </c>
      <c r="J79" s="137">
        <v>5708.3084441558585</v>
      </c>
      <c r="K79" s="137">
        <v>5782.5521308576599</v>
      </c>
      <c r="L79" s="137">
        <v>5857.7614495096268</v>
      </c>
      <c r="M79" s="109" t="s">
        <v>691</v>
      </c>
      <c r="N79" s="137" t="str">
        <f t="shared" si="4"/>
        <v>Lighting</v>
      </c>
      <c r="O79" s="134">
        <f t="shared" si="16"/>
        <v>1</v>
      </c>
      <c r="P79" s="134">
        <f t="shared" si="17"/>
        <v>1.0774225000000002</v>
      </c>
      <c r="Q79" s="134">
        <f t="shared" si="18"/>
        <v>1.2369672238</v>
      </c>
      <c r="R79" s="134">
        <f t="shared" si="19"/>
        <v>1.4631389496266813</v>
      </c>
      <c r="S79" s="134">
        <f t="shared" si="20"/>
        <v>1.6110531528155037</v>
      </c>
      <c r="T79" s="134">
        <f t="shared" si="21"/>
        <v>1.6434252521048904</v>
      </c>
      <c r="U79" s="134">
        <f t="shared" si="22"/>
        <v>1.6681279879255919</v>
      </c>
      <c r="V79" s="134">
        <f t="shared" si="23"/>
        <v>1.6898240775685489</v>
      </c>
      <c r="W79" s="134">
        <f t="shared" si="24"/>
        <v>1.7118023519774246</v>
      </c>
      <c r="X79" s="134">
        <f t="shared" si="25"/>
        <v>1.7340664813178308</v>
      </c>
    </row>
    <row r="80" spans="2:24">
      <c r="B80" s="137" t="s">
        <v>717</v>
      </c>
      <c r="C80" s="137">
        <v>4600.2050810000001</v>
      </c>
      <c r="D80" s="137">
        <v>4956.3644588837224</v>
      </c>
      <c r="E80" s="137">
        <v>5690.3029079552243</v>
      </c>
      <c r="F80" s="137">
        <v>6730.7392302816634</v>
      </c>
      <c r="G80" s="137">
        <v>7411.1748993429492</v>
      </c>
      <c r="H80" s="137">
        <v>7560.0931949766218</v>
      </c>
      <c r="I80" s="137">
        <v>7673.7308458136131</v>
      </c>
      <c r="J80" s="137">
        <v>7773.5373076269752</v>
      </c>
      <c r="K80" s="137">
        <v>7874.6418772342986</v>
      </c>
      <c r="L80" s="137">
        <v>7977.0614381500764</v>
      </c>
      <c r="M80" s="109" t="s">
        <v>692</v>
      </c>
      <c r="N80" s="137" t="str">
        <f t="shared" si="4"/>
        <v>Low Temperature Heat (&lt;100 C), Space Heating</v>
      </c>
      <c r="O80" s="134">
        <f t="shared" si="5"/>
        <v>1</v>
      </c>
      <c r="P80" s="134">
        <f t="shared" si="5"/>
        <v>1.0774224999999999</v>
      </c>
      <c r="Q80" s="134">
        <f t="shared" si="5"/>
        <v>1.2369672238</v>
      </c>
      <c r="R80" s="134">
        <f t="shared" si="5"/>
        <v>1.4631389496266816</v>
      </c>
      <c r="S80" s="134">
        <f t="shared" si="5"/>
        <v>1.6110531528155037</v>
      </c>
      <c r="T80" s="134">
        <f t="shared" si="5"/>
        <v>1.6434252521048902</v>
      </c>
      <c r="U80" s="134">
        <f t="shared" si="5"/>
        <v>1.6681279879255915</v>
      </c>
      <c r="V80" s="134">
        <f t="shared" si="5"/>
        <v>1.6898240775685485</v>
      </c>
      <c r="W80" s="134">
        <f t="shared" si="5"/>
        <v>1.7118023519774246</v>
      </c>
      <c r="X80" s="134">
        <f t="shared" si="5"/>
        <v>1.7340664813178306</v>
      </c>
    </row>
    <row r="81" spans="2:24">
      <c r="B81" s="137" t="s">
        <v>718</v>
      </c>
      <c r="C81" s="137">
        <v>471.37402600000001</v>
      </c>
      <c r="D81" s="137">
        <v>507.868981527985</v>
      </c>
      <c r="E81" s="137">
        <v>583.074220312649</v>
      </c>
      <c r="F81" s="137">
        <v>689.68569728294005</v>
      </c>
      <c r="G81" s="137">
        <v>759.40861074263717</v>
      </c>
      <c r="H81" s="137">
        <v>774.66797751474701</v>
      </c>
      <c r="I81" s="137">
        <v>786.31220555176549</v>
      </c>
      <c r="J81" s="137">
        <v>796.53917867522307</v>
      </c>
      <c r="K81" s="137">
        <v>806.89916636786756</v>
      </c>
      <c r="L81" s="137">
        <v>817.39389865043961</v>
      </c>
      <c r="M81" s="109" t="s">
        <v>693</v>
      </c>
      <c r="N81" s="137" t="str">
        <f t="shared" si="4"/>
        <v>Low Temperature Heat (&lt;100 C), Water Heating</v>
      </c>
      <c r="O81" s="134">
        <f t="shared" si="5"/>
        <v>1</v>
      </c>
      <c r="P81" s="134">
        <f t="shared" si="5"/>
        <v>1.0774224999999999</v>
      </c>
      <c r="Q81" s="134">
        <f t="shared" si="5"/>
        <v>1.2369672238</v>
      </c>
      <c r="R81" s="134">
        <f t="shared" si="5"/>
        <v>1.4631389496266816</v>
      </c>
      <c r="S81" s="134">
        <f t="shared" si="5"/>
        <v>1.6110531528155037</v>
      </c>
      <c r="T81" s="134">
        <f t="shared" si="5"/>
        <v>1.64342525210489</v>
      </c>
      <c r="U81" s="134">
        <f t="shared" si="5"/>
        <v>1.6681279879255915</v>
      </c>
      <c r="V81" s="134">
        <f t="shared" si="5"/>
        <v>1.6898240775685487</v>
      </c>
      <c r="W81" s="134">
        <f t="shared" si="5"/>
        <v>1.7118023519774244</v>
      </c>
      <c r="X81" s="134">
        <f t="shared" si="5"/>
        <v>1.7340664813178306</v>
      </c>
    </row>
    <row r="82" spans="2:24">
      <c r="B82" s="137" t="s">
        <v>501</v>
      </c>
      <c r="C82" s="137">
        <v>1779.1312529999998</v>
      </c>
      <c r="D82" s="137">
        <v>1916.8760424353923</v>
      </c>
      <c r="E82" s="137">
        <v>2200.7270467992253</v>
      </c>
      <c r="F82" s="137">
        <v>2603.1162327624215</v>
      </c>
      <c r="G82" s="137">
        <v>2866.2750144182473</v>
      </c>
      <c r="H82" s="137">
        <v>2923.8692279892143</v>
      </c>
      <c r="I82" s="137">
        <v>2967.8186373224266</v>
      </c>
      <c r="J82" s="137">
        <v>3006.4188284741012</v>
      </c>
      <c r="K82" s="137">
        <v>3045.5210633619422</v>
      </c>
      <c r="L82" s="137">
        <v>3085.1318716922929</v>
      </c>
      <c r="M82" s="109" t="s">
        <v>694</v>
      </c>
      <c r="N82" s="137" t="str">
        <f t="shared" si="4"/>
        <v>Motive Power, Mobile</v>
      </c>
      <c r="O82" s="134">
        <f t="shared" si="5"/>
        <v>1</v>
      </c>
      <c r="P82" s="134">
        <f t="shared" si="5"/>
        <v>1.0774224999999999</v>
      </c>
      <c r="Q82" s="134">
        <f t="shared" si="5"/>
        <v>1.2369672238</v>
      </c>
      <c r="R82" s="134">
        <f t="shared" si="5"/>
        <v>1.4631389496266816</v>
      </c>
      <c r="S82" s="134">
        <f t="shared" si="5"/>
        <v>1.6110531528155037</v>
      </c>
      <c r="T82" s="134">
        <f t="shared" si="5"/>
        <v>1.6434252521048904</v>
      </c>
      <c r="U82" s="134">
        <f t="shared" si="5"/>
        <v>1.6681279879255917</v>
      </c>
      <c r="V82" s="134">
        <f t="shared" si="5"/>
        <v>1.6898240775685489</v>
      </c>
      <c r="W82" s="134">
        <f t="shared" si="5"/>
        <v>1.7118023519774246</v>
      </c>
      <c r="X82" s="134">
        <f t="shared" si="5"/>
        <v>1.7340664813178308</v>
      </c>
    </row>
    <row r="83" spans="2:24">
      <c r="B83" s="137" t="s">
        <v>502</v>
      </c>
      <c r="C83" s="137">
        <v>742.04921100000001</v>
      </c>
      <c r="D83" s="137">
        <v>799.50051603864756</v>
      </c>
      <c r="E83" s="137">
        <v>917.89055245365046</v>
      </c>
      <c r="F83" s="137">
        <v>1085.7211031538477</v>
      </c>
      <c r="G83" s="137">
        <v>1195.4807209258067</v>
      </c>
      <c r="H83" s="137">
        <v>1219.5024116619097</v>
      </c>
      <c r="I83" s="137">
        <v>1237.8330572872028</v>
      </c>
      <c r="J83" s="137">
        <v>1253.9326234885446</v>
      </c>
      <c r="K83" s="137">
        <v>1270.2415846727924</v>
      </c>
      <c r="L83" s="137">
        <v>1286.7626642834427</v>
      </c>
      <c r="M83" s="109" t="s">
        <v>695</v>
      </c>
      <c r="N83" s="137" t="str">
        <f t="shared" si="4"/>
        <v>Motive Power, Stationary</v>
      </c>
      <c r="O83" s="134">
        <f t="shared" si="5"/>
        <v>1</v>
      </c>
      <c r="P83" s="134">
        <f t="shared" si="5"/>
        <v>1.0774225000000002</v>
      </c>
      <c r="Q83" s="134">
        <f t="shared" si="5"/>
        <v>1.2369672238</v>
      </c>
      <c r="R83" s="134">
        <f t="shared" si="5"/>
        <v>1.4631389496266813</v>
      </c>
      <c r="S83" s="134">
        <f t="shared" si="5"/>
        <v>1.6110531528155034</v>
      </c>
      <c r="T83" s="134">
        <f t="shared" ref="T83:X108" si="26">+H83/$C83</f>
        <v>1.64342525210489</v>
      </c>
      <c r="U83" s="134">
        <f t="shared" si="26"/>
        <v>1.6681279879255917</v>
      </c>
      <c r="V83" s="134">
        <f t="shared" si="26"/>
        <v>1.6898240775685489</v>
      </c>
      <c r="W83" s="134">
        <f t="shared" si="26"/>
        <v>1.7118023519774248</v>
      </c>
      <c r="X83" s="134">
        <f t="shared" si="26"/>
        <v>1.734066481317831</v>
      </c>
    </row>
    <row r="84" spans="2:24">
      <c r="B84" s="137" t="s">
        <v>506</v>
      </c>
      <c r="C84" s="137">
        <v>0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N84" s="137" t="str">
        <f t="shared" si="4"/>
        <v>Refrigeration</v>
      </c>
      <c r="O84" s="134" t="e">
        <f t="shared" ref="O84:O85" si="27">+C84/$C84</f>
        <v>#DIV/0!</v>
      </c>
      <c r="P84" s="134" t="e">
        <f t="shared" ref="P84:P85" si="28">+D84/$C84</f>
        <v>#DIV/0!</v>
      </c>
      <c r="Q84" s="134" t="e">
        <f t="shared" ref="Q84:Q85" si="29">+E84/$C84</f>
        <v>#DIV/0!</v>
      </c>
      <c r="R84" s="134" t="e">
        <f t="shared" ref="R84:R85" si="30">+F84/$C84</f>
        <v>#DIV/0!</v>
      </c>
      <c r="S84" s="134" t="e">
        <f t="shared" ref="S84:S85" si="31">+G84/$C84</f>
        <v>#DIV/0!</v>
      </c>
      <c r="T84" s="134" t="e">
        <f t="shared" ref="T84:T85" si="32">+H84/$C84</f>
        <v>#DIV/0!</v>
      </c>
      <c r="U84" s="134" t="e">
        <f t="shared" ref="U84:U85" si="33">+I84/$C84</f>
        <v>#DIV/0!</v>
      </c>
      <c r="V84" s="134" t="e">
        <f t="shared" ref="V84:V85" si="34">+J84/$C84</f>
        <v>#DIV/0!</v>
      </c>
      <c r="W84" s="134" t="e">
        <f t="shared" ref="W84:W85" si="35">+K84/$C84</f>
        <v>#DIV/0!</v>
      </c>
      <c r="X84" s="134" t="e">
        <f t="shared" ref="X84:X85" si="36">+L84/$C84</f>
        <v>#DIV/0!</v>
      </c>
    </row>
    <row r="85" spans="2:24">
      <c r="B85" s="137" t="s">
        <v>719</v>
      </c>
      <c r="C85" s="137">
        <v>1651.585204</v>
      </c>
      <c r="D85" s="137">
        <v>1779.4550594566899</v>
      </c>
      <c r="E85" s="137">
        <v>2042.9567646610362</v>
      </c>
      <c r="F85" s="137">
        <v>2416.4986405995282</v>
      </c>
      <c r="G85" s="137">
        <v>2660.7915500476365</v>
      </c>
      <c r="H85" s="137">
        <v>2714.2568302564059</v>
      </c>
      <c r="I85" s="137">
        <v>2755.0555032361972</v>
      </c>
      <c r="J85" s="137">
        <v>2790.8884438751625</v>
      </c>
      <c r="K85" s="137">
        <v>2827.1874366983134</v>
      </c>
      <c r="L85" s="137">
        <v>2863.9585432968706</v>
      </c>
      <c r="M85" s="109" t="s">
        <v>696</v>
      </c>
      <c r="N85" s="137" t="str">
        <f t="shared" si="4"/>
        <v>Space Cooling</v>
      </c>
      <c r="O85" s="134">
        <f t="shared" si="27"/>
        <v>1</v>
      </c>
      <c r="P85" s="134">
        <f t="shared" si="28"/>
        <v>1.0774224999999999</v>
      </c>
      <c r="Q85" s="134">
        <f t="shared" si="29"/>
        <v>1.2369672237999998</v>
      </c>
      <c r="R85" s="134">
        <f t="shared" si="30"/>
        <v>1.4631389496266813</v>
      </c>
      <c r="S85" s="134">
        <f t="shared" si="31"/>
        <v>1.6110531528155034</v>
      </c>
      <c r="T85" s="134">
        <f t="shared" si="32"/>
        <v>1.6434252521048898</v>
      </c>
      <c r="U85" s="134">
        <f t="shared" si="33"/>
        <v>1.6681279879255912</v>
      </c>
      <c r="V85" s="134">
        <f t="shared" si="34"/>
        <v>1.6898240775685482</v>
      </c>
      <c r="W85" s="134">
        <f t="shared" si="35"/>
        <v>1.7118023519774239</v>
      </c>
      <c r="X85" s="134">
        <f t="shared" si="36"/>
        <v>1.7340664813178301</v>
      </c>
    </row>
    <row r="86" spans="2:24">
      <c r="B86" s="144" t="s">
        <v>322</v>
      </c>
      <c r="C86" s="137">
        <v>14934.498609999999</v>
      </c>
      <c r="D86" s="137">
        <v>16090.764828632726</v>
      </c>
      <c r="E86" s="137">
        <v>18473.485284456659</v>
      </c>
      <c r="F86" s="137">
        <v>21851.246609436537</v>
      </c>
      <c r="G86" s="137">
        <v>24060.271071359257</v>
      </c>
      <c r="H86" s="137">
        <v>24543.732143199381</v>
      </c>
      <c r="I86" s="137">
        <v>24912.65511697685</v>
      </c>
      <c r="J86" s="137">
        <v>25236.675337592023</v>
      </c>
      <c r="K86" s="137">
        <v>25564.909846201575</v>
      </c>
      <c r="L86" s="137">
        <v>25897.413454888734</v>
      </c>
      <c r="N86" s="137" t="str">
        <f t="shared" si="4"/>
        <v>Total</v>
      </c>
      <c r="O86" s="134">
        <f t="shared" ref="O86:S108" si="37">+C86/$C86</f>
        <v>1</v>
      </c>
      <c r="P86" s="134">
        <f t="shared" si="37"/>
        <v>1.0774225000000002</v>
      </c>
      <c r="Q86" s="134">
        <f t="shared" si="37"/>
        <v>1.2369672238000002</v>
      </c>
      <c r="R86" s="134">
        <f t="shared" si="37"/>
        <v>1.4631389496266818</v>
      </c>
      <c r="S86" s="134">
        <f t="shared" si="37"/>
        <v>1.6110531528155039</v>
      </c>
      <c r="T86" s="134">
        <f t="shared" si="26"/>
        <v>1.6434252521048902</v>
      </c>
      <c r="U86" s="134">
        <f t="shared" si="26"/>
        <v>1.6681279879255921</v>
      </c>
      <c r="V86" s="134">
        <f t="shared" si="26"/>
        <v>1.6898240775685489</v>
      </c>
      <c r="W86" s="134">
        <f t="shared" si="26"/>
        <v>1.7118023519774246</v>
      </c>
      <c r="X86" s="134">
        <f t="shared" si="26"/>
        <v>1.7340664813178308</v>
      </c>
    </row>
    <row r="87" spans="2:24">
      <c r="B87" s="132" t="s">
        <v>722</v>
      </c>
      <c r="C87" s="136">
        <v>2018</v>
      </c>
      <c r="D87" s="133">
        <v>2021</v>
      </c>
      <c r="E87" s="133">
        <v>2025</v>
      </c>
      <c r="F87" s="133">
        <v>2030</v>
      </c>
      <c r="G87" s="133">
        <v>2035</v>
      </c>
      <c r="H87" s="133">
        <v>2040</v>
      </c>
      <c r="I87" s="133">
        <v>2045</v>
      </c>
      <c r="J87" s="133">
        <v>2050</v>
      </c>
      <c r="K87" s="133">
        <v>2055</v>
      </c>
      <c r="L87" s="133">
        <v>2060</v>
      </c>
      <c r="N87" s="132" t="str">
        <f t="shared" si="4"/>
        <v>WSR</v>
      </c>
      <c r="O87" s="136">
        <v>2018</v>
      </c>
      <c r="P87" s="133">
        <v>2020</v>
      </c>
      <c r="Q87" s="133">
        <v>2025</v>
      </c>
      <c r="R87" s="133">
        <v>2030</v>
      </c>
      <c r="S87" s="133">
        <v>2035</v>
      </c>
      <c r="T87" s="133">
        <v>2040</v>
      </c>
      <c r="U87" s="133">
        <v>2045</v>
      </c>
      <c r="V87" s="133">
        <v>2050</v>
      </c>
      <c r="W87" s="133">
        <v>2055</v>
      </c>
      <c r="X87" s="133">
        <v>2060</v>
      </c>
    </row>
    <row r="88" spans="2:24">
      <c r="B88" s="137" t="s">
        <v>713</v>
      </c>
      <c r="C88" s="137">
        <v>3088.5155530000002</v>
      </c>
      <c r="D88" s="137">
        <v>3229.2823706168579</v>
      </c>
      <c r="E88" s="137">
        <v>3590.7036535362959</v>
      </c>
      <c r="F88" s="137">
        <v>4101.1446197843152</v>
      </c>
      <c r="G88" s="137">
        <v>4404.2448393402492</v>
      </c>
      <c r="H88" s="137">
        <v>4425.8531655832621</v>
      </c>
      <c r="I88" s="137">
        <v>4469.9733893276707</v>
      </c>
      <c r="J88" s="137">
        <v>4523.5851326659194</v>
      </c>
      <c r="K88" s="137">
        <v>4577.8398818508313</v>
      </c>
      <c r="L88" s="137">
        <v>4632.7453489337795</v>
      </c>
      <c r="M88" s="109" t="s">
        <v>698</v>
      </c>
      <c r="N88" s="137" t="str">
        <f t="shared" si="4"/>
        <v>Intermediate Heat (100-300 C), Cooking</v>
      </c>
      <c r="O88" s="134">
        <f t="shared" si="37"/>
        <v>1</v>
      </c>
      <c r="P88" s="134">
        <f t="shared" si="37"/>
        <v>1.0455775</v>
      </c>
      <c r="Q88" s="134">
        <f t="shared" si="37"/>
        <v>1.1625985337999998</v>
      </c>
      <c r="R88" s="134">
        <f t="shared" si="37"/>
        <v>1.3278691816205062</v>
      </c>
      <c r="S88" s="134">
        <f t="shared" si="37"/>
        <v>1.4260070133246465</v>
      </c>
      <c r="T88" s="134">
        <f t="shared" si="26"/>
        <v>1.4330033602337704</v>
      </c>
      <c r="U88" s="134">
        <f t="shared" si="26"/>
        <v>1.4472886124811011</v>
      </c>
      <c r="V88" s="134">
        <f t="shared" si="26"/>
        <v>1.4646470302770462</v>
      </c>
      <c r="W88" s="134">
        <f t="shared" si="26"/>
        <v>1.4822136405964315</v>
      </c>
      <c r="X88" s="134">
        <f t="shared" si="26"/>
        <v>1.4999909404483349</v>
      </c>
    </row>
    <row r="89" spans="2:24">
      <c r="B89" s="137" t="s">
        <v>760</v>
      </c>
      <c r="C89" s="137">
        <v>434.75</v>
      </c>
      <c r="D89" s="137">
        <v>454.56481812500004</v>
      </c>
      <c r="E89" s="137">
        <v>505.43971256955001</v>
      </c>
      <c r="F89" s="137">
        <v>577.2911267095152</v>
      </c>
      <c r="G89" s="137">
        <v>619.95654904289029</v>
      </c>
      <c r="H89" s="137">
        <v>622.99821086163195</v>
      </c>
      <c r="I89" s="137">
        <v>629.20872427615893</v>
      </c>
      <c r="J89" s="137">
        <v>636.75529641294611</v>
      </c>
      <c r="K89" s="137">
        <v>644.39238024929898</v>
      </c>
      <c r="L89" s="137">
        <v>652.12106135991405</v>
      </c>
      <c r="N89" s="137" t="str">
        <f t="shared" si="4"/>
        <v>Intermediate Heat (100-300 C), Cooking Ovens</v>
      </c>
      <c r="O89" s="134"/>
      <c r="P89" s="134"/>
      <c r="Q89" s="134"/>
      <c r="R89" s="134"/>
      <c r="S89" s="134"/>
      <c r="T89" s="134"/>
      <c r="U89" s="134"/>
      <c r="V89" s="134"/>
      <c r="W89" s="134"/>
      <c r="X89" s="134"/>
    </row>
    <row r="90" spans="2:24">
      <c r="B90" s="137" t="s">
        <v>761</v>
      </c>
      <c r="C90" s="137">
        <v>2653.7655530000002</v>
      </c>
      <c r="D90" s="137">
        <v>2774.717552491858</v>
      </c>
      <c r="E90" s="137">
        <v>3085.2639409667463</v>
      </c>
      <c r="F90" s="137">
        <v>3523.8534930748006</v>
      </c>
      <c r="G90" s="137">
        <v>3784.2882902973597</v>
      </c>
      <c r="H90" s="137">
        <v>3802.8549547216312</v>
      </c>
      <c r="I90" s="137">
        <v>3840.7646650515126</v>
      </c>
      <c r="J90" s="137">
        <v>3886.829836252974</v>
      </c>
      <c r="K90" s="137">
        <v>3933.4475016015331</v>
      </c>
      <c r="L90" s="137">
        <v>3980.6242875738662</v>
      </c>
      <c r="N90" s="137" t="str">
        <f t="shared" si="4"/>
        <v>Intermediate Heat (100-300 C), Cooking Elements</v>
      </c>
      <c r="O90" s="134">
        <f t="shared" si="37"/>
        <v>1</v>
      </c>
      <c r="P90" s="134">
        <f t="shared" si="37"/>
        <v>1.0455775</v>
      </c>
      <c r="Q90" s="134">
        <f t="shared" si="37"/>
        <v>1.1625985338</v>
      </c>
      <c r="R90" s="134">
        <f t="shared" si="37"/>
        <v>1.3278691816205064</v>
      </c>
      <c r="S90" s="134">
        <f t="shared" si="37"/>
        <v>1.4260070133246467</v>
      </c>
      <c r="T90" s="134">
        <f t="shared" si="26"/>
        <v>1.4330033602337708</v>
      </c>
      <c r="U90" s="134">
        <f t="shared" si="26"/>
        <v>1.4472886124811013</v>
      </c>
      <c r="V90" s="134">
        <f t="shared" si="26"/>
        <v>1.4646470302770465</v>
      </c>
      <c r="W90" s="134">
        <f t="shared" si="26"/>
        <v>1.4822136405964317</v>
      </c>
      <c r="X90" s="134">
        <f t="shared" si="26"/>
        <v>1.4999909404483351</v>
      </c>
    </row>
    <row r="91" spans="2:24">
      <c r="B91" s="137" t="s">
        <v>715</v>
      </c>
      <c r="C91" s="137">
        <v>737.22576500000002</v>
      </c>
      <c r="D91" s="137">
        <v>770.82667230428763</v>
      </c>
      <c r="E91" s="137">
        <v>857.09759346858345</v>
      </c>
      <c r="F91" s="137">
        <v>978.93937324010199</v>
      </c>
      <c r="G91" s="137">
        <v>1051.2891112936281</v>
      </c>
      <c r="H91" s="137">
        <v>1056.4469984959126</v>
      </c>
      <c r="I91" s="137">
        <v>1066.9784545121686</v>
      </c>
      <c r="J91" s="137">
        <v>1079.775527350974</v>
      </c>
      <c r="K91" s="137">
        <v>1092.7260850821399</v>
      </c>
      <c r="L91" s="137">
        <v>1105.8319685650938</v>
      </c>
      <c r="M91" s="109" t="s">
        <v>697</v>
      </c>
      <c r="N91" s="137" t="str">
        <f t="shared" si="4"/>
        <v>Electronics and Other Electrical Uses</v>
      </c>
      <c r="O91" s="134">
        <f t="shared" si="37"/>
        <v>1</v>
      </c>
      <c r="P91" s="134">
        <f t="shared" si="37"/>
        <v>1.0455775</v>
      </c>
      <c r="Q91" s="134">
        <f t="shared" si="37"/>
        <v>1.1625985338</v>
      </c>
      <c r="R91" s="134">
        <f t="shared" si="37"/>
        <v>1.3278691816205066</v>
      </c>
      <c r="S91" s="134">
        <f t="shared" si="37"/>
        <v>1.426007013324647</v>
      </c>
      <c r="T91" s="134">
        <f t="shared" si="26"/>
        <v>1.4330033602337713</v>
      </c>
      <c r="U91" s="134">
        <f t="shared" si="26"/>
        <v>1.4472886124811015</v>
      </c>
      <c r="V91" s="134">
        <f t="shared" si="26"/>
        <v>1.4646470302770467</v>
      </c>
      <c r="W91" s="134">
        <f t="shared" si="26"/>
        <v>1.4822136405964323</v>
      </c>
      <c r="X91" s="134">
        <f t="shared" si="26"/>
        <v>1.4999909404483358</v>
      </c>
    </row>
    <row r="92" spans="2:24">
      <c r="B92" s="137" t="s">
        <v>716</v>
      </c>
      <c r="C92" s="137">
        <v>2573.0260100000005</v>
      </c>
      <c r="D92" s="137">
        <v>2690.2981029707757</v>
      </c>
      <c r="E92" s="137">
        <v>2991.3962666552648</v>
      </c>
      <c r="F92" s="137">
        <v>3416.6419421869778</v>
      </c>
      <c r="G92" s="137">
        <v>3669.153135726734</v>
      </c>
      <c r="H92" s="137">
        <v>3687.1549182988933</v>
      </c>
      <c r="I92" s="137">
        <v>3723.9112438906855</v>
      </c>
      <c r="J92" s="137">
        <v>3768.5749043720998</v>
      </c>
      <c r="K92" s="137">
        <v>3813.7742496314127</v>
      </c>
      <c r="L92" s="137">
        <v>3859.5157045379292</v>
      </c>
      <c r="M92" s="109" t="s">
        <v>699</v>
      </c>
      <c r="N92" s="137" t="str">
        <f t="shared" si="4"/>
        <v>Lighting</v>
      </c>
      <c r="O92" s="134">
        <f t="shared" ref="O92" si="38">+C92/$C92</f>
        <v>1</v>
      </c>
      <c r="P92" s="134">
        <f t="shared" ref="P92" si="39">+D92/$C92</f>
        <v>1.0455775</v>
      </c>
      <c r="Q92" s="134">
        <f t="shared" ref="Q92" si="40">+E92/$C92</f>
        <v>1.1625985338</v>
      </c>
      <c r="R92" s="134">
        <f t="shared" ref="R92" si="41">+F92/$C92</f>
        <v>1.3278691816205064</v>
      </c>
      <c r="S92" s="134">
        <f t="shared" ref="S92" si="42">+G92/$C92</f>
        <v>1.426007013324647</v>
      </c>
      <c r="T92" s="134">
        <f t="shared" ref="T92" si="43">+H92/$C92</f>
        <v>1.4330033602337711</v>
      </c>
      <c r="U92" s="134">
        <f t="shared" ref="U92" si="44">+I92/$C92</f>
        <v>1.4472886124811015</v>
      </c>
      <c r="V92" s="134">
        <f t="shared" ref="V92" si="45">+J92/$C92</f>
        <v>1.4646470302770469</v>
      </c>
      <c r="W92" s="134">
        <f t="shared" ref="W92" si="46">+K92/$C92</f>
        <v>1.4822136405964321</v>
      </c>
      <c r="X92" s="134">
        <f t="shared" ref="X92" si="47">+L92/$C92</f>
        <v>1.4999909404483356</v>
      </c>
    </row>
    <row r="93" spans="2:24">
      <c r="B93" s="137" t="s">
        <v>717</v>
      </c>
      <c r="C93" s="137">
        <v>5106.2921859999997</v>
      </c>
      <c r="D93" s="137">
        <v>5339.0242181074145</v>
      </c>
      <c r="E93" s="137">
        <v>5936.5678085979953</v>
      </c>
      <c r="F93" s="137">
        <v>6780.4880261390044</v>
      </c>
      <c r="G93" s="137">
        <v>7281.6084693208404</v>
      </c>
      <c r="H93" s="137">
        <v>7317.3338608734457</v>
      </c>
      <c r="I93" s="137">
        <v>7390.2785327990277</v>
      </c>
      <c r="J93" s="137">
        <v>7478.9156859517861</v>
      </c>
      <c r="K93" s="137">
        <v>7568.6159309601699</v>
      </c>
      <c r="L93" s="137">
        <v>7659.3920182821239</v>
      </c>
      <c r="M93" s="109" t="s">
        <v>700</v>
      </c>
      <c r="N93" s="137" t="str">
        <f t="shared" si="4"/>
        <v>Low Temperature Heat (&lt;100 C), Space Heating</v>
      </c>
      <c r="O93" s="134">
        <f t="shared" si="37"/>
        <v>1</v>
      </c>
      <c r="P93" s="134">
        <f t="shared" si="37"/>
        <v>1.0455775</v>
      </c>
      <c r="Q93" s="134">
        <f t="shared" si="37"/>
        <v>1.1625985337999998</v>
      </c>
      <c r="R93" s="134">
        <f t="shared" si="37"/>
        <v>1.3278691816205062</v>
      </c>
      <c r="S93" s="134">
        <f t="shared" si="37"/>
        <v>1.4260070133246465</v>
      </c>
      <c r="T93" s="134">
        <f t="shared" si="26"/>
        <v>1.4330033602337706</v>
      </c>
      <c r="U93" s="134">
        <f t="shared" si="26"/>
        <v>1.4472886124811011</v>
      </c>
      <c r="V93" s="134">
        <f t="shared" si="26"/>
        <v>1.4646470302770462</v>
      </c>
      <c r="W93" s="134">
        <f t="shared" si="26"/>
        <v>1.4822136405964315</v>
      </c>
      <c r="X93" s="134">
        <f t="shared" si="26"/>
        <v>1.4999909404483349</v>
      </c>
    </row>
    <row r="94" spans="2:24">
      <c r="B94" s="137" t="s">
        <v>718</v>
      </c>
      <c r="C94" s="137">
        <v>3120.3283190000002</v>
      </c>
      <c r="D94" s="137">
        <v>3262.5450829592228</v>
      </c>
      <c r="E94" s="137">
        <v>3627.6891286440186</v>
      </c>
      <c r="F94" s="137">
        <v>4143.3878113378205</v>
      </c>
      <c r="G94" s="137">
        <v>4449.6100667695064</v>
      </c>
      <c r="H94" s="137">
        <v>4471.4409661595937</v>
      </c>
      <c r="I94" s="137">
        <v>4516.0156432909971</v>
      </c>
      <c r="J94" s="137">
        <v>4570.1796059127182</v>
      </c>
      <c r="K94" s="137">
        <v>4624.9931975611344</v>
      </c>
      <c r="L94" s="137">
        <v>4680.4642097243832</v>
      </c>
      <c r="M94" s="109" t="s">
        <v>723</v>
      </c>
      <c r="N94" s="137" t="str">
        <f t="shared" si="4"/>
        <v>Low Temperature Heat (&lt;100 C), Water Heating</v>
      </c>
      <c r="O94" s="134">
        <f t="shared" ref="O94" si="48">+C94/$C94</f>
        <v>1</v>
      </c>
      <c r="P94" s="134">
        <f t="shared" ref="P94" si="49">+D94/$C94</f>
        <v>1.0455775</v>
      </c>
      <c r="Q94" s="134">
        <f t="shared" ref="Q94" si="50">+E94/$C94</f>
        <v>1.1625985338</v>
      </c>
      <c r="R94" s="134">
        <f t="shared" ref="R94" si="51">+F94/$C94</f>
        <v>1.3278691816205064</v>
      </c>
      <c r="S94" s="134">
        <f t="shared" ref="S94" si="52">+G94/$C94</f>
        <v>1.426007013324647</v>
      </c>
      <c r="T94" s="134">
        <f t="shared" ref="T94" si="53">+H94/$C94</f>
        <v>1.4330033602337708</v>
      </c>
      <c r="U94" s="134">
        <f t="shared" ref="U94" si="54">+I94/$C94</f>
        <v>1.4472886124811011</v>
      </c>
      <c r="V94" s="134">
        <f t="shared" ref="V94" si="55">+J94/$C94</f>
        <v>1.4646470302770462</v>
      </c>
      <c r="W94" s="134">
        <f t="shared" ref="W94" si="56">+K94/$C94</f>
        <v>1.4822136405964317</v>
      </c>
      <c r="X94" s="134">
        <f t="shared" ref="X94" si="57">+L94/$C94</f>
        <v>1.4999909404483351</v>
      </c>
    </row>
    <row r="95" spans="2:24">
      <c r="B95" s="137" t="s">
        <v>501</v>
      </c>
      <c r="C95" s="137">
        <v>338.55230400000005</v>
      </c>
      <c r="D95" s="137">
        <v>353.98267163556005</v>
      </c>
      <c r="E95" s="137">
        <v>393.60041224501185</v>
      </c>
      <c r="F95" s="137">
        <v>449.55317084821684</v>
      </c>
      <c r="G95" s="137">
        <v>482.77795988121784</v>
      </c>
      <c r="H95" s="137">
        <v>485.14658924688501</v>
      </c>
      <c r="I95" s="137">
        <v>489.98289430843988</v>
      </c>
      <c r="J95" s="137">
        <v>495.8596266470517</v>
      </c>
      <c r="K95" s="137">
        <v>501.80684304414973</v>
      </c>
      <c r="L95" s="137">
        <v>507.82538886791048</v>
      </c>
      <c r="M95" s="109" t="s">
        <v>701</v>
      </c>
      <c r="N95" s="137" t="str">
        <f t="shared" si="4"/>
        <v>Motive Power, Mobile</v>
      </c>
      <c r="O95" s="134">
        <f t="shared" si="37"/>
        <v>1</v>
      </c>
      <c r="P95" s="134">
        <f t="shared" si="37"/>
        <v>1.0455775</v>
      </c>
      <c r="Q95" s="134">
        <f t="shared" si="37"/>
        <v>1.1625985337999998</v>
      </c>
      <c r="R95" s="134">
        <f t="shared" si="37"/>
        <v>1.3278691816205059</v>
      </c>
      <c r="S95" s="134">
        <f t="shared" si="37"/>
        <v>1.4260070133246465</v>
      </c>
      <c r="T95" s="134">
        <f t="shared" si="26"/>
        <v>1.4330033602337704</v>
      </c>
      <c r="U95" s="134">
        <f t="shared" si="26"/>
        <v>1.4472886124811006</v>
      </c>
      <c r="V95" s="134">
        <f t="shared" si="26"/>
        <v>1.4646470302770458</v>
      </c>
      <c r="W95" s="134">
        <f t="shared" si="26"/>
        <v>1.482213640596431</v>
      </c>
      <c r="X95" s="134">
        <f t="shared" si="26"/>
        <v>1.4999909404483345</v>
      </c>
    </row>
    <row r="96" spans="2:24">
      <c r="B96" s="137" t="s">
        <v>502</v>
      </c>
      <c r="C96" s="137">
        <v>1448.1901700000001</v>
      </c>
      <c r="D96" s="137">
        <v>1514.1950574731752</v>
      </c>
      <c r="E96" s="137">
        <v>1683.6637683055728</v>
      </c>
      <c r="F96" s="137">
        <v>1923.0070958687622</v>
      </c>
      <c r="G96" s="137">
        <v>2065.1293390478131</v>
      </c>
      <c r="H96" s="137">
        <v>2075.2613798675166</v>
      </c>
      <c r="I96" s="137">
        <v>2095.9491417480708</v>
      </c>
      <c r="J96" s="137">
        <v>2121.0874317669118</v>
      </c>
      <c r="K96" s="137">
        <v>2146.5272241516664</v>
      </c>
      <c r="L96" s="137">
        <v>2172.2721350463353</v>
      </c>
      <c r="M96" s="109" t="s">
        <v>702</v>
      </c>
      <c r="N96" s="137" t="str">
        <f t="shared" si="4"/>
        <v>Motive Power, Stationary</v>
      </c>
      <c r="O96" s="134">
        <f t="shared" si="37"/>
        <v>1</v>
      </c>
      <c r="P96" s="134">
        <f t="shared" si="37"/>
        <v>1.0455775</v>
      </c>
      <c r="Q96" s="134">
        <f t="shared" si="37"/>
        <v>1.1625985338</v>
      </c>
      <c r="R96" s="134">
        <f t="shared" si="37"/>
        <v>1.3278691816205064</v>
      </c>
      <c r="S96" s="134">
        <f t="shared" si="37"/>
        <v>1.4260070133246472</v>
      </c>
      <c r="T96" s="134">
        <f t="shared" si="26"/>
        <v>1.4330033602337713</v>
      </c>
      <c r="U96" s="134">
        <f t="shared" si="26"/>
        <v>1.4472886124811017</v>
      </c>
      <c r="V96" s="134">
        <f t="shared" si="26"/>
        <v>1.4646470302770469</v>
      </c>
      <c r="W96" s="134">
        <f t="shared" si="26"/>
        <v>1.4822136405964323</v>
      </c>
      <c r="X96" s="134">
        <f t="shared" si="26"/>
        <v>1.4999909404483358</v>
      </c>
    </row>
    <row r="97" spans="2:24">
      <c r="B97" s="137" t="s">
        <v>506</v>
      </c>
      <c r="C97" s="137">
        <v>5305.3214170000001</v>
      </c>
      <c r="D97" s="137">
        <v>5547.124703883318</v>
      </c>
      <c r="E97" s="137">
        <v>6167.958900741939</v>
      </c>
      <c r="F97" s="137">
        <v>7044.7728082255362</v>
      </c>
      <c r="G97" s="137">
        <v>7565.4255485834537</v>
      </c>
      <c r="H97" s="137">
        <v>7602.5434176811914</v>
      </c>
      <c r="I97" s="137">
        <v>7678.331272376201</v>
      </c>
      <c r="J97" s="137">
        <v>7770.4232580742628</v>
      </c>
      <c r="K97" s="137">
        <v>7863.6197720257906</v>
      </c>
      <c r="L97" s="137">
        <v>7957.9340616665249</v>
      </c>
      <c r="M97" s="109" t="s">
        <v>703</v>
      </c>
      <c r="N97" s="137" t="str">
        <f t="shared" si="4"/>
        <v>Refrigeration</v>
      </c>
      <c r="O97" s="134">
        <f t="shared" ref="O97" si="58">+C97/$C97</f>
        <v>1</v>
      </c>
      <c r="P97" s="134">
        <f t="shared" ref="P97" si="59">+D97/$C97</f>
        <v>1.0455775</v>
      </c>
      <c r="Q97" s="134">
        <f t="shared" ref="Q97" si="60">+E97/$C97</f>
        <v>1.1625985338</v>
      </c>
      <c r="R97" s="134">
        <f t="shared" ref="R97" si="61">+F97/$C97</f>
        <v>1.3278691816205066</v>
      </c>
      <c r="S97" s="134">
        <f t="shared" ref="S97" si="62">+G97/$C97</f>
        <v>1.426007013324647</v>
      </c>
      <c r="T97" s="134">
        <f t="shared" ref="T97" si="63">+H97/$C97</f>
        <v>1.4330033602337711</v>
      </c>
      <c r="U97" s="134">
        <f t="shared" ref="U97" si="64">+I97/$C97</f>
        <v>1.4472886124811015</v>
      </c>
      <c r="V97" s="134">
        <f t="shared" ref="V97" si="65">+J97/$C97</f>
        <v>1.4646470302770467</v>
      </c>
      <c r="W97" s="134">
        <f t="shared" ref="W97" si="66">+K97/$C97</f>
        <v>1.4822136405964319</v>
      </c>
      <c r="X97" s="134">
        <f t="shared" ref="X97" si="67">+L97/$C97</f>
        <v>1.4999909404483354</v>
      </c>
    </row>
    <row r="98" spans="2:24">
      <c r="B98" s="137" t="s">
        <v>719</v>
      </c>
      <c r="C98" s="137">
        <v>354.294174</v>
      </c>
      <c r="D98" s="137">
        <v>370.44201671548501</v>
      </c>
      <c r="E98" s="137">
        <v>411.90188722628204</v>
      </c>
      <c r="F98" s="137">
        <v>470.45631488229327</v>
      </c>
      <c r="G98" s="137">
        <v>505.22597690406269</v>
      </c>
      <c r="H98" s="137">
        <v>507.70474185324827</v>
      </c>
      <c r="I98" s="137">
        <v>512.76592349859789</v>
      </c>
      <c r="J98" s="137">
        <v>518.91590979355931</v>
      </c>
      <c r="K98" s="137">
        <v>525.13965748664589</v>
      </c>
      <c r="L98" s="137">
        <v>531.43805125362633</v>
      </c>
      <c r="M98" s="109" t="s">
        <v>704</v>
      </c>
      <c r="N98" s="137" t="str">
        <f t="shared" si="4"/>
        <v>Space Cooling</v>
      </c>
      <c r="O98" s="134">
        <f t="shared" si="37"/>
        <v>1</v>
      </c>
      <c r="P98" s="134">
        <f t="shared" si="37"/>
        <v>1.0455775</v>
      </c>
      <c r="Q98" s="134">
        <f t="shared" si="37"/>
        <v>1.1625985338</v>
      </c>
      <c r="R98" s="134">
        <f t="shared" si="37"/>
        <v>1.3278691816205064</v>
      </c>
      <c r="S98" s="134">
        <f t="shared" si="37"/>
        <v>1.4260070133246467</v>
      </c>
      <c r="T98" s="134">
        <f t="shared" si="26"/>
        <v>1.4330033602337708</v>
      </c>
      <c r="U98" s="134">
        <f t="shared" si="26"/>
        <v>1.4472886124811013</v>
      </c>
      <c r="V98" s="134">
        <f t="shared" si="26"/>
        <v>1.4646470302770469</v>
      </c>
      <c r="W98" s="134">
        <f t="shared" si="26"/>
        <v>1.4822136405964323</v>
      </c>
      <c r="X98" s="134">
        <f t="shared" si="26"/>
        <v>1.4999909404483358</v>
      </c>
    </row>
    <row r="99" spans="2:24">
      <c r="B99" s="144" t="s">
        <v>322</v>
      </c>
      <c r="C99" s="137">
        <v>22071.745898000001</v>
      </c>
      <c r="D99" s="137">
        <v>23077.720896666095</v>
      </c>
      <c r="E99" s="137">
        <v>25660.579419420963</v>
      </c>
      <c r="F99" s="137">
        <v>29308.391162513028</v>
      </c>
      <c r="G99" s="137">
        <v>31474.464446867507</v>
      </c>
      <c r="H99" s="137">
        <v>31628.886038059947</v>
      </c>
      <c r="I99" s="137">
        <v>31944.186495751863</v>
      </c>
      <c r="J99" s="137">
        <v>32327.317082535283</v>
      </c>
      <c r="K99" s="137">
        <v>32715.04284179394</v>
      </c>
      <c r="L99" s="137">
        <v>33107.418886877713</v>
      </c>
      <c r="N99" s="132" t="str">
        <f t="shared" si="4"/>
        <v>Total</v>
      </c>
      <c r="O99" s="136">
        <v>2018</v>
      </c>
      <c r="P99" s="133">
        <v>2020</v>
      </c>
      <c r="Q99" s="133">
        <v>2025</v>
      </c>
      <c r="R99" s="133">
        <v>2030</v>
      </c>
      <c r="S99" s="133">
        <v>2035</v>
      </c>
      <c r="T99" s="133">
        <v>2040</v>
      </c>
      <c r="U99" s="133">
        <v>2045</v>
      </c>
      <c r="V99" s="133">
        <v>2050</v>
      </c>
      <c r="W99" s="133">
        <v>2055</v>
      </c>
      <c r="X99" s="133">
        <v>2060</v>
      </c>
    </row>
    <row r="100" spans="2:24">
      <c r="B100" s="132" t="s">
        <v>342</v>
      </c>
      <c r="C100" s="136">
        <v>2018</v>
      </c>
      <c r="D100" s="133">
        <v>2021</v>
      </c>
      <c r="E100" s="133">
        <v>2025</v>
      </c>
      <c r="F100" s="133">
        <v>2030</v>
      </c>
      <c r="G100" s="133">
        <v>2035</v>
      </c>
      <c r="H100" s="133">
        <v>2040</v>
      </c>
      <c r="I100" s="133">
        <v>2045</v>
      </c>
      <c r="J100" s="133">
        <v>2050</v>
      </c>
      <c r="K100" s="133">
        <v>2055</v>
      </c>
      <c r="L100" s="133">
        <v>2060</v>
      </c>
      <c r="N100" s="137" t="str">
        <f t="shared" si="4"/>
        <v>Other</v>
      </c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</row>
    <row r="101" spans="2:24">
      <c r="B101" s="137" t="s">
        <v>713</v>
      </c>
      <c r="C101" s="137">
        <v>0</v>
      </c>
      <c r="D101" s="137">
        <v>0</v>
      </c>
      <c r="E101" s="137">
        <v>0</v>
      </c>
      <c r="F101" s="137">
        <v>0</v>
      </c>
      <c r="G101" s="137">
        <v>0</v>
      </c>
      <c r="H101" s="137">
        <v>0</v>
      </c>
      <c r="I101" s="137">
        <v>0</v>
      </c>
      <c r="J101" s="137">
        <v>0</v>
      </c>
      <c r="K101" s="137">
        <v>0</v>
      </c>
      <c r="L101" s="137">
        <v>0</v>
      </c>
      <c r="N101" s="137" t="str">
        <f t="shared" si="4"/>
        <v>Intermediate Heat (100-300 C), Cooking</v>
      </c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</row>
    <row r="102" spans="2:24">
      <c r="B102" s="137" t="s">
        <v>714</v>
      </c>
      <c r="C102" s="137">
        <v>0</v>
      </c>
      <c r="D102" s="137">
        <v>0</v>
      </c>
      <c r="E102" s="137">
        <v>0</v>
      </c>
      <c r="F102" s="137">
        <v>0</v>
      </c>
      <c r="G102" s="137">
        <v>0</v>
      </c>
      <c r="H102" s="137">
        <v>0</v>
      </c>
      <c r="I102" s="137">
        <v>0</v>
      </c>
      <c r="J102" s="137">
        <v>0</v>
      </c>
      <c r="K102" s="137">
        <v>0</v>
      </c>
      <c r="L102" s="137">
        <v>0</v>
      </c>
      <c r="N102" s="137" t="str">
        <f t="shared" si="4"/>
        <v>Intermediate Heat (100-300 C), Process Requirements</v>
      </c>
      <c r="O102" s="134" t="e">
        <f t="shared" si="37"/>
        <v>#DIV/0!</v>
      </c>
      <c r="P102" s="134" t="e">
        <f t="shared" si="37"/>
        <v>#DIV/0!</v>
      </c>
      <c r="Q102" s="134" t="e">
        <f t="shared" si="37"/>
        <v>#DIV/0!</v>
      </c>
      <c r="R102" s="134" t="e">
        <f t="shared" si="37"/>
        <v>#DIV/0!</v>
      </c>
      <c r="S102" s="134" t="e">
        <f t="shared" si="37"/>
        <v>#DIV/0!</v>
      </c>
      <c r="T102" s="134" t="e">
        <f t="shared" si="26"/>
        <v>#DIV/0!</v>
      </c>
      <c r="U102" s="134" t="e">
        <f t="shared" si="26"/>
        <v>#DIV/0!</v>
      </c>
      <c r="V102" s="134" t="e">
        <f t="shared" si="26"/>
        <v>#DIV/0!</v>
      </c>
      <c r="W102" s="134" t="e">
        <f t="shared" si="26"/>
        <v>#DIV/0!</v>
      </c>
      <c r="X102" s="134" t="e">
        <f t="shared" si="26"/>
        <v>#DIV/0!</v>
      </c>
    </row>
    <row r="103" spans="2:24">
      <c r="B103" s="137" t="s">
        <v>715</v>
      </c>
      <c r="C103" s="137">
        <v>344.91319299999998</v>
      </c>
      <c r="D103" s="137">
        <v>360.63347405395751</v>
      </c>
      <c r="E103" s="137">
        <v>400.99557247007641</v>
      </c>
      <c r="F103" s="137">
        <v>457.99959931902578</v>
      </c>
      <c r="G103" s="137">
        <v>491.84863220619752</v>
      </c>
      <c r="H103" s="137">
        <v>494.26176455795922</v>
      </c>
      <c r="I103" s="137">
        <v>499.18893652339642</v>
      </c>
      <c r="J103" s="137">
        <v>505.17608383082393</v>
      </c>
      <c r="K103" s="137">
        <v>511.23503948626984</v>
      </c>
      <c r="L103" s="137">
        <v>517.36666474110825</v>
      </c>
      <c r="M103" s="109" t="s">
        <v>705</v>
      </c>
      <c r="N103" s="137" t="str">
        <f t="shared" si="4"/>
        <v>Electronics and Other Electrical Uses</v>
      </c>
      <c r="O103" s="134">
        <f t="shared" si="37"/>
        <v>1</v>
      </c>
      <c r="P103" s="134">
        <f t="shared" si="37"/>
        <v>1.0455775</v>
      </c>
      <c r="Q103" s="134">
        <f t="shared" si="37"/>
        <v>1.1625985338</v>
      </c>
      <c r="R103" s="134">
        <f t="shared" si="37"/>
        <v>1.3278691816205064</v>
      </c>
      <c r="S103" s="134">
        <f t="shared" si="37"/>
        <v>1.426007013324647</v>
      </c>
      <c r="T103" s="134">
        <f t="shared" si="26"/>
        <v>1.4330033602337713</v>
      </c>
      <c r="U103" s="134">
        <f t="shared" si="26"/>
        <v>1.4472886124811017</v>
      </c>
      <c r="V103" s="134">
        <f t="shared" si="26"/>
        <v>1.4646470302770469</v>
      </c>
      <c r="W103" s="134">
        <f t="shared" si="26"/>
        <v>1.4822136405964323</v>
      </c>
      <c r="X103" s="134">
        <f t="shared" si="26"/>
        <v>1.4999909404483356</v>
      </c>
    </row>
    <row r="104" spans="2:24">
      <c r="B104" s="137" t="s">
        <v>716</v>
      </c>
      <c r="C104" s="137">
        <v>871.13685599999997</v>
      </c>
      <c r="D104" s="137">
        <v>910.84109605434003</v>
      </c>
      <c r="E104" s="137">
        <v>1012.7824315247416</v>
      </c>
      <c r="F104" s="137">
        <v>1156.7557840561806</v>
      </c>
      <c r="G104" s="137">
        <v>1242.2472662215828</v>
      </c>
      <c r="H104" s="137">
        <v>1248.3420418714825</v>
      </c>
      <c r="I104" s="137">
        <v>1260.7864516013888</v>
      </c>
      <c r="J104" s="137">
        <v>1275.9080091052829</v>
      </c>
      <c r="K104" s="137">
        <v>1291.2109307894893</v>
      </c>
      <c r="L104" s="137">
        <v>1306.6973918906458</v>
      </c>
      <c r="M104" s="109" t="s">
        <v>706</v>
      </c>
      <c r="N104" s="137" t="str">
        <f t="shared" si="4"/>
        <v>Lighting</v>
      </c>
      <c r="O104" s="134">
        <f t="shared" ref="O104:O106" si="68">+C104/$C104</f>
        <v>1</v>
      </c>
      <c r="P104" s="134">
        <f t="shared" ref="P104:P106" si="69">+D104/$C104</f>
        <v>1.0455775</v>
      </c>
      <c r="Q104" s="134">
        <f t="shared" ref="Q104:Q106" si="70">+E104/$C104</f>
        <v>1.1625985337999998</v>
      </c>
      <c r="R104" s="134">
        <f t="shared" ref="R104:R106" si="71">+F104/$C104</f>
        <v>1.3278691816205059</v>
      </c>
      <c r="S104" s="134">
        <f t="shared" ref="S104:S106" si="72">+G104/$C104</f>
        <v>1.4260070133246467</v>
      </c>
      <c r="T104" s="134">
        <f t="shared" ref="T104:T106" si="73">+H104/$C104</f>
        <v>1.4330033602337708</v>
      </c>
      <c r="U104" s="134">
        <f t="shared" ref="U104:U106" si="74">+I104/$C104</f>
        <v>1.4472886124811011</v>
      </c>
      <c r="V104" s="134">
        <f t="shared" ref="V104:V106" si="75">+J104/$C104</f>
        <v>1.4646470302770462</v>
      </c>
      <c r="W104" s="134">
        <f t="shared" ref="W104:W106" si="76">+K104/$C104</f>
        <v>1.4822136405964317</v>
      </c>
      <c r="X104" s="134">
        <f t="shared" ref="X104:X106" si="77">+L104/$C104</f>
        <v>1.4999909404483351</v>
      </c>
    </row>
    <row r="105" spans="2:24">
      <c r="B105" s="137" t="s">
        <v>717</v>
      </c>
      <c r="C105" s="137">
        <v>2257.6122350000001</v>
      </c>
      <c r="D105" s="137">
        <v>2360.5085566407129</v>
      </c>
      <c r="E105" s="137">
        <v>2624.6966742999412</v>
      </c>
      <c r="F105" s="137">
        <v>2997.8137109058925</v>
      </c>
      <c r="G105" s="137">
        <v>3219.370880477531</v>
      </c>
      <c r="H105" s="137">
        <v>3235.1659188598737</v>
      </c>
      <c r="I105" s="137">
        <v>3267.4164791135081</v>
      </c>
      <c r="J105" s="137">
        <v>3306.6050555098759</v>
      </c>
      <c r="K105" s="137">
        <v>3346.2636498943975</v>
      </c>
      <c r="L105" s="137">
        <v>3386.3978995453185</v>
      </c>
      <c r="M105" s="109" t="s">
        <v>707</v>
      </c>
      <c r="N105" s="137" t="str">
        <f t="shared" si="4"/>
        <v>Low Temperature Heat (&lt;100 C), Space Heating</v>
      </c>
      <c r="O105" s="134">
        <f t="shared" si="68"/>
        <v>1</v>
      </c>
      <c r="P105" s="134">
        <f t="shared" si="69"/>
        <v>1.0455775</v>
      </c>
      <c r="Q105" s="134">
        <f t="shared" si="70"/>
        <v>1.1625985338</v>
      </c>
      <c r="R105" s="134">
        <f t="shared" si="71"/>
        <v>1.3278691816205064</v>
      </c>
      <c r="S105" s="134">
        <f t="shared" si="72"/>
        <v>1.426007013324647</v>
      </c>
      <c r="T105" s="134">
        <f t="shared" si="73"/>
        <v>1.4330033602337708</v>
      </c>
      <c r="U105" s="134">
        <f t="shared" si="74"/>
        <v>1.4472886124811013</v>
      </c>
      <c r="V105" s="134">
        <f t="shared" si="75"/>
        <v>1.4646470302770467</v>
      </c>
      <c r="W105" s="134">
        <f t="shared" si="76"/>
        <v>1.4822136405964319</v>
      </c>
      <c r="X105" s="134">
        <f t="shared" si="77"/>
        <v>1.4999909404483354</v>
      </c>
    </row>
    <row r="106" spans="2:24">
      <c r="B106" s="137" t="s">
        <v>718</v>
      </c>
      <c r="C106" s="137">
        <v>2499.1694739999998</v>
      </c>
      <c r="D106" s="137">
        <v>2613.075370701235</v>
      </c>
      <c r="E106" s="137">
        <v>2905.530766190117</v>
      </c>
      <c r="F106" s="137">
        <v>3318.5701241713309</v>
      </c>
      <c r="G106" s="137">
        <v>3563.8331974108683</v>
      </c>
      <c r="H106" s="137">
        <v>3581.3182540356652</v>
      </c>
      <c r="I106" s="137">
        <v>3617.0195203805833</v>
      </c>
      <c r="J106" s="137">
        <v>3660.4011482531478</v>
      </c>
      <c r="K106" s="137">
        <v>3704.3030845250091</v>
      </c>
      <c r="L106" s="137">
        <v>3748.731569645031</v>
      </c>
      <c r="M106" s="109" t="s">
        <v>708</v>
      </c>
      <c r="N106" s="137" t="str">
        <f t="shared" si="4"/>
        <v>Low Temperature Heat (&lt;100 C), Water Heating</v>
      </c>
      <c r="O106" s="134">
        <f t="shared" si="68"/>
        <v>1</v>
      </c>
      <c r="P106" s="134">
        <f t="shared" si="69"/>
        <v>1.0455775</v>
      </c>
      <c r="Q106" s="134">
        <f t="shared" si="70"/>
        <v>1.1625985338</v>
      </c>
      <c r="R106" s="134">
        <f t="shared" si="71"/>
        <v>1.3278691816205064</v>
      </c>
      <c r="S106" s="134">
        <f t="shared" si="72"/>
        <v>1.4260070133246467</v>
      </c>
      <c r="T106" s="134">
        <f t="shared" si="73"/>
        <v>1.4330033602337708</v>
      </c>
      <c r="U106" s="134">
        <f t="shared" si="74"/>
        <v>1.4472886124811013</v>
      </c>
      <c r="V106" s="134">
        <f t="shared" si="75"/>
        <v>1.4646470302770465</v>
      </c>
      <c r="W106" s="134">
        <f t="shared" si="76"/>
        <v>1.4822136405964317</v>
      </c>
      <c r="X106" s="134">
        <f t="shared" si="77"/>
        <v>1.4999909404483351</v>
      </c>
    </row>
    <row r="107" spans="2:24">
      <c r="B107" s="137" t="s">
        <v>501</v>
      </c>
      <c r="C107" s="137">
        <v>966.46564000000001</v>
      </c>
      <c r="D107" s="137">
        <v>1010.5147277071</v>
      </c>
      <c r="E107" s="137">
        <v>1123.6115360320784</v>
      </c>
      <c r="F107" s="137">
        <v>1283.3399384511388</v>
      </c>
      <c r="G107" s="137">
        <v>1378.1867807772933</v>
      </c>
      <c r="H107" s="137">
        <v>1384.9485096704818</v>
      </c>
      <c r="I107" s="137">
        <v>1398.7547151262595</v>
      </c>
      <c r="J107" s="137">
        <v>1415.5310294908049</v>
      </c>
      <c r="K107" s="137">
        <v>1432.5085547757603</v>
      </c>
      <c r="L107" s="137">
        <v>1449.6897042546022</v>
      </c>
      <c r="M107" s="109" t="s">
        <v>709</v>
      </c>
      <c r="N107" s="137" t="str">
        <f t="shared" si="4"/>
        <v>Motive Power, Mobile</v>
      </c>
      <c r="O107" s="134">
        <f t="shared" si="37"/>
        <v>1</v>
      </c>
      <c r="P107" s="134">
        <f t="shared" si="37"/>
        <v>1.0455775</v>
      </c>
      <c r="Q107" s="134">
        <f t="shared" si="37"/>
        <v>1.1625985337999998</v>
      </c>
      <c r="R107" s="134">
        <f t="shared" si="37"/>
        <v>1.3278691816205062</v>
      </c>
      <c r="S107" s="134">
        <f t="shared" si="37"/>
        <v>1.4260070133246467</v>
      </c>
      <c r="T107" s="134">
        <f t="shared" si="26"/>
        <v>1.4330033602337708</v>
      </c>
      <c r="U107" s="134">
        <f t="shared" si="26"/>
        <v>1.4472886124811013</v>
      </c>
      <c r="V107" s="134">
        <f t="shared" si="26"/>
        <v>1.4646470302770462</v>
      </c>
      <c r="W107" s="134">
        <f t="shared" si="26"/>
        <v>1.4822136405964317</v>
      </c>
      <c r="X107" s="134">
        <f t="shared" si="26"/>
        <v>1.4999909404483354</v>
      </c>
    </row>
    <row r="108" spans="2:24">
      <c r="B108" s="137" t="s">
        <v>502</v>
      </c>
      <c r="C108" s="137">
        <v>374.38808799999998</v>
      </c>
      <c r="D108" s="137">
        <v>391.45176108082001</v>
      </c>
      <c r="E108" s="137">
        <v>435.26304218098534</v>
      </c>
      <c r="F108" s="137">
        <v>497.13840402102608</v>
      </c>
      <c r="G108" s="137">
        <v>533.88003919320499</v>
      </c>
      <c r="H108" s="137">
        <v>536.49938813549659</v>
      </c>
      <c r="I108" s="137">
        <v>541.84761641097236</v>
      </c>
      <c r="J108" s="137">
        <v>548.34640126030149</v>
      </c>
      <c r="K108" s="137">
        <v>554.92313091041717</v>
      </c>
      <c r="L108" s="137">
        <v>561.57874021177395</v>
      </c>
      <c r="M108" s="109" t="s">
        <v>710</v>
      </c>
      <c r="N108" s="137" t="str">
        <f t="shared" si="4"/>
        <v>Motive Power, Stationary</v>
      </c>
      <c r="O108" s="134">
        <f t="shared" si="37"/>
        <v>1</v>
      </c>
      <c r="P108" s="134">
        <f t="shared" si="37"/>
        <v>1.0455775</v>
      </c>
      <c r="Q108" s="134">
        <f t="shared" si="37"/>
        <v>1.1625985338</v>
      </c>
      <c r="R108" s="134">
        <f t="shared" si="37"/>
        <v>1.3278691816205064</v>
      </c>
      <c r="S108" s="134">
        <f t="shared" si="37"/>
        <v>1.4260070133246467</v>
      </c>
      <c r="T108" s="134">
        <f t="shared" si="26"/>
        <v>1.4330033602337706</v>
      </c>
      <c r="U108" s="134">
        <f t="shared" si="26"/>
        <v>1.4472886124811011</v>
      </c>
      <c r="V108" s="134">
        <f t="shared" si="26"/>
        <v>1.4646470302770465</v>
      </c>
      <c r="W108" s="134">
        <f t="shared" si="26"/>
        <v>1.4822136405964317</v>
      </c>
      <c r="X108" s="134">
        <f t="shared" si="26"/>
        <v>1.4999909404483349</v>
      </c>
    </row>
    <row r="109" spans="2:24">
      <c r="B109" s="137" t="s">
        <v>506</v>
      </c>
      <c r="C109" s="137">
        <v>0</v>
      </c>
      <c r="D109" s="137">
        <v>0</v>
      </c>
      <c r="E109" s="137">
        <v>0</v>
      </c>
      <c r="F109" s="137">
        <v>0</v>
      </c>
      <c r="G109" s="137">
        <v>0</v>
      </c>
      <c r="H109" s="137">
        <v>0</v>
      </c>
      <c r="I109" s="137">
        <v>0</v>
      </c>
      <c r="J109" s="137">
        <v>0</v>
      </c>
      <c r="K109" s="137">
        <v>0</v>
      </c>
      <c r="L109" s="137">
        <v>0</v>
      </c>
      <c r="N109" s="137" t="str">
        <f t="shared" si="4"/>
        <v>Refrigeration</v>
      </c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2:24">
      <c r="B110" s="137" t="s">
        <v>719</v>
      </c>
      <c r="C110" s="137">
        <v>378.40021300000001</v>
      </c>
      <c r="D110" s="137">
        <v>395.64674870800752</v>
      </c>
      <c r="E110" s="137">
        <v>439.92753282340766</v>
      </c>
      <c r="F110" s="137">
        <v>502.46598116133526</v>
      </c>
      <c r="G110" s="137">
        <v>539.60135758154013</v>
      </c>
      <c r="H110" s="137">
        <v>542.24877674217464</v>
      </c>
      <c r="I110" s="137">
        <v>547.65431923532321</v>
      </c>
      <c r="J110" s="137">
        <v>554.2227482266519</v>
      </c>
      <c r="K110" s="137">
        <v>560.8699573131953</v>
      </c>
      <c r="L110" s="137">
        <v>567.59689136372037</v>
      </c>
      <c r="M110" s="109" t="s">
        <v>711</v>
      </c>
      <c r="N110" s="137" t="str">
        <f t="shared" si="4"/>
        <v>Space Cooling</v>
      </c>
      <c r="O110" s="134">
        <f t="shared" ref="O110" si="78">+C110/$C110</f>
        <v>1</v>
      </c>
      <c r="P110" s="134">
        <f t="shared" ref="P110" si="79">+D110/$C110</f>
        <v>1.0455775</v>
      </c>
      <c r="Q110" s="134">
        <f t="shared" ref="Q110" si="80">+E110/$C110</f>
        <v>1.1625985337999998</v>
      </c>
      <c r="R110" s="134">
        <f t="shared" ref="R110" si="81">+F110/$C110</f>
        <v>1.3278691816205062</v>
      </c>
      <c r="S110" s="134">
        <f t="shared" ref="S110" si="82">+G110/$C110</f>
        <v>1.4260070133246465</v>
      </c>
      <c r="T110" s="134">
        <f t="shared" ref="T110" si="83">+H110/$C110</f>
        <v>1.4330033602337708</v>
      </c>
      <c r="U110" s="134">
        <f t="shared" ref="U110" si="84">+I110/$C110</f>
        <v>1.4472886124811013</v>
      </c>
      <c r="V110" s="134">
        <f t="shared" ref="V110" si="85">+J110/$C110</f>
        <v>1.4646470302770467</v>
      </c>
      <c r="W110" s="134">
        <f t="shared" ref="W110" si="86">+K110/$C110</f>
        <v>1.4822136405964319</v>
      </c>
      <c r="X110" s="134">
        <f t="shared" ref="X110" si="87">+L110/$C110</f>
        <v>1.4999909404483351</v>
      </c>
    </row>
    <row r="111" spans="2:24">
      <c r="B111" s="144" t="s">
        <v>322</v>
      </c>
      <c r="C111" s="137">
        <v>7692.0856990000002</v>
      </c>
      <c r="D111" s="137">
        <v>8042.6717349461724</v>
      </c>
      <c r="E111" s="137">
        <v>8942.8075555213454</v>
      </c>
      <c r="F111" s="137">
        <v>10214.083542085931</v>
      </c>
      <c r="G111" s="137">
        <v>10968.968153868218</v>
      </c>
      <c r="H111" s="137">
        <v>11022.784653873134</v>
      </c>
      <c r="I111" s="137">
        <v>11132.668038391432</v>
      </c>
      <c r="J111" s="137">
        <v>11266.190475676889</v>
      </c>
      <c r="K111" s="137">
        <v>11401.314347694541</v>
      </c>
      <c r="L111" s="137">
        <v>11538.058861652202</v>
      </c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</row>
    <row r="112" spans="2:24"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</row>
    <row r="113" spans="2:24"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</row>
    <row r="114" spans="2:24"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</row>
    <row r="115" spans="2:24">
      <c r="B115" s="13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N115" s="135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62"/>
  <sheetViews>
    <sheetView topLeftCell="I34" workbookViewId="0">
      <selection activeCell="S37" sqref="S37:AB60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40" t="str">
        <f>+D37</f>
        <v>R_DDW-SH</v>
      </c>
      <c r="E6" s="110">
        <f>+E37</f>
        <v>19.902820237412964</v>
      </c>
      <c r="F6" s="110">
        <f t="shared" ref="F6:N6" si="0">+F37</f>
        <v>21.334959120347015</v>
      </c>
      <c r="G6" s="110">
        <f t="shared" si="0"/>
        <v>22.764787433967744</v>
      </c>
      <c r="H6" s="110">
        <f t="shared" si="0"/>
        <v>24.154840142963593</v>
      </c>
      <c r="I6" s="110">
        <f t="shared" si="0"/>
        <v>24.992221292961094</v>
      </c>
      <c r="J6" s="110">
        <f t="shared" si="0"/>
        <v>25.27693088396024</v>
      </c>
      <c r="K6" s="110">
        <f t="shared" si="0"/>
        <v>25.477902359959643</v>
      </c>
      <c r="L6" s="110">
        <f t="shared" si="0"/>
        <v>25.595135720959291</v>
      </c>
      <c r="M6" s="110">
        <f t="shared" si="0"/>
        <v>25.63909823133416</v>
      </c>
      <c r="N6" s="110">
        <f t="shared" si="0"/>
        <v>25.641191684209151</v>
      </c>
      <c r="Q6" s="109" t="s">
        <v>159</v>
      </c>
      <c r="R6" s="140" t="str">
        <f>+R37</f>
        <v>R_DDW-SH</v>
      </c>
      <c r="S6" s="110">
        <f>+S37</f>
        <v>8.2700523169676323</v>
      </c>
      <c r="T6" s="110">
        <f t="shared" ref="T6:AB6" si="1">+T37</f>
        <v>8.8651370007334176</v>
      </c>
      <c r="U6" s="110">
        <f t="shared" si="1"/>
        <v>9.4592615929707069</v>
      </c>
      <c r="V6" s="110">
        <f t="shared" si="1"/>
        <v>10.036858561119404</v>
      </c>
      <c r="W6" s="110">
        <f t="shared" si="1"/>
        <v>10.384808541931871</v>
      </c>
      <c r="X6" s="110">
        <f t="shared" si="1"/>
        <v>10.503111535408111</v>
      </c>
      <c r="Y6" s="110">
        <f t="shared" si="1"/>
        <v>10.586619530803103</v>
      </c>
      <c r="Z6" s="110">
        <f t="shared" si="1"/>
        <v>10.635332528116848</v>
      </c>
      <c r="AA6" s="110">
        <f t="shared" si="1"/>
        <v>10.653599902109502</v>
      </c>
      <c r="AB6" s="110">
        <f t="shared" si="1"/>
        <v>10.654469777061532</v>
      </c>
    </row>
    <row r="7" spans="2:28">
      <c r="C7" s="109" t="s">
        <v>159</v>
      </c>
      <c r="D7" s="140" t="str">
        <f t="shared" ref="D7:D31" si="2">+D38</f>
        <v>R_DDW-WH</v>
      </c>
      <c r="E7" s="110">
        <f t="shared" ref="E7:N31" si="3">+E38</f>
        <v>13.6631773124458</v>
      </c>
      <c r="F7" s="110">
        <f t="shared" si="3"/>
        <v>14.646332828104493</v>
      </c>
      <c r="G7" s="110">
        <f t="shared" si="3"/>
        <v>15.627902150558199</v>
      </c>
      <c r="H7" s="110">
        <f t="shared" si="3"/>
        <v>16.58216573783384</v>
      </c>
      <c r="I7" s="110">
        <f t="shared" si="3"/>
        <v>17.157023320530008</v>
      </c>
      <c r="J7" s="110">
        <f t="shared" si="3"/>
        <v>17.352474898646705</v>
      </c>
      <c r="K7" s="110">
        <f t="shared" si="3"/>
        <v>17.490440718493787</v>
      </c>
      <c r="L7" s="110">
        <f t="shared" si="3"/>
        <v>17.570920780071251</v>
      </c>
      <c r="M7" s="110">
        <f t="shared" si="3"/>
        <v>17.601100803162797</v>
      </c>
      <c r="N7" s="110">
        <f t="shared" si="3"/>
        <v>17.602537947119536</v>
      </c>
      <c r="Q7" s="109" t="s">
        <v>159</v>
      </c>
      <c r="R7" s="140" t="str">
        <f t="shared" ref="R7:R29" si="4">+R38</f>
        <v>R_DDW-WH</v>
      </c>
      <c r="S7" s="110">
        <f t="shared" ref="S7:AB7" si="5">+S38</f>
        <v>4.6863096050284065</v>
      </c>
      <c r="T7" s="110">
        <f t="shared" si="5"/>
        <v>5.0235204185096247</v>
      </c>
      <c r="U7" s="110">
        <f t="shared" si="5"/>
        <v>5.3601871863210881</v>
      </c>
      <c r="V7" s="110">
        <f t="shared" si="5"/>
        <v>5.6874884071509735</v>
      </c>
      <c r="W7" s="110">
        <f t="shared" si="5"/>
        <v>5.8846578172894572</v>
      </c>
      <c r="X7" s="110">
        <f t="shared" si="5"/>
        <v>5.9516954167365421</v>
      </c>
      <c r="Y7" s="110">
        <f t="shared" si="5"/>
        <v>5.999016075169779</v>
      </c>
      <c r="Z7" s="110">
        <f t="shared" si="5"/>
        <v>6.0266197925891669</v>
      </c>
      <c r="AA7" s="110">
        <f t="shared" si="5"/>
        <v>6.0369711866214368</v>
      </c>
      <c r="AB7" s="110">
        <f t="shared" si="5"/>
        <v>6.0374641101467823</v>
      </c>
    </row>
    <row r="8" spans="2:28">
      <c r="C8" s="109" t="s">
        <v>159</v>
      </c>
      <c r="D8" s="140" t="str">
        <f t="shared" si="2"/>
        <v>R_DDW-CK</v>
      </c>
      <c r="E8" s="110">
        <f t="shared" si="3"/>
        <v>1.7358837836965155</v>
      </c>
      <c r="F8" s="110">
        <f t="shared" si="3"/>
        <v>1.8607920445978159</v>
      </c>
      <c r="G8" s="110">
        <f t="shared" si="3"/>
        <v>1.9854987823102288</v>
      </c>
      <c r="H8" s="110">
        <f t="shared" si="3"/>
        <v>2.1067363721214178</v>
      </c>
      <c r="I8" s="110">
        <f t="shared" si="3"/>
        <v>2.1797710647787607</v>
      </c>
      <c r="J8" s="110">
        <f t="shared" si="3"/>
        <v>2.2046028602822569</v>
      </c>
      <c r="K8" s="110">
        <f t="shared" si="3"/>
        <v>2.2221311865200195</v>
      </c>
      <c r="L8" s="110">
        <f t="shared" si="3"/>
        <v>2.2323560434920475</v>
      </c>
      <c r="M8" s="110">
        <f t="shared" si="3"/>
        <v>2.2361903648565575</v>
      </c>
      <c r="N8" s="110">
        <f t="shared" si="3"/>
        <v>2.2363729515882009</v>
      </c>
      <c r="Q8" s="109" t="s">
        <v>159</v>
      </c>
      <c r="R8" s="140" t="str">
        <f t="shared" si="4"/>
        <v>R_DDW-CK</v>
      </c>
      <c r="S8" s="110">
        <f t="shared" ref="S8:AB8" si="6">+S39</f>
        <v>0.76902858340054758</v>
      </c>
      <c r="T8" s="110">
        <f t="shared" si="6"/>
        <v>0.82436525042753028</v>
      </c>
      <c r="U8" s="110">
        <f t="shared" si="6"/>
        <v>0.87961263895906994</v>
      </c>
      <c r="V8" s="110">
        <f t="shared" si="6"/>
        <v>0.93332313088431496</v>
      </c>
      <c r="W8" s="110">
        <f t="shared" si="6"/>
        <v>0.96567884891157096</v>
      </c>
      <c r="X8" s="110">
        <f t="shared" si="6"/>
        <v>0.97667979304083796</v>
      </c>
      <c r="Y8" s="110">
        <f t="shared" si="6"/>
        <v>0.98444516536737936</v>
      </c>
      <c r="Z8" s="110">
        <f t="shared" si="6"/>
        <v>0.98897496589119527</v>
      </c>
      <c r="AA8" s="110">
        <f t="shared" si="6"/>
        <v>0.99067364108762612</v>
      </c>
      <c r="AB8" s="110">
        <f t="shared" si="6"/>
        <v>0.99075453038269412</v>
      </c>
    </row>
    <row r="9" spans="2:28">
      <c r="C9" s="109" t="s">
        <v>159</v>
      </c>
      <c r="D9" s="140" t="str">
        <f t="shared" si="2"/>
        <v>R_DDW-RF</v>
      </c>
      <c r="E9" s="110">
        <f t="shared" si="3"/>
        <v>5.0565511857700125</v>
      </c>
      <c r="F9" s="110">
        <f t="shared" si="3"/>
        <v>5.4204033172922941</v>
      </c>
      <c r="G9" s="110">
        <f t="shared" si="3"/>
        <v>5.7836684208526234</v>
      </c>
      <c r="H9" s="110">
        <f t="shared" si="3"/>
        <v>6.1368280530108361</v>
      </c>
      <c r="I9" s="110">
        <f t="shared" si="3"/>
        <v>6.3495748193712043</v>
      </c>
      <c r="J9" s="110">
        <f t="shared" si="3"/>
        <v>6.4219087199337288</v>
      </c>
      <c r="K9" s="110">
        <f t="shared" si="3"/>
        <v>6.4729679438602172</v>
      </c>
      <c r="L9" s="110">
        <f t="shared" si="3"/>
        <v>6.5027524911506696</v>
      </c>
      <c r="M9" s="110">
        <f t="shared" si="3"/>
        <v>6.5139216963845881</v>
      </c>
      <c r="N9" s="110">
        <f t="shared" si="3"/>
        <v>6.5144535633004885</v>
      </c>
      <c r="Q9" s="109" t="s">
        <v>159</v>
      </c>
      <c r="R9" s="140" t="str">
        <f t="shared" si="4"/>
        <v>R_DDW-RF</v>
      </c>
      <c r="S9" s="110">
        <f t="shared" ref="S9:AB9" si="7">+S40</f>
        <v>2.2683487630693566</v>
      </c>
      <c r="T9" s="110">
        <f t="shared" si="7"/>
        <v>2.4315713830245094</v>
      </c>
      <c r="U9" s="110">
        <f t="shared" si="7"/>
        <v>2.5945306645692594</v>
      </c>
      <c r="V9" s="110">
        <f t="shared" si="7"/>
        <v>2.7529566718104221</v>
      </c>
      <c r="W9" s="110">
        <f t="shared" si="7"/>
        <v>2.8483940255701583</v>
      </c>
      <c r="X9" s="110">
        <f t="shared" si="7"/>
        <v>2.8808427258484688</v>
      </c>
      <c r="Y9" s="110">
        <f t="shared" si="7"/>
        <v>2.9037476907508055</v>
      </c>
      <c r="Z9" s="110">
        <f t="shared" si="7"/>
        <v>2.9171089202771689</v>
      </c>
      <c r="AA9" s="110">
        <f t="shared" si="7"/>
        <v>2.9221193813495545</v>
      </c>
      <c r="AB9" s="110">
        <f t="shared" si="7"/>
        <v>2.9223579747339539</v>
      </c>
    </row>
    <row r="10" spans="2:28">
      <c r="C10" s="109" t="s">
        <v>159</v>
      </c>
      <c r="D10" s="140" t="str">
        <f t="shared" si="2"/>
        <v>R_DDW-CD</v>
      </c>
      <c r="E10" s="110">
        <f t="shared" si="3"/>
        <v>0.1469853869842864</v>
      </c>
      <c r="F10" s="110">
        <f t="shared" si="3"/>
        <v>0.15756195278814186</v>
      </c>
      <c r="G10" s="110">
        <f t="shared" si="3"/>
        <v>0.1681214546824297</v>
      </c>
      <c r="H10" s="110">
        <f t="shared" si="3"/>
        <v>0.17838720762211804</v>
      </c>
      <c r="I10" s="110">
        <f t="shared" si="3"/>
        <v>0.18457139614000256</v>
      </c>
      <c r="J10" s="110">
        <f t="shared" si="3"/>
        <v>0.18667402023608332</v>
      </c>
      <c r="K10" s="110">
        <f t="shared" si="3"/>
        <v>0.18815822548037558</v>
      </c>
      <c r="L10" s="110">
        <f t="shared" si="3"/>
        <v>0.18902401187287943</v>
      </c>
      <c r="M10" s="110">
        <f t="shared" si="3"/>
        <v>0.18934868177006836</v>
      </c>
      <c r="N10" s="110">
        <f t="shared" si="3"/>
        <v>0.18936414224136305</v>
      </c>
      <c r="Q10" s="109" t="s">
        <v>159</v>
      </c>
      <c r="R10" s="140" t="str">
        <f t="shared" si="4"/>
        <v>R_DDW-CD</v>
      </c>
      <c r="S10" s="110">
        <f t="shared" ref="S10:AB10" si="8">+S41</f>
        <v>6.5937060361093619E-2</v>
      </c>
      <c r="T10" s="110">
        <f t="shared" si="8"/>
        <v>7.0681665740786589E-2</v>
      </c>
      <c r="U10" s="110">
        <f t="shared" si="8"/>
        <v>7.5418616318473436E-2</v>
      </c>
      <c r="V10" s="110">
        <f t="shared" si="8"/>
        <v>8.0023792282725367E-2</v>
      </c>
      <c r="W10" s="110">
        <f t="shared" si="8"/>
        <v>8.2797994670828934E-2</v>
      </c>
      <c r="X10" s="110">
        <f t="shared" si="8"/>
        <v>8.3741223482784136E-2</v>
      </c>
      <c r="Y10" s="110">
        <f t="shared" si="8"/>
        <v>8.440703205592899E-2</v>
      </c>
      <c r="Z10" s="110">
        <f t="shared" si="8"/>
        <v>8.4795420390263498E-2</v>
      </c>
      <c r="AA10" s="110">
        <f t="shared" si="8"/>
        <v>8.494106601563893E-2</v>
      </c>
      <c r="AB10" s="110">
        <f t="shared" si="8"/>
        <v>8.4948001521609182E-2</v>
      </c>
    </row>
    <row r="11" spans="2:28">
      <c r="C11" s="109" t="s">
        <v>159</v>
      </c>
      <c r="D11" s="140" t="str">
        <f t="shared" si="2"/>
        <v>R_DDW-SC</v>
      </c>
      <c r="E11" s="110">
        <f t="shared" si="3"/>
        <v>1.0433245874153343</v>
      </c>
      <c r="F11" s="110">
        <f t="shared" si="3"/>
        <v>1.1183986568856439</v>
      </c>
      <c r="G11" s="110">
        <f t="shared" si="3"/>
        <v>1.1933516041357475</v>
      </c>
      <c r="H11" s="110">
        <f t="shared" si="3"/>
        <v>1.2662194767185717</v>
      </c>
      <c r="I11" s="110">
        <f t="shared" si="3"/>
        <v>1.3101157855034056</v>
      </c>
      <c r="J11" s="110">
        <f t="shared" si="3"/>
        <v>1.3250405304902491</v>
      </c>
      <c r="K11" s="110">
        <f t="shared" si="3"/>
        <v>1.3355756445986091</v>
      </c>
      <c r="L11" s="110">
        <f t="shared" si="3"/>
        <v>1.341721127828486</v>
      </c>
      <c r="M11" s="110">
        <f t="shared" si="3"/>
        <v>1.3440256840396896</v>
      </c>
      <c r="N11" s="110">
        <f t="shared" si="3"/>
        <v>1.3441354248116515</v>
      </c>
      <c r="Q11" s="109" t="s">
        <v>159</v>
      </c>
      <c r="R11" s="140" t="str">
        <f t="shared" si="4"/>
        <v>R_DDW-SC</v>
      </c>
      <c r="S11" s="110">
        <f t="shared" ref="S11:AB11" si="9">+S42</f>
        <v>0.46803126288991187</v>
      </c>
      <c r="T11" s="110">
        <f t="shared" si="9"/>
        <v>0.50170919204858355</v>
      </c>
      <c r="U11" s="110">
        <f t="shared" si="9"/>
        <v>0.53533278626070957</v>
      </c>
      <c r="V11" s="110">
        <f t="shared" si="9"/>
        <v>0.56802102426488477</v>
      </c>
      <c r="W11" s="110">
        <f t="shared" si="9"/>
        <v>0.58771273390595424</v>
      </c>
      <c r="X11" s="110">
        <f t="shared" si="9"/>
        <v>0.59440791518391778</v>
      </c>
      <c r="Y11" s="110">
        <f t="shared" si="9"/>
        <v>0.59913392549777444</v>
      </c>
      <c r="Z11" s="110">
        <f t="shared" si="9"/>
        <v>0.60189076484752413</v>
      </c>
      <c r="AA11" s="110">
        <f t="shared" si="9"/>
        <v>0.60292457960368029</v>
      </c>
      <c r="AB11" s="110">
        <f t="shared" si="9"/>
        <v>0.60297380887778285</v>
      </c>
    </row>
    <row r="12" spans="2:28">
      <c r="C12" s="109" t="s">
        <v>159</v>
      </c>
      <c r="D12" s="140" t="str">
        <f t="shared" si="2"/>
        <v>R_DDW-CW</v>
      </c>
      <c r="E12" s="110">
        <f t="shared" si="3"/>
        <v>0.47573762955660409</v>
      </c>
      <c r="F12" s="110">
        <f t="shared" si="3"/>
        <v>0.50997008250727438</v>
      </c>
      <c r="G12" s="110">
        <f t="shared" si="3"/>
        <v>0.5441473058595796</v>
      </c>
      <c r="H12" s="110">
        <f t="shared" si="3"/>
        <v>0.57737377190047368</v>
      </c>
      <c r="I12" s="110">
        <f t="shared" si="3"/>
        <v>0.59738971529860263</v>
      </c>
      <c r="J12" s="110">
        <f t="shared" si="3"/>
        <v>0.60419513605396646</v>
      </c>
      <c r="K12" s="110">
        <f t="shared" si="3"/>
        <v>0.60899896246951735</v>
      </c>
      <c r="L12" s="110">
        <f t="shared" si="3"/>
        <v>0.61180119454525539</v>
      </c>
      <c r="M12" s="110">
        <f t="shared" si="3"/>
        <v>0.6128520315736572</v>
      </c>
      <c r="N12" s="110">
        <f t="shared" si="3"/>
        <v>0.61290207143215247</v>
      </c>
      <c r="Q12" s="109" t="s">
        <v>159</v>
      </c>
      <c r="R12" s="140" t="str">
        <f t="shared" si="4"/>
        <v>R_DDW-CW</v>
      </c>
      <c r="S12" s="110">
        <f t="shared" ref="S12:AB12" si="10">+S43</f>
        <v>0.21341400964893811</v>
      </c>
      <c r="T12" s="110">
        <f t="shared" si="10"/>
        <v>0.22877055197486298</v>
      </c>
      <c r="U12" s="110">
        <f t="shared" si="10"/>
        <v>0.24410231852248887</v>
      </c>
      <c r="V12" s="110">
        <f t="shared" si="10"/>
        <v>0.25900757911930233</v>
      </c>
      <c r="W12" s="110">
        <f t="shared" si="10"/>
        <v>0.26798665176798508</v>
      </c>
      <c r="X12" s="110">
        <f t="shared" si="10"/>
        <v>0.27103953646853723</v>
      </c>
      <c r="Y12" s="110">
        <f t="shared" si="10"/>
        <v>0.27319451390422111</v>
      </c>
      <c r="Z12" s="110">
        <f t="shared" si="10"/>
        <v>0.27445158407503673</v>
      </c>
      <c r="AA12" s="110">
        <f t="shared" si="10"/>
        <v>0.27492298538909254</v>
      </c>
      <c r="AB12" s="110">
        <f t="shared" si="10"/>
        <v>0.27494543307071423</v>
      </c>
    </row>
    <row r="13" spans="2:28">
      <c r="C13" s="109" t="s">
        <v>159</v>
      </c>
      <c r="D13" s="140" t="str">
        <f t="shared" si="2"/>
        <v>R_DDW-DW</v>
      </c>
      <c r="E13" s="110">
        <f t="shared" si="3"/>
        <v>0.15799888916366883</v>
      </c>
      <c r="F13" s="110">
        <f t="shared" si="3"/>
        <v>0.16936794892165866</v>
      </c>
      <c r="G13" s="110">
        <f t="shared" si="3"/>
        <v>0.18071866618443999</v>
      </c>
      <c r="H13" s="110">
        <f t="shared" si="3"/>
        <v>0.19175362410901808</v>
      </c>
      <c r="I13" s="110">
        <f t="shared" si="3"/>
        <v>0.19840118912382412</v>
      </c>
      <c r="J13" s="110">
        <f t="shared" si="3"/>
        <v>0.20066136122885816</v>
      </c>
      <c r="K13" s="110">
        <f t="shared" si="3"/>
        <v>0.20225677683241161</v>
      </c>
      <c r="L13" s="110">
        <f t="shared" si="3"/>
        <v>0.20318743593448449</v>
      </c>
      <c r="M13" s="110">
        <f t="shared" si="3"/>
        <v>0.20353643309776179</v>
      </c>
      <c r="N13" s="110">
        <f t="shared" si="3"/>
        <v>0.20355305201029877</v>
      </c>
      <c r="Q13" s="109" t="s">
        <v>159</v>
      </c>
      <c r="R13" s="140" t="str">
        <f t="shared" si="4"/>
        <v>R_DDW-DW</v>
      </c>
      <c r="S13" s="110">
        <f t="shared" ref="S13:AB13" si="11">+S44</f>
        <v>7.0877673662105706E-2</v>
      </c>
      <c r="T13" s="110">
        <f t="shared" si="11"/>
        <v>7.5977788679604669E-2</v>
      </c>
      <c r="U13" s="110">
        <f t="shared" si="11"/>
        <v>8.1069675326661164E-2</v>
      </c>
      <c r="V13" s="110">
        <f t="shared" si="11"/>
        <v>8.601991358968536E-2</v>
      </c>
      <c r="W13" s="110">
        <f t="shared" si="11"/>
        <v>8.9001984832471015E-2</v>
      </c>
      <c r="X13" s="110">
        <f t="shared" si="11"/>
        <v>9.0015889055018131E-2</v>
      </c>
      <c r="Y13" s="110">
        <f t="shared" si="11"/>
        <v>9.0731586153286692E-2</v>
      </c>
      <c r="Z13" s="110">
        <f t="shared" si="11"/>
        <v>9.1149076127276685E-2</v>
      </c>
      <c r="AA13" s="110">
        <f t="shared" si="11"/>
        <v>9.1305634867522911E-2</v>
      </c>
      <c r="AB13" s="110">
        <f t="shared" si="11"/>
        <v>9.1313090045629874E-2</v>
      </c>
    </row>
    <row r="14" spans="2:28">
      <c r="C14" s="109" t="s">
        <v>159</v>
      </c>
      <c r="D14" s="140" t="str">
        <f t="shared" si="2"/>
        <v>R_DDW-LT</v>
      </c>
      <c r="E14" s="110">
        <f t="shared" si="3"/>
        <v>0.49097243344675506</v>
      </c>
      <c r="F14" s="110">
        <f t="shared" si="3"/>
        <v>0.52630113078714991</v>
      </c>
      <c r="G14" s="110">
        <f t="shared" si="3"/>
        <v>0.561572829881825</v>
      </c>
      <c r="H14" s="110">
        <f t="shared" si="3"/>
        <v>0.5958633250485369</v>
      </c>
      <c r="I14" s="110">
        <f t="shared" si="3"/>
        <v>0.61652024984776099</v>
      </c>
      <c r="J14" s="110">
        <f t="shared" si="3"/>
        <v>0.62354360427949718</v>
      </c>
      <c r="K14" s="110">
        <f t="shared" si="3"/>
        <v>0.62850126623131086</v>
      </c>
      <c r="L14" s="110">
        <f t="shared" si="3"/>
        <v>0.63139323570320227</v>
      </c>
      <c r="M14" s="110">
        <f t="shared" si="3"/>
        <v>0.63247772425516147</v>
      </c>
      <c r="N14" s="110">
        <f t="shared" si="3"/>
        <v>0.63252936656715952</v>
      </c>
      <c r="Q14" s="109" t="s">
        <v>159</v>
      </c>
      <c r="R14" s="140" t="str">
        <f t="shared" si="4"/>
        <v>R_DDW-LT</v>
      </c>
      <c r="S14" s="110">
        <f t="shared" ref="S14:AB14" si="12">+S45</f>
        <v>0.20359274202490679</v>
      </c>
      <c r="T14" s="110">
        <f t="shared" si="12"/>
        <v>0.21824257951823528</v>
      </c>
      <c r="U14" s="110">
        <f t="shared" si="12"/>
        <v>0.23286878140934633</v>
      </c>
      <c r="V14" s="110">
        <f t="shared" si="12"/>
        <v>0.2470881050633694</v>
      </c>
      <c r="W14" s="110">
        <f t="shared" si="12"/>
        <v>0.25565396268627483</v>
      </c>
      <c r="X14" s="110">
        <f t="shared" si="12"/>
        <v>0.25856635427806268</v>
      </c>
      <c r="Y14" s="110">
        <f t="shared" si="12"/>
        <v>0.26062216010755995</v>
      </c>
      <c r="Z14" s="110">
        <f t="shared" si="12"/>
        <v>0.26182138017476675</v>
      </c>
      <c r="AA14" s="110">
        <f t="shared" si="12"/>
        <v>0.26227108769996926</v>
      </c>
      <c r="AB14" s="110">
        <f t="shared" si="12"/>
        <v>0.26229250234402651</v>
      </c>
    </row>
    <row r="15" spans="2:28">
      <c r="C15" s="109" t="s">
        <v>159</v>
      </c>
      <c r="D15" s="140" t="str">
        <f t="shared" si="2"/>
        <v>R_DDW-OTH</v>
      </c>
      <c r="E15" s="110">
        <f t="shared" si="3"/>
        <v>1.8367935474595185</v>
      </c>
      <c r="F15" s="110">
        <f t="shared" si="3"/>
        <v>1.9689629298817288</v>
      </c>
      <c r="G15" s="110">
        <f t="shared" si="3"/>
        <v>2.1009190742424466</v>
      </c>
      <c r="H15" s="110">
        <f t="shared" si="3"/>
        <v>2.2292044034598946</v>
      </c>
      <c r="I15" s="110">
        <f t="shared" si="3"/>
        <v>2.3064847222655853</v>
      </c>
      <c r="J15" s="110">
        <f t="shared" si="3"/>
        <v>2.3327600306595206</v>
      </c>
      <c r="K15" s="110">
        <f t="shared" si="3"/>
        <v>2.3513073071728865</v>
      </c>
      <c r="L15" s="110">
        <f t="shared" si="3"/>
        <v>2.3621265518056833</v>
      </c>
      <c r="M15" s="110">
        <f t="shared" si="3"/>
        <v>2.3661837685429816</v>
      </c>
      <c r="N15" s="110">
        <f t="shared" si="3"/>
        <v>2.3663769693399956</v>
      </c>
      <c r="Q15" s="109" t="s">
        <v>159</v>
      </c>
      <c r="R15" s="140" t="str">
        <f t="shared" si="4"/>
        <v>R_DDW-OTH</v>
      </c>
      <c r="S15" s="110">
        <f t="shared" ref="S15:AB15" si="13">+S46</f>
        <v>0.82397828447159327</v>
      </c>
      <c r="T15" s="110">
        <f t="shared" si="13"/>
        <v>0.88326894407705081</v>
      </c>
      <c r="U15" s="110">
        <f t="shared" si="13"/>
        <v>0.94246394593570493</v>
      </c>
      <c r="V15" s="110">
        <f t="shared" si="13"/>
        <v>1.0000122347119076</v>
      </c>
      <c r="W15" s="110">
        <f t="shared" si="13"/>
        <v>1.0346798785529934</v>
      </c>
      <c r="X15" s="110">
        <f t="shared" si="13"/>
        <v>1.0464668774589627</v>
      </c>
      <c r="Y15" s="110">
        <f t="shared" si="13"/>
        <v>1.0547871119808232</v>
      </c>
      <c r="Z15" s="110">
        <f t="shared" si="13"/>
        <v>1.0596405821185753</v>
      </c>
      <c r="AA15" s="110">
        <f t="shared" si="13"/>
        <v>1.0614606334202321</v>
      </c>
      <c r="AB15" s="110">
        <f t="shared" si="13"/>
        <v>1.0615473025298348</v>
      </c>
    </row>
    <row r="16" spans="2:28">
      <c r="C16" s="109" t="s">
        <v>159</v>
      </c>
      <c r="D16" s="140" t="str">
        <f t="shared" si="2"/>
        <v>R_DDW-MPS</v>
      </c>
      <c r="E16" s="110">
        <f t="shared" si="3"/>
        <v>0.14566564680609462</v>
      </c>
      <c r="F16" s="110">
        <f t="shared" si="3"/>
        <v>0.1561472486198214</v>
      </c>
      <c r="G16" s="110">
        <f t="shared" si="3"/>
        <v>0.16661193973599378</v>
      </c>
      <c r="H16" s="110">
        <f t="shared" si="3"/>
        <v>0.17678551938626971</v>
      </c>
      <c r="I16" s="110">
        <f t="shared" si="3"/>
        <v>0.18291418182619495</v>
      </c>
      <c r="J16" s="110">
        <f t="shared" si="3"/>
        <v>0.18499792705576953</v>
      </c>
      <c r="K16" s="110">
        <f t="shared" si="3"/>
        <v>0.1864688060413516</v>
      </c>
      <c r="L16" s="110">
        <f t="shared" si="3"/>
        <v>0.18732681878294113</v>
      </c>
      <c r="M16" s="110">
        <f t="shared" si="3"/>
        <v>0.1876485735610372</v>
      </c>
      <c r="N16" s="110">
        <f t="shared" si="3"/>
        <v>0.187663895217137</v>
      </c>
      <c r="Q16" s="109" t="s">
        <v>159</v>
      </c>
      <c r="R16" s="140" t="str">
        <f t="shared" si="4"/>
        <v>R_DDW-MPS</v>
      </c>
      <c r="S16" s="110">
        <f t="shared" ref="S16:AB16" si="14">+S47</f>
        <v>6.5345030162882858E-2</v>
      </c>
      <c r="T16" s="110">
        <f t="shared" si="14"/>
        <v>7.0047035074068606E-2</v>
      </c>
      <c r="U16" s="110">
        <f t="shared" si="14"/>
        <v>7.4741453913548375E-2</v>
      </c>
      <c r="V16" s="110">
        <f t="shared" si="14"/>
        <v>7.930528130654188E-2</v>
      </c>
      <c r="W16" s="110">
        <f t="shared" si="14"/>
        <v>8.2054574916778936E-2</v>
      </c>
      <c r="X16" s="110">
        <f t="shared" si="14"/>
        <v>8.2989334744259527E-2</v>
      </c>
      <c r="Y16" s="110">
        <f t="shared" si="14"/>
        <v>8.3649165210716414E-2</v>
      </c>
      <c r="Z16" s="110">
        <f t="shared" si="14"/>
        <v>8.4034066316149611E-2</v>
      </c>
      <c r="AA16" s="110">
        <f t="shared" si="14"/>
        <v>8.4178404230687037E-2</v>
      </c>
      <c r="AB16" s="110">
        <f t="shared" si="14"/>
        <v>8.4185277464712632E-2</v>
      </c>
    </row>
    <row r="17" spans="3:28">
      <c r="C17" s="109" t="s">
        <v>159</v>
      </c>
      <c r="D17" s="140" t="str">
        <f t="shared" si="2"/>
        <v>R_DDW-MPM</v>
      </c>
      <c r="E17" s="110">
        <f t="shared" si="3"/>
        <v>3.6535095612082205E-5</v>
      </c>
      <c r="F17" s="110">
        <f t="shared" si="3"/>
        <v>3.9164036153856262E-5</v>
      </c>
      <c r="G17" s="110">
        <f t="shared" si="3"/>
        <v>4.1788735242922941E-5</v>
      </c>
      <c r="H17" s="110">
        <f t="shared" si="3"/>
        <v>4.4340419276803284E-5</v>
      </c>
      <c r="I17" s="110">
        <f t="shared" si="3"/>
        <v>4.5877578333357706E-5</v>
      </c>
      <c r="J17" s="110">
        <f t="shared" si="3"/>
        <v>4.6400212412586208E-5</v>
      </c>
      <c r="K17" s="110">
        <f t="shared" si="3"/>
        <v>4.6769130586159269E-5</v>
      </c>
      <c r="L17" s="110">
        <f t="shared" si="3"/>
        <v>4.6984332854076891E-5</v>
      </c>
      <c r="M17" s="110">
        <f t="shared" si="3"/>
        <v>4.7065033704545994E-5</v>
      </c>
      <c r="N17" s="110">
        <f t="shared" si="3"/>
        <v>4.7068876602187374E-5</v>
      </c>
      <c r="Q17" s="109" t="s">
        <v>159</v>
      </c>
      <c r="R17" s="140" t="str">
        <f t="shared" si="4"/>
        <v>R_DDW-MPM</v>
      </c>
      <c r="S17" s="110">
        <f t="shared" ref="S17:AB17" si="15">+S48</f>
        <v>1.6389498671250426E-5</v>
      </c>
      <c r="T17" s="110">
        <f t="shared" si="15"/>
        <v>1.7568830948731954E-5</v>
      </c>
      <c r="U17" s="110">
        <f t="shared" si="15"/>
        <v>1.8746260527387949E-5</v>
      </c>
      <c r="V17" s="110">
        <f t="shared" si="15"/>
        <v>1.9890935842508862E-5</v>
      </c>
      <c r="W17" s="110">
        <f t="shared" si="15"/>
        <v>2.0580499285352784E-5</v>
      </c>
      <c r="X17" s="110">
        <f t="shared" si="15"/>
        <v>2.0814950855919715E-5</v>
      </c>
      <c r="Y17" s="110">
        <f t="shared" si="15"/>
        <v>2.0980446082202256E-5</v>
      </c>
      <c r="Z17" s="110">
        <f t="shared" si="15"/>
        <v>2.1076984964200407E-5</v>
      </c>
      <c r="AA17" s="110">
        <f t="shared" si="15"/>
        <v>2.1113187044949712E-5</v>
      </c>
      <c r="AB17" s="110">
        <f t="shared" si="15"/>
        <v>2.1114910953556818E-5</v>
      </c>
    </row>
    <row r="18" spans="3:28">
      <c r="C18" s="109" t="s">
        <v>159</v>
      </c>
      <c r="D18" s="140" t="str">
        <f t="shared" si="2"/>
        <v>R_DDW-UNAL</v>
      </c>
      <c r="E18" s="110">
        <f t="shared" si="3"/>
        <v>9.9360000000000018E-2</v>
      </c>
      <c r="F18" s="110">
        <f t="shared" si="3"/>
        <v>9.9360000000000018E-2</v>
      </c>
      <c r="G18" s="110">
        <f t="shared" si="3"/>
        <v>9.9360000000000018E-2</v>
      </c>
      <c r="H18" s="110">
        <f t="shared" si="3"/>
        <v>9.9360000000000018E-2</v>
      </c>
      <c r="I18" s="110">
        <f t="shared" si="3"/>
        <v>9.9360000000000018E-2</v>
      </c>
      <c r="J18" s="110">
        <f t="shared" si="3"/>
        <v>9.9360000000000018E-2</v>
      </c>
      <c r="K18" s="110">
        <f t="shared" si="3"/>
        <v>9.9360000000000018E-2</v>
      </c>
      <c r="L18" s="110">
        <f t="shared" si="3"/>
        <v>9.9360000000000018E-2</v>
      </c>
      <c r="M18" s="110">
        <f t="shared" si="3"/>
        <v>9.9360000000000018E-2</v>
      </c>
      <c r="N18" s="110">
        <f t="shared" si="3"/>
        <v>9.9360000000000018E-2</v>
      </c>
      <c r="Q18" s="109" t="s">
        <v>159</v>
      </c>
      <c r="R18" s="142" t="str">
        <f t="shared" si="4"/>
        <v>R_JDW-SH</v>
      </c>
      <c r="S18" s="110">
        <f t="shared" ref="S18:AB18" si="16">+S49</f>
        <v>0.8578288512926856</v>
      </c>
      <c r="T18" s="110">
        <f t="shared" si="16"/>
        <v>0.91955528192835689</v>
      </c>
      <c r="U18" s="110">
        <f t="shared" si="16"/>
        <v>0.98118212501833191</v>
      </c>
      <c r="V18" s="110">
        <f t="shared" si="16"/>
        <v>1.0410946049769607</v>
      </c>
      <c r="W18" s="110">
        <f t="shared" si="16"/>
        <v>1.0771864603737249</v>
      </c>
      <c r="X18" s="110">
        <f t="shared" si="16"/>
        <v>1.0894576912086247</v>
      </c>
      <c r="Y18" s="110">
        <f t="shared" si="16"/>
        <v>1.0981197365038482</v>
      </c>
      <c r="Z18" s="110">
        <f t="shared" si="16"/>
        <v>1.1031725962593952</v>
      </c>
      <c r="AA18" s="110">
        <f t="shared" si="16"/>
        <v>1.1050674186677252</v>
      </c>
      <c r="AB18" s="110">
        <f t="shared" si="16"/>
        <v>1.1051576483062171</v>
      </c>
    </row>
    <row r="19" spans="3:28">
      <c r="C19" s="109" t="s">
        <v>159</v>
      </c>
      <c r="D19" s="142" t="str">
        <f t="shared" si="2"/>
        <v>R_JDW-SH</v>
      </c>
      <c r="E19" s="110">
        <f t="shared" si="3"/>
        <v>2.7407262561445669</v>
      </c>
      <c r="F19" s="110">
        <f t="shared" si="3"/>
        <v>2.9379395451197925</v>
      </c>
      <c r="G19" s="110">
        <f t="shared" si="3"/>
        <v>3.1348346561730902</v>
      </c>
      <c r="H19" s="110">
        <f t="shared" si="3"/>
        <v>3.326252450813485</v>
      </c>
      <c r="I19" s="110">
        <f t="shared" si="3"/>
        <v>3.4415643752956502</v>
      </c>
      <c r="J19" s="110">
        <f t="shared" si="3"/>
        <v>3.4807704296195863</v>
      </c>
      <c r="K19" s="110">
        <f t="shared" si="3"/>
        <v>3.5084452914953062</v>
      </c>
      <c r="L19" s="110">
        <f t="shared" si="3"/>
        <v>3.5245889609228094</v>
      </c>
      <c r="M19" s="110">
        <f t="shared" si="3"/>
        <v>3.5306428369581226</v>
      </c>
      <c r="N19" s="110">
        <f t="shared" si="3"/>
        <v>3.5309311167693278</v>
      </c>
      <c r="Q19" s="109" t="s">
        <v>159</v>
      </c>
      <c r="R19" s="142" t="str">
        <f t="shared" si="4"/>
        <v>R_JDW-WH</v>
      </c>
      <c r="S19" s="110">
        <f t="shared" ref="S19:AB19" si="17">+S50</f>
        <v>0.57859254366835944</v>
      </c>
      <c r="T19" s="110">
        <f t="shared" si="17"/>
        <v>0.62022608450723715</v>
      </c>
      <c r="U19" s="110">
        <f t="shared" si="17"/>
        <v>0.66179245505766482</v>
      </c>
      <c r="V19" s="110">
        <f t="shared" si="17"/>
        <v>0.702202513689413</v>
      </c>
      <c r="W19" s="110">
        <f t="shared" si="17"/>
        <v>0.72654592250371919</v>
      </c>
      <c r="X19" s="110">
        <f t="shared" si="17"/>
        <v>0.73482268150058316</v>
      </c>
      <c r="Y19" s="110">
        <f t="shared" si="17"/>
        <v>0.74066509961601668</v>
      </c>
      <c r="Z19" s="110">
        <f t="shared" si="17"/>
        <v>0.7440731768500195</v>
      </c>
      <c r="AA19" s="110">
        <f t="shared" si="17"/>
        <v>0.74535120581277059</v>
      </c>
      <c r="AB19" s="110">
        <f t="shared" si="17"/>
        <v>0.74541206433480622</v>
      </c>
    </row>
    <row r="20" spans="3:28">
      <c r="C20" s="109" t="s">
        <v>159</v>
      </c>
      <c r="D20" s="142" t="str">
        <f t="shared" si="2"/>
        <v>R_JDW-WH</v>
      </c>
      <c r="E20" s="110">
        <f t="shared" si="3"/>
        <v>2.2223717174053101</v>
      </c>
      <c r="F20" s="110">
        <f t="shared" si="3"/>
        <v>2.3822859863814325</v>
      </c>
      <c r="G20" s="110">
        <f t="shared" si="3"/>
        <v>2.5419422545399937</v>
      </c>
      <c r="H20" s="110">
        <f t="shared" si="3"/>
        <v>2.6971571331011717</v>
      </c>
      <c r="I20" s="110">
        <f t="shared" si="3"/>
        <v>2.7906600719934476</v>
      </c>
      <c r="J20" s="110">
        <f t="shared" si="3"/>
        <v>2.8224510712168209</v>
      </c>
      <c r="K20" s="110">
        <f t="shared" si="3"/>
        <v>2.8448917765509671</v>
      </c>
      <c r="L20" s="110">
        <f t="shared" si="3"/>
        <v>2.8579821879958858</v>
      </c>
      <c r="M20" s="110">
        <f t="shared" si="3"/>
        <v>2.8628910922877302</v>
      </c>
      <c r="N20" s="110">
        <f t="shared" si="3"/>
        <v>2.8631248496349606</v>
      </c>
      <c r="Q20" s="109" t="s">
        <v>159</v>
      </c>
      <c r="R20" s="142" t="str">
        <f t="shared" si="4"/>
        <v>R_JDW-CK</v>
      </c>
      <c r="S20" s="110">
        <f t="shared" ref="S20:AB20" si="18">+S51</f>
        <v>9.5039399076013137E-2</v>
      </c>
      <c r="T20" s="110">
        <f t="shared" si="18"/>
        <v>0.10187810922883803</v>
      </c>
      <c r="U20" s="110">
        <f t="shared" si="18"/>
        <v>0.1087057860147108</v>
      </c>
      <c r="V20" s="110">
        <f t="shared" si="18"/>
        <v>0.11534352742879503</v>
      </c>
      <c r="W20" s="110">
        <f t="shared" si="18"/>
        <v>0.11934216683486985</v>
      </c>
      <c r="X20" s="110">
        <f t="shared" si="18"/>
        <v>0.12070170423293529</v>
      </c>
      <c r="Y20" s="110">
        <f t="shared" si="18"/>
        <v>0.12166137769039326</v>
      </c>
      <c r="Z20" s="110">
        <f t="shared" si="18"/>
        <v>0.12222118720724373</v>
      </c>
      <c r="AA20" s="110">
        <f t="shared" si="18"/>
        <v>0.12243111577606265</v>
      </c>
      <c r="AB20" s="110">
        <f t="shared" si="18"/>
        <v>0.12244111237457783</v>
      </c>
    </row>
    <row r="21" spans="3:28">
      <c r="C21" s="109" t="s">
        <v>159</v>
      </c>
      <c r="D21" s="142" t="str">
        <f t="shared" si="2"/>
        <v>R_JDW-CK</v>
      </c>
      <c r="E21" s="110">
        <f t="shared" si="3"/>
        <v>0.28255814993152023</v>
      </c>
      <c r="F21" s="110">
        <f t="shared" si="3"/>
        <v>0.30289006814108943</v>
      </c>
      <c r="G21" s="110">
        <f t="shared" si="3"/>
        <v>0.32318918345224162</v>
      </c>
      <c r="H21" s="110">
        <f t="shared" si="3"/>
        <v>0.34292360887918899</v>
      </c>
      <c r="I21" s="110">
        <f t="shared" si="3"/>
        <v>0.35481181696771147</v>
      </c>
      <c r="J21" s="110">
        <f t="shared" si="3"/>
        <v>0.35885380771780911</v>
      </c>
      <c r="K21" s="110">
        <f t="shared" si="3"/>
        <v>0.36170697765905452</v>
      </c>
      <c r="L21" s="110">
        <f t="shared" si="3"/>
        <v>0.36337132679144768</v>
      </c>
      <c r="M21" s="110">
        <f t="shared" si="3"/>
        <v>0.36399545771609509</v>
      </c>
      <c r="N21" s="110">
        <f t="shared" si="3"/>
        <v>0.36402517823631636</v>
      </c>
      <c r="Q21" s="109" t="s">
        <v>159</v>
      </c>
      <c r="R21" s="142" t="str">
        <f t="shared" si="4"/>
        <v>R_JDW-RF</v>
      </c>
      <c r="S21" s="110">
        <f t="shared" ref="S21:AB21" si="19">+S52</f>
        <v>0.28035771228947098</v>
      </c>
      <c r="T21" s="110">
        <f t="shared" si="19"/>
        <v>0.3005312945311191</v>
      </c>
      <c r="U21" s="110">
        <f t="shared" si="19"/>
        <v>0.32067232932878481</v>
      </c>
      <c r="V21" s="110">
        <f t="shared" si="19"/>
        <v>0.34025307179679365</v>
      </c>
      <c r="W21" s="110">
        <f t="shared" si="19"/>
        <v>0.3520486997895701</v>
      </c>
      <c r="X21" s="110">
        <f t="shared" si="19"/>
        <v>0.35605921330711404</v>
      </c>
      <c r="Y21" s="110">
        <f t="shared" si="19"/>
        <v>0.35889016402538038</v>
      </c>
      <c r="Z21" s="110">
        <f t="shared" si="19"/>
        <v>0.3605415519443691</v>
      </c>
      <c r="AA21" s="110">
        <f t="shared" si="19"/>
        <v>0.36116082241398983</v>
      </c>
      <c r="AB21" s="110">
        <f t="shared" si="19"/>
        <v>0.36119031148397174</v>
      </c>
    </row>
    <row r="22" spans="3:28">
      <c r="C22" s="109" t="s">
        <v>159</v>
      </c>
      <c r="D22" s="142" t="str">
        <f t="shared" si="2"/>
        <v>R_JDW-RF</v>
      </c>
      <c r="E22" s="110">
        <f t="shared" si="3"/>
        <v>0.82315949535790944</v>
      </c>
      <c r="F22" s="110">
        <f t="shared" si="3"/>
        <v>0.88239123769874606</v>
      </c>
      <c r="G22" s="110">
        <f t="shared" si="3"/>
        <v>0.94152741734810197</v>
      </c>
      <c r="H22" s="110">
        <f t="shared" si="3"/>
        <v>0.99901852025757842</v>
      </c>
      <c r="I22" s="110">
        <f t="shared" si="3"/>
        <v>1.0336517147813593</v>
      </c>
      <c r="J22" s="110">
        <f t="shared" si="3"/>
        <v>1.0454270009194448</v>
      </c>
      <c r="K22" s="110">
        <f t="shared" si="3"/>
        <v>1.0537389676051523</v>
      </c>
      <c r="L22" s="110">
        <f t="shared" si="3"/>
        <v>1.0585876148384816</v>
      </c>
      <c r="M22" s="110">
        <f t="shared" si="3"/>
        <v>1.06040585755098</v>
      </c>
      <c r="N22" s="110">
        <f t="shared" si="3"/>
        <v>1.0604924405372893</v>
      </c>
      <c r="Q22" s="109" t="s">
        <v>159</v>
      </c>
      <c r="R22" s="142" t="str">
        <f t="shared" si="4"/>
        <v>R_JDW-CD</v>
      </c>
      <c r="S22" s="110">
        <f t="shared" ref="S22:AB22" si="20">+S53</f>
        <v>8.1495243142924688E-3</v>
      </c>
      <c r="T22" s="110">
        <f t="shared" si="20"/>
        <v>8.7359362151533983E-3</v>
      </c>
      <c r="U22" s="110">
        <f t="shared" si="20"/>
        <v>9.3214020168899733E-3</v>
      </c>
      <c r="V22" s="110">
        <f t="shared" si="20"/>
        <v>9.8905810686514481E-3</v>
      </c>
      <c r="W22" s="110">
        <f t="shared" si="20"/>
        <v>1.0233460015495709E-2</v>
      </c>
      <c r="X22" s="110">
        <f t="shared" si="20"/>
        <v>1.0350038857422758E-2</v>
      </c>
      <c r="Y22" s="110">
        <f t="shared" si="20"/>
        <v>1.043232980466538E-2</v>
      </c>
      <c r="Z22" s="110">
        <f t="shared" si="20"/>
        <v>1.0480332857223577E-2</v>
      </c>
      <c r="AA22" s="110">
        <f t="shared" si="20"/>
        <v>1.04983340019329E-2</v>
      </c>
      <c r="AB22" s="110">
        <f t="shared" si="20"/>
        <v>1.049919119930001E-2</v>
      </c>
    </row>
    <row r="23" spans="3:28">
      <c r="C23" s="109" t="s">
        <v>159</v>
      </c>
      <c r="D23" s="142" t="str">
        <f t="shared" si="2"/>
        <v>R_JDW-CD</v>
      </c>
      <c r="E23" s="110">
        <f t="shared" si="3"/>
        <v>2.3927853695116408E-2</v>
      </c>
      <c r="F23" s="110">
        <f t="shared" si="3"/>
        <v>2.5649620221325442E-2</v>
      </c>
      <c r="G23" s="110">
        <f t="shared" si="3"/>
        <v>2.7368608901790905E-2</v>
      </c>
      <c r="H23" s="110">
        <f t="shared" si="3"/>
        <v>2.9039777984995987E-2</v>
      </c>
      <c r="I23" s="110">
        <f t="shared" si="3"/>
        <v>3.0046506348372536E-2</v>
      </c>
      <c r="J23" s="110">
        <f t="shared" si="3"/>
        <v>3.0388793991920564E-2</v>
      </c>
      <c r="K23" s="110">
        <f t="shared" si="3"/>
        <v>3.0630408799130936E-2</v>
      </c>
      <c r="L23" s="110">
        <f t="shared" si="3"/>
        <v>3.0771350770003654E-2</v>
      </c>
      <c r="M23" s="110">
        <f t="shared" si="3"/>
        <v>3.0824204009080921E-2</v>
      </c>
      <c r="N23" s="110">
        <f t="shared" si="3"/>
        <v>3.082672082998936E-2</v>
      </c>
      <c r="Q23" s="109" t="s">
        <v>159</v>
      </c>
      <c r="R23" s="142" t="str">
        <f t="shared" si="4"/>
        <v>R_JDW-SC</v>
      </c>
      <c r="S23" s="110">
        <f t="shared" ref="S23:AB23" si="21">+S54</f>
        <v>5.7846560581899215E-2</v>
      </c>
      <c r="T23" s="110">
        <f t="shared" si="21"/>
        <v>6.2009001264431672E-2</v>
      </c>
      <c r="U23" s="110">
        <f t="shared" si="21"/>
        <v>6.6164726391773093E-2</v>
      </c>
      <c r="V23" s="110">
        <f t="shared" si="21"/>
        <v>7.020484569565992E-2</v>
      </c>
      <c r="W23" s="110">
        <f t="shared" si="21"/>
        <v>7.2638652505230286E-2</v>
      </c>
      <c r="X23" s="110">
        <f t="shared" si="21"/>
        <v>7.3466146820484218E-2</v>
      </c>
      <c r="Y23" s="110">
        <f t="shared" si="21"/>
        <v>7.4050260454781108E-2</v>
      </c>
      <c r="Z23" s="110">
        <f t="shared" si="21"/>
        <v>7.4390993408120956E-2</v>
      </c>
      <c r="AA23" s="110">
        <f t="shared" si="21"/>
        <v>7.4518768265623397E-2</v>
      </c>
      <c r="AB23" s="110">
        <f t="shared" si="21"/>
        <v>7.4524852782647324E-2</v>
      </c>
    </row>
    <row r="24" spans="3:28">
      <c r="C24" s="109" t="s">
        <v>159</v>
      </c>
      <c r="D24" s="142" t="str">
        <f t="shared" si="2"/>
        <v>R_JDW-SC</v>
      </c>
      <c r="E24" s="110">
        <f t="shared" si="3"/>
        <v>0.16984353748621728</v>
      </c>
      <c r="F24" s="110">
        <f t="shared" si="3"/>
        <v>0.18206489763254674</v>
      </c>
      <c r="G24" s="110">
        <f t="shared" si="3"/>
        <v>0.19426654020814504</v>
      </c>
      <c r="H24" s="110">
        <f t="shared" si="3"/>
        <v>0.20612875202395362</v>
      </c>
      <c r="I24" s="110">
        <f t="shared" si="3"/>
        <v>0.21327466275636842</v>
      </c>
      <c r="J24" s="110">
        <f t="shared" si="3"/>
        <v>0.21570427240538945</v>
      </c>
      <c r="K24" s="110">
        <f t="shared" si="3"/>
        <v>0.21741929098116899</v>
      </c>
      <c r="L24" s="110">
        <f t="shared" si="3"/>
        <v>0.21841971848370709</v>
      </c>
      <c r="M24" s="110">
        <f t="shared" si="3"/>
        <v>0.21879487879715884</v>
      </c>
      <c r="N24" s="110">
        <f t="shared" si="3"/>
        <v>0.21881274357398986</v>
      </c>
      <c r="Q24" s="109" t="s">
        <v>159</v>
      </c>
      <c r="R24" s="142" t="str">
        <f t="shared" si="4"/>
        <v>R_JDW-CW</v>
      </c>
      <c r="S24" s="110">
        <f t="shared" ref="S24:AB24" si="22">+S55</f>
        <v>2.6377012428520436E-2</v>
      </c>
      <c r="T24" s="110">
        <f t="shared" si="22"/>
        <v>2.8275012041836994E-2</v>
      </c>
      <c r="U24" s="110">
        <f t="shared" si="22"/>
        <v>3.0169949480307608E-2</v>
      </c>
      <c r="V24" s="110">
        <f t="shared" si="22"/>
        <v>3.2012172700138487E-2</v>
      </c>
      <c r="W24" s="110">
        <f t="shared" si="22"/>
        <v>3.3121945724132983E-2</v>
      </c>
      <c r="X24" s="110">
        <f t="shared" si="22"/>
        <v>3.3499268552291114E-2</v>
      </c>
      <c r="Y24" s="110">
        <f t="shared" si="22"/>
        <v>3.3765614078049795E-2</v>
      </c>
      <c r="Z24" s="110">
        <f t="shared" si="22"/>
        <v>3.3920982301409025E-2</v>
      </c>
      <c r="AA24" s="110">
        <f t="shared" si="22"/>
        <v>3.3979245385168735E-2</v>
      </c>
      <c r="AB24" s="110">
        <f t="shared" si="22"/>
        <v>3.398201981772872E-2</v>
      </c>
    </row>
    <row r="25" spans="3:28">
      <c r="C25" s="109" t="s">
        <v>159</v>
      </c>
      <c r="D25" s="142" t="str">
        <f t="shared" si="2"/>
        <v>R_JDW-CW</v>
      </c>
      <c r="E25" s="110">
        <f t="shared" si="3"/>
        <v>7.744566062549374E-2</v>
      </c>
      <c r="F25" s="110">
        <f t="shared" si="3"/>
        <v>8.3018385524440075E-2</v>
      </c>
      <c r="G25" s="110">
        <f t="shared" si="3"/>
        <v>8.8582119558536274E-2</v>
      </c>
      <c r="H25" s="110">
        <f t="shared" si="3"/>
        <v>9.3991079146588802E-2</v>
      </c>
      <c r="I25" s="110">
        <f t="shared" si="3"/>
        <v>9.7249488536981885E-2</v>
      </c>
      <c r="J25" s="110">
        <f t="shared" si="3"/>
        <v>9.8357347729715536E-2</v>
      </c>
      <c r="K25" s="110">
        <f t="shared" si="3"/>
        <v>9.9139365983409874E-2</v>
      </c>
      <c r="L25" s="110">
        <f t="shared" si="3"/>
        <v>9.9595543298064901E-2</v>
      </c>
      <c r="M25" s="110">
        <f t="shared" si="3"/>
        <v>9.9766609791060529E-2</v>
      </c>
      <c r="N25" s="110">
        <f t="shared" si="3"/>
        <v>9.9774755814536514E-2</v>
      </c>
      <c r="Q25" s="109" t="s">
        <v>159</v>
      </c>
      <c r="R25" s="142" t="str">
        <f t="shared" si="4"/>
        <v>R_JDW-DW</v>
      </c>
      <c r="S25" s="110">
        <f t="shared" ref="S25:AB25" si="23">+S56</f>
        <v>8.760161913293962E-3</v>
      </c>
      <c r="T25" s="110">
        <f t="shared" si="23"/>
        <v>9.3905132075915859E-3</v>
      </c>
      <c r="U25" s="110">
        <f t="shared" si="23"/>
        <v>1.0019847512283964E-2</v>
      </c>
      <c r="V25" s="110">
        <f t="shared" si="23"/>
        <v>1.0631674713331896E-2</v>
      </c>
      <c r="W25" s="110">
        <f t="shared" si="23"/>
        <v>1.1000245316372819E-2</v>
      </c>
      <c r="X25" s="110">
        <f t="shared" si="23"/>
        <v>1.1125559321406733E-2</v>
      </c>
      <c r="Y25" s="110">
        <f t="shared" si="23"/>
        <v>1.1214016266136554E-2</v>
      </c>
      <c r="Z25" s="110">
        <f t="shared" si="23"/>
        <v>1.1265616150562284E-2</v>
      </c>
      <c r="AA25" s="110">
        <f t="shared" si="23"/>
        <v>1.1284966107221931E-2</v>
      </c>
      <c r="AB25" s="110">
        <f t="shared" si="23"/>
        <v>1.1285887533729532E-2</v>
      </c>
    </row>
    <row r="26" spans="3:28">
      <c r="C26" s="109" t="s">
        <v>159</v>
      </c>
      <c r="D26" s="142" t="str">
        <f t="shared" si="2"/>
        <v>R_JDW-DW</v>
      </c>
      <c r="E26" s="110">
        <f t="shared" si="3"/>
        <v>2.5720749398736802E-2</v>
      </c>
      <c r="F26" s="110">
        <f t="shared" si="3"/>
        <v>2.7571526568642125E-2</v>
      </c>
      <c r="G26" s="110">
        <f t="shared" si="3"/>
        <v>2.9419317750955368E-2</v>
      </c>
      <c r="H26" s="110">
        <f t="shared" si="3"/>
        <v>3.1215706250305286E-2</v>
      </c>
      <c r="I26" s="110">
        <f t="shared" si="3"/>
        <v>3.2297867996901618E-2</v>
      </c>
      <c r="J26" s="110">
        <f t="shared" si="3"/>
        <v>3.2665802990744376E-2</v>
      </c>
      <c r="K26" s="110">
        <f t="shared" si="3"/>
        <v>3.2925521809927492E-2</v>
      </c>
      <c r="L26" s="110">
        <f t="shared" si="3"/>
        <v>3.307702445445098E-2</v>
      </c>
      <c r="M26" s="110">
        <f t="shared" si="3"/>
        <v>3.3133837946147285E-2</v>
      </c>
      <c r="N26" s="110">
        <f t="shared" si="3"/>
        <v>3.3136543350513775E-2</v>
      </c>
      <c r="Q26" s="109" t="s">
        <v>159</v>
      </c>
      <c r="R26" s="142" t="str">
        <f t="shared" si="4"/>
        <v>R_JDW-LT</v>
      </c>
      <c r="S26" s="110">
        <f t="shared" ref="S26:AB26" si="24">+S57</f>
        <v>2.5163147890718812E-2</v>
      </c>
      <c r="T26" s="110">
        <f t="shared" si="24"/>
        <v>2.6973801962927955E-2</v>
      </c>
      <c r="U26" s="110">
        <f t="shared" si="24"/>
        <v>2.8781534780930443E-2</v>
      </c>
      <c r="V26" s="110">
        <f t="shared" si="24"/>
        <v>3.053897927749509E-2</v>
      </c>
      <c r="W26" s="110">
        <f t="shared" si="24"/>
        <v>3.1597680781449693E-2</v>
      </c>
      <c r="X26" s="110">
        <f t="shared" si="24"/>
        <v>3.1957639292794257E-2</v>
      </c>
      <c r="Y26" s="110">
        <f t="shared" si="24"/>
        <v>3.2211727653743361E-2</v>
      </c>
      <c r="Z26" s="110">
        <f t="shared" si="24"/>
        <v>3.235994586429701E-2</v>
      </c>
      <c r="AA26" s="110">
        <f t="shared" si="24"/>
        <v>3.241552769325462E-2</v>
      </c>
      <c r="AB26" s="110">
        <f t="shared" si="24"/>
        <v>3.241817444701451E-2</v>
      </c>
    </row>
    <row r="27" spans="3:28">
      <c r="C27" s="109" t="s">
        <v>159</v>
      </c>
      <c r="D27" s="142" t="str">
        <f t="shared" si="2"/>
        <v>R_JDW-LT</v>
      </c>
      <c r="E27" s="110">
        <f t="shared" si="3"/>
        <v>7.3881627689820623E-2</v>
      </c>
      <c r="F27" s="110">
        <f t="shared" si="3"/>
        <v>7.9197896966581291E-2</v>
      </c>
      <c r="G27" s="110">
        <f t="shared" si="3"/>
        <v>8.450558913619223E-2</v>
      </c>
      <c r="H27" s="110">
        <f t="shared" si="3"/>
        <v>8.9665629547058506E-2</v>
      </c>
      <c r="I27" s="110">
        <f t="shared" si="3"/>
        <v>9.2774087625893606E-2</v>
      </c>
      <c r="J27" s="110">
        <f t="shared" si="3"/>
        <v>9.3830963372697529E-2</v>
      </c>
      <c r="K27" s="110">
        <f t="shared" si="3"/>
        <v>9.4576993311617952E-2</v>
      </c>
      <c r="L27" s="110">
        <f t="shared" si="3"/>
        <v>9.5012177442654874E-2</v>
      </c>
      <c r="M27" s="110">
        <f t="shared" si="3"/>
        <v>9.5175371491793712E-2</v>
      </c>
      <c r="N27" s="110">
        <f t="shared" si="3"/>
        <v>9.5183142636990792E-2</v>
      </c>
      <c r="Q27" s="109" t="s">
        <v>159</v>
      </c>
      <c r="R27" s="142" t="str">
        <f t="shared" si="4"/>
        <v>R_JDW-OTH</v>
      </c>
      <c r="S27" s="110">
        <f t="shared" ref="S27:AB27" si="25">+S58</f>
        <v>0.10184001268750027</v>
      </c>
      <c r="T27" s="110">
        <f t="shared" si="25"/>
        <v>0.10916807173986018</v>
      </c>
      <c r="U27" s="110">
        <f t="shared" si="25"/>
        <v>0.11648430792463765</v>
      </c>
      <c r="V27" s="110">
        <f t="shared" si="25"/>
        <v>0.12359701777338179</v>
      </c>
      <c r="W27" s="110">
        <f t="shared" si="25"/>
        <v>0.12788178274250478</v>
      </c>
      <c r="X27" s="110">
        <f t="shared" si="25"/>
        <v>0.12933860283200657</v>
      </c>
      <c r="Y27" s="110">
        <f t="shared" si="25"/>
        <v>0.13036694642459609</v>
      </c>
      <c r="Z27" s="110">
        <f t="shared" si="25"/>
        <v>0.13096681352027331</v>
      </c>
      <c r="AA27" s="110">
        <f t="shared" si="25"/>
        <v>0.13119176368115226</v>
      </c>
      <c r="AB27" s="110">
        <f t="shared" si="25"/>
        <v>0.13120247559357504</v>
      </c>
    </row>
    <row r="28" spans="3:28">
      <c r="C28" s="109" t="s">
        <v>159</v>
      </c>
      <c r="D28" s="142" t="str">
        <f t="shared" si="2"/>
        <v>R_JDW-OTH</v>
      </c>
      <c r="E28" s="110">
        <f t="shared" si="3"/>
        <v>0.29901290307480555</v>
      </c>
      <c r="F28" s="110">
        <f t="shared" si="3"/>
        <v>0.32052884905051426</v>
      </c>
      <c r="G28" s="110">
        <f t="shared" si="3"/>
        <v>0.3420100818534218</v>
      </c>
      <c r="H28" s="110">
        <f t="shared" si="3"/>
        <v>0.36289374009812259</v>
      </c>
      <c r="I28" s="110">
        <f t="shared" si="3"/>
        <v>0.37547425711300259</v>
      </c>
      <c r="J28" s="110">
        <f t="shared" si="3"/>
        <v>0.37975163289806174</v>
      </c>
      <c r="K28" s="110">
        <f t="shared" si="3"/>
        <v>0.38277095698163294</v>
      </c>
      <c r="L28" s="110">
        <f t="shared" si="3"/>
        <v>0.38453222936371617</v>
      </c>
      <c r="M28" s="110">
        <f t="shared" si="3"/>
        <v>0.38519270650699733</v>
      </c>
      <c r="N28" s="110">
        <f t="shared" si="3"/>
        <v>0.38522415779953451</v>
      </c>
      <c r="Q28" s="109" t="s">
        <v>159</v>
      </c>
      <c r="R28" s="142" t="str">
        <f t="shared" si="4"/>
        <v>R_JDW-MPS</v>
      </c>
      <c r="S28" s="110">
        <f t="shared" ref="S28:AB28" si="26">+S59</f>
        <v>8.076352042603499E-3</v>
      </c>
      <c r="T28" s="110">
        <f t="shared" si="26"/>
        <v>8.657498717019714E-3</v>
      </c>
      <c r="U28" s="110">
        <f t="shared" si="26"/>
        <v>9.2377077870677751E-3</v>
      </c>
      <c r="V28" s="110">
        <f t="shared" si="26"/>
        <v>9.8017763412579836E-3</v>
      </c>
      <c r="W28" s="110">
        <f t="shared" si="26"/>
        <v>1.0141576675107506E-2</v>
      </c>
      <c r="X28" s="110">
        <f t="shared" si="26"/>
        <v>1.0257108788616343E-2</v>
      </c>
      <c r="Y28" s="110">
        <f t="shared" si="26"/>
        <v>1.033866086874023E-2</v>
      </c>
      <c r="Z28" s="110">
        <f t="shared" si="26"/>
        <v>1.0386232915479163E-2</v>
      </c>
      <c r="AA28" s="110">
        <f t="shared" si="26"/>
        <v>1.0404072433006261E-2</v>
      </c>
      <c r="AB28" s="110">
        <f t="shared" si="26"/>
        <v>1.0404921933840886E-2</v>
      </c>
    </row>
    <row r="29" spans="3:28">
      <c r="C29" s="109" t="s">
        <v>159</v>
      </c>
      <c r="D29" s="142" t="str">
        <f t="shared" si="2"/>
        <v>R_JDW-MPS</v>
      </c>
      <c r="E29" s="110">
        <f t="shared" si="3"/>
        <v>2.3713012270759608E-2</v>
      </c>
      <c r="F29" s="110">
        <f t="shared" si="3"/>
        <v>2.5419319542761644E-2</v>
      </c>
      <c r="G29" s="110">
        <f t="shared" si="3"/>
        <v>2.7122873910510638E-2</v>
      </c>
      <c r="H29" s="110">
        <f t="shared" si="3"/>
        <v>2.8779038039625324E-2</v>
      </c>
      <c r="I29" s="110">
        <f t="shared" si="3"/>
        <v>2.9776727274031762E-2</v>
      </c>
      <c r="J29" s="110">
        <f t="shared" si="3"/>
        <v>3.0115941613729949E-2</v>
      </c>
      <c r="K29" s="110">
        <f t="shared" si="3"/>
        <v>3.0355387029987493E-2</v>
      </c>
      <c r="L29" s="110">
        <f t="shared" si="3"/>
        <v>3.0495063522804396E-2</v>
      </c>
      <c r="M29" s="110">
        <f t="shared" si="3"/>
        <v>3.0547442207610732E-2</v>
      </c>
      <c r="N29" s="110">
        <f t="shared" si="3"/>
        <v>3.0549936430696745E-2</v>
      </c>
      <c r="Q29" s="109" t="s">
        <v>159</v>
      </c>
      <c r="R29" s="142" t="str">
        <f t="shared" si="4"/>
        <v>R_JDW-MPM</v>
      </c>
      <c r="S29" s="110">
        <f t="shared" ref="S29:AB29" si="27">+S60</f>
        <v>2.0256683750983669E-6</v>
      </c>
      <c r="T29" s="110">
        <f t="shared" si="27"/>
        <v>2.1714285442252971E-6</v>
      </c>
      <c r="U29" s="110">
        <f t="shared" si="27"/>
        <v>2.3169535483288471E-6</v>
      </c>
      <c r="V29" s="110">
        <f t="shared" si="27"/>
        <v>2.4584302726696339E-6</v>
      </c>
      <c r="W29" s="110">
        <f t="shared" si="27"/>
        <v>2.5436572150436017E-6</v>
      </c>
      <c r="X29" s="110">
        <f t="shared" si="27"/>
        <v>2.5726343754507507E-6</v>
      </c>
      <c r="Y29" s="110">
        <f t="shared" si="27"/>
        <v>2.5930888416205027E-6</v>
      </c>
      <c r="Z29" s="110">
        <f t="shared" si="27"/>
        <v>2.6050206135528586E-6</v>
      </c>
      <c r="AA29" s="110">
        <f t="shared" si="27"/>
        <v>2.6094950280274916E-6</v>
      </c>
      <c r="AB29" s="110">
        <f t="shared" si="27"/>
        <v>2.6097080953834264E-6</v>
      </c>
    </row>
    <row r="30" spans="3:28">
      <c r="C30" s="109" t="s">
        <v>159</v>
      </c>
      <c r="D30" s="142" t="str">
        <f t="shared" si="2"/>
        <v>R_JDW-MPM</v>
      </c>
      <c r="E30" s="110">
        <f t="shared" si="3"/>
        <v>5.9475737042924575E-6</v>
      </c>
      <c r="F30" s="110">
        <f t="shared" si="3"/>
        <v>6.3755407692324201E-6</v>
      </c>
      <c r="G30" s="110">
        <f t="shared" si="3"/>
        <v>6.8028173651269962E-6</v>
      </c>
      <c r="H30" s="110">
        <f t="shared" si="3"/>
        <v>7.2182077892470524E-6</v>
      </c>
      <c r="I30" s="110">
        <f t="shared" si="3"/>
        <v>7.468442984500098E-6</v>
      </c>
      <c r="J30" s="110">
        <f t="shared" si="3"/>
        <v>7.5535229508861331E-6</v>
      </c>
      <c r="K30" s="110">
        <f t="shared" si="3"/>
        <v>7.6135793977468645E-6</v>
      </c>
      <c r="L30" s="110">
        <f t="shared" si="3"/>
        <v>7.6486123250822914E-6</v>
      </c>
      <c r="M30" s="110">
        <f t="shared" si="3"/>
        <v>7.6617496728330751E-6</v>
      </c>
      <c r="N30" s="110">
        <f t="shared" si="3"/>
        <v>7.6623752608212071E-6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2" t="str">
        <f t="shared" si="2"/>
        <v>R_JDW-UNAL</v>
      </c>
      <c r="E31" s="110">
        <f t="shared" si="3"/>
        <v>8.6399999999999914E-3</v>
      </c>
      <c r="F31" s="110">
        <f t="shared" si="3"/>
        <v>8.6399999999999914E-3</v>
      </c>
      <c r="G31" s="110">
        <f t="shared" si="3"/>
        <v>8.6399999999999914E-3</v>
      </c>
      <c r="H31" s="110">
        <f t="shared" si="3"/>
        <v>8.6399999999999914E-3</v>
      </c>
      <c r="I31" s="110">
        <f t="shared" si="3"/>
        <v>8.6399999999999914E-3</v>
      </c>
      <c r="J31" s="110">
        <f t="shared" si="3"/>
        <v>8.6399999999999914E-3</v>
      </c>
      <c r="K31" s="110">
        <f t="shared" si="3"/>
        <v>8.6399999999999914E-3</v>
      </c>
      <c r="L31" s="110">
        <f t="shared" si="3"/>
        <v>8.6399999999999914E-3</v>
      </c>
      <c r="M31" s="110">
        <f t="shared" si="3"/>
        <v>8.6399999999999914E-3</v>
      </c>
      <c r="N31" s="110">
        <f t="shared" si="3"/>
        <v>8.6399999999999914E-3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28">
      <c r="C35" s="145" t="s">
        <v>727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Q35" s="145" t="s">
        <v>727</v>
      </c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</row>
    <row r="36" spans="3:28" ht="15.75" thickBot="1">
      <c r="C36" s="138" t="s">
        <v>728</v>
      </c>
      <c r="D36" s="139"/>
      <c r="E36" s="132">
        <v>2018</v>
      </c>
      <c r="F36" s="132">
        <v>2021</v>
      </c>
      <c r="G36" s="132">
        <v>2025</v>
      </c>
      <c r="H36" s="132">
        <v>2030</v>
      </c>
      <c r="I36" s="132">
        <v>2035</v>
      </c>
      <c r="J36" s="132">
        <v>2040</v>
      </c>
      <c r="K36" s="132">
        <v>2045</v>
      </c>
      <c r="L36" s="132">
        <v>2050</v>
      </c>
      <c r="M36" s="132">
        <v>2055</v>
      </c>
      <c r="N36" s="132">
        <v>2060</v>
      </c>
      <c r="Q36" s="138" t="s">
        <v>728</v>
      </c>
      <c r="R36" s="139"/>
      <c r="S36" s="132">
        <v>2018</v>
      </c>
      <c r="T36" s="132">
        <v>2021</v>
      </c>
      <c r="U36" s="132">
        <v>2025</v>
      </c>
      <c r="V36" s="132">
        <v>2030</v>
      </c>
      <c r="W36" s="132">
        <v>2035</v>
      </c>
      <c r="X36" s="132">
        <v>2040</v>
      </c>
      <c r="Y36" s="132">
        <v>2045</v>
      </c>
      <c r="Z36" s="132">
        <v>2050</v>
      </c>
      <c r="AA36" s="132">
        <v>2055</v>
      </c>
      <c r="AB36" s="132">
        <v>2060</v>
      </c>
    </row>
    <row r="37" spans="3:28">
      <c r="C37" s="140" t="s">
        <v>717</v>
      </c>
      <c r="D37" s="140" t="s">
        <v>734</v>
      </c>
      <c r="E37" s="141">
        <v>19.902820237412964</v>
      </c>
      <c r="F37" s="141">
        <v>21.334959120347015</v>
      </c>
      <c r="G37" s="141">
        <v>22.764787433967744</v>
      </c>
      <c r="H37" s="141">
        <v>24.154840142963593</v>
      </c>
      <c r="I37" s="141">
        <v>24.992221292961094</v>
      </c>
      <c r="J37" s="141">
        <v>25.27693088396024</v>
      </c>
      <c r="K37" s="141">
        <v>25.477902359959643</v>
      </c>
      <c r="L37" s="141">
        <v>25.595135720959291</v>
      </c>
      <c r="M37" s="141">
        <v>25.63909823133416</v>
      </c>
      <c r="N37" s="141">
        <v>25.641191684209151</v>
      </c>
      <c r="Q37" s="140" t="s">
        <v>717</v>
      </c>
      <c r="R37" s="140" t="s">
        <v>734</v>
      </c>
      <c r="S37" s="141">
        <v>8.2700523169676323</v>
      </c>
      <c r="T37" s="141">
        <v>8.8651370007334176</v>
      </c>
      <c r="U37" s="141">
        <v>9.4592615929707069</v>
      </c>
      <c r="V37" s="141">
        <v>10.036858561119404</v>
      </c>
      <c r="W37" s="141">
        <v>10.384808541931871</v>
      </c>
      <c r="X37" s="141">
        <v>10.503111535408111</v>
      </c>
      <c r="Y37" s="141">
        <v>10.586619530803103</v>
      </c>
      <c r="Z37" s="141">
        <v>10.635332528116848</v>
      </c>
      <c r="AA37" s="141">
        <v>10.653599902109502</v>
      </c>
      <c r="AB37" s="141">
        <v>10.654469777061532</v>
      </c>
    </row>
    <row r="38" spans="3:28">
      <c r="C38" s="140" t="s">
        <v>718</v>
      </c>
      <c r="D38" s="140" t="s">
        <v>735</v>
      </c>
      <c r="E38" s="141">
        <v>13.6631773124458</v>
      </c>
      <c r="F38" s="141">
        <v>14.646332828104493</v>
      </c>
      <c r="G38" s="141">
        <v>15.627902150558199</v>
      </c>
      <c r="H38" s="141">
        <v>16.58216573783384</v>
      </c>
      <c r="I38" s="141">
        <v>17.157023320530008</v>
      </c>
      <c r="J38" s="141">
        <v>17.352474898646705</v>
      </c>
      <c r="K38" s="141">
        <v>17.490440718493787</v>
      </c>
      <c r="L38" s="141">
        <v>17.570920780071251</v>
      </c>
      <c r="M38" s="141">
        <v>17.601100803162797</v>
      </c>
      <c r="N38" s="141">
        <v>17.602537947119536</v>
      </c>
      <c r="Q38" s="140" t="s">
        <v>718</v>
      </c>
      <c r="R38" s="140" t="s">
        <v>735</v>
      </c>
      <c r="S38" s="141">
        <v>4.6863096050284065</v>
      </c>
      <c r="T38" s="141">
        <v>5.0235204185096247</v>
      </c>
      <c r="U38" s="141">
        <v>5.3601871863210881</v>
      </c>
      <c r="V38" s="141">
        <v>5.6874884071509735</v>
      </c>
      <c r="W38" s="141">
        <v>5.8846578172894572</v>
      </c>
      <c r="X38" s="141">
        <v>5.9516954167365421</v>
      </c>
      <c r="Y38" s="141">
        <v>5.999016075169779</v>
      </c>
      <c r="Z38" s="141">
        <v>6.0266197925891669</v>
      </c>
      <c r="AA38" s="141">
        <v>6.0369711866214368</v>
      </c>
      <c r="AB38" s="141">
        <v>6.0374641101467823</v>
      </c>
    </row>
    <row r="39" spans="3:28">
      <c r="C39" s="140" t="s">
        <v>729</v>
      </c>
      <c r="D39" s="140" t="s">
        <v>736</v>
      </c>
      <c r="E39" s="141">
        <v>1.7358837836965155</v>
      </c>
      <c r="F39" s="141">
        <v>1.8607920445978159</v>
      </c>
      <c r="G39" s="141">
        <v>1.9854987823102288</v>
      </c>
      <c r="H39" s="141">
        <v>2.1067363721214178</v>
      </c>
      <c r="I39" s="141">
        <v>2.1797710647787607</v>
      </c>
      <c r="J39" s="141">
        <v>2.2046028602822569</v>
      </c>
      <c r="K39" s="141">
        <v>2.2221311865200195</v>
      </c>
      <c r="L39" s="141">
        <v>2.2323560434920475</v>
      </c>
      <c r="M39" s="141">
        <v>2.2361903648565575</v>
      </c>
      <c r="N39" s="141">
        <v>2.2363729515882009</v>
      </c>
      <c r="Q39" s="140" t="s">
        <v>729</v>
      </c>
      <c r="R39" s="140" t="s">
        <v>736</v>
      </c>
      <c r="S39" s="141">
        <v>0.76902858340054758</v>
      </c>
      <c r="T39" s="141">
        <v>0.82436525042753028</v>
      </c>
      <c r="U39" s="141">
        <v>0.87961263895906994</v>
      </c>
      <c r="V39" s="141">
        <v>0.93332313088431496</v>
      </c>
      <c r="W39" s="141">
        <v>0.96567884891157096</v>
      </c>
      <c r="X39" s="141">
        <v>0.97667979304083796</v>
      </c>
      <c r="Y39" s="141">
        <v>0.98444516536737936</v>
      </c>
      <c r="Z39" s="141">
        <v>0.98897496589119527</v>
      </c>
      <c r="AA39" s="141">
        <v>0.99067364108762612</v>
      </c>
      <c r="AB39" s="141">
        <v>0.99075453038269412</v>
      </c>
    </row>
    <row r="40" spans="3:28">
      <c r="C40" s="140" t="s">
        <v>506</v>
      </c>
      <c r="D40" s="140" t="s">
        <v>737</v>
      </c>
      <c r="E40" s="141">
        <v>5.0565511857700125</v>
      </c>
      <c r="F40" s="141">
        <v>5.4204033172922941</v>
      </c>
      <c r="G40" s="141">
        <v>5.7836684208526234</v>
      </c>
      <c r="H40" s="141">
        <v>6.1368280530108361</v>
      </c>
      <c r="I40" s="141">
        <v>6.3495748193712043</v>
      </c>
      <c r="J40" s="141">
        <v>6.4219087199337288</v>
      </c>
      <c r="K40" s="141">
        <v>6.4729679438602172</v>
      </c>
      <c r="L40" s="141">
        <v>6.5027524911506696</v>
      </c>
      <c r="M40" s="141">
        <v>6.5139216963845881</v>
      </c>
      <c r="N40" s="141">
        <v>6.5144535633004885</v>
      </c>
      <c r="Q40" s="140" t="s">
        <v>506</v>
      </c>
      <c r="R40" s="140" t="s">
        <v>737</v>
      </c>
      <c r="S40" s="141">
        <v>2.2683487630693566</v>
      </c>
      <c r="T40" s="141">
        <v>2.4315713830245094</v>
      </c>
      <c r="U40" s="141">
        <v>2.5945306645692594</v>
      </c>
      <c r="V40" s="141">
        <v>2.7529566718104221</v>
      </c>
      <c r="W40" s="141">
        <v>2.8483940255701583</v>
      </c>
      <c r="X40" s="141">
        <v>2.8808427258484688</v>
      </c>
      <c r="Y40" s="141">
        <v>2.9037476907508055</v>
      </c>
      <c r="Z40" s="141">
        <v>2.9171089202771689</v>
      </c>
      <c r="AA40" s="141">
        <v>2.9221193813495545</v>
      </c>
      <c r="AB40" s="141">
        <v>2.9223579747339539</v>
      </c>
    </row>
    <row r="41" spans="3:28">
      <c r="C41" s="140" t="s">
        <v>730</v>
      </c>
      <c r="D41" s="140" t="s">
        <v>738</v>
      </c>
      <c r="E41" s="141">
        <v>0.1469853869842864</v>
      </c>
      <c r="F41" s="141">
        <v>0.15756195278814186</v>
      </c>
      <c r="G41" s="141">
        <v>0.1681214546824297</v>
      </c>
      <c r="H41" s="141">
        <v>0.17838720762211804</v>
      </c>
      <c r="I41" s="141">
        <v>0.18457139614000256</v>
      </c>
      <c r="J41" s="141">
        <v>0.18667402023608332</v>
      </c>
      <c r="K41" s="141">
        <v>0.18815822548037558</v>
      </c>
      <c r="L41" s="141">
        <v>0.18902401187287943</v>
      </c>
      <c r="M41" s="141">
        <v>0.18934868177006836</v>
      </c>
      <c r="N41" s="141">
        <v>0.18936414224136305</v>
      </c>
      <c r="Q41" s="140" t="s">
        <v>730</v>
      </c>
      <c r="R41" s="140" t="s">
        <v>738</v>
      </c>
      <c r="S41" s="141">
        <v>6.5937060361093619E-2</v>
      </c>
      <c r="T41" s="141">
        <v>7.0681665740786589E-2</v>
      </c>
      <c r="U41" s="141">
        <v>7.5418616318473436E-2</v>
      </c>
      <c r="V41" s="141">
        <v>8.0023792282725367E-2</v>
      </c>
      <c r="W41" s="141">
        <v>8.2797994670828934E-2</v>
      </c>
      <c r="X41" s="141">
        <v>8.3741223482784136E-2</v>
      </c>
      <c r="Y41" s="141">
        <v>8.440703205592899E-2</v>
      </c>
      <c r="Z41" s="141">
        <v>8.4795420390263498E-2</v>
      </c>
      <c r="AA41" s="141">
        <v>8.494106601563893E-2</v>
      </c>
      <c r="AB41" s="141">
        <v>8.4948001521609182E-2</v>
      </c>
    </row>
    <row r="42" spans="3:28">
      <c r="C42" s="140" t="s">
        <v>719</v>
      </c>
      <c r="D42" s="140" t="s">
        <v>739</v>
      </c>
      <c r="E42" s="141">
        <v>1.0433245874153343</v>
      </c>
      <c r="F42" s="141">
        <v>1.1183986568856439</v>
      </c>
      <c r="G42" s="141">
        <v>1.1933516041357475</v>
      </c>
      <c r="H42" s="141">
        <v>1.2662194767185717</v>
      </c>
      <c r="I42" s="141">
        <v>1.3101157855034056</v>
      </c>
      <c r="J42" s="141">
        <v>1.3250405304902491</v>
      </c>
      <c r="K42" s="141">
        <v>1.3355756445986091</v>
      </c>
      <c r="L42" s="141">
        <v>1.341721127828486</v>
      </c>
      <c r="M42" s="141">
        <v>1.3440256840396896</v>
      </c>
      <c r="N42" s="141">
        <v>1.3441354248116515</v>
      </c>
      <c r="Q42" s="140" t="s">
        <v>719</v>
      </c>
      <c r="R42" s="140" t="s">
        <v>739</v>
      </c>
      <c r="S42" s="141">
        <v>0.46803126288991187</v>
      </c>
      <c r="T42" s="141">
        <v>0.50170919204858355</v>
      </c>
      <c r="U42" s="141">
        <v>0.53533278626070957</v>
      </c>
      <c r="V42" s="141">
        <v>0.56802102426488477</v>
      </c>
      <c r="W42" s="141">
        <v>0.58771273390595424</v>
      </c>
      <c r="X42" s="141">
        <v>0.59440791518391778</v>
      </c>
      <c r="Y42" s="141">
        <v>0.59913392549777444</v>
      </c>
      <c r="Z42" s="141">
        <v>0.60189076484752413</v>
      </c>
      <c r="AA42" s="141">
        <v>0.60292457960368029</v>
      </c>
      <c r="AB42" s="141">
        <v>0.60297380887778285</v>
      </c>
    </row>
    <row r="43" spans="3:28">
      <c r="C43" s="140" t="s">
        <v>731</v>
      </c>
      <c r="D43" s="140" t="s">
        <v>740</v>
      </c>
      <c r="E43" s="141">
        <v>0.47573762955660409</v>
      </c>
      <c r="F43" s="141">
        <v>0.50997008250727438</v>
      </c>
      <c r="G43" s="141">
        <v>0.5441473058595796</v>
      </c>
      <c r="H43" s="141">
        <v>0.57737377190047368</v>
      </c>
      <c r="I43" s="141">
        <v>0.59738971529860263</v>
      </c>
      <c r="J43" s="141">
        <v>0.60419513605396646</v>
      </c>
      <c r="K43" s="141">
        <v>0.60899896246951735</v>
      </c>
      <c r="L43" s="141">
        <v>0.61180119454525539</v>
      </c>
      <c r="M43" s="141">
        <v>0.6128520315736572</v>
      </c>
      <c r="N43" s="141">
        <v>0.61290207143215247</v>
      </c>
      <c r="Q43" s="140" t="s">
        <v>731</v>
      </c>
      <c r="R43" s="140" t="s">
        <v>740</v>
      </c>
      <c r="S43" s="141">
        <v>0.21341400964893811</v>
      </c>
      <c r="T43" s="141">
        <v>0.22877055197486298</v>
      </c>
      <c r="U43" s="141">
        <v>0.24410231852248887</v>
      </c>
      <c r="V43" s="141">
        <v>0.25900757911930233</v>
      </c>
      <c r="W43" s="141">
        <v>0.26798665176798508</v>
      </c>
      <c r="X43" s="141">
        <v>0.27103953646853723</v>
      </c>
      <c r="Y43" s="141">
        <v>0.27319451390422111</v>
      </c>
      <c r="Z43" s="141">
        <v>0.27445158407503673</v>
      </c>
      <c r="AA43" s="141">
        <v>0.27492298538909254</v>
      </c>
      <c r="AB43" s="141">
        <v>0.27494543307071423</v>
      </c>
    </row>
    <row r="44" spans="3:28">
      <c r="C44" s="140" t="s">
        <v>732</v>
      </c>
      <c r="D44" s="140" t="s">
        <v>741</v>
      </c>
      <c r="E44" s="141">
        <v>0.15799888916366883</v>
      </c>
      <c r="F44" s="141">
        <v>0.16936794892165866</v>
      </c>
      <c r="G44" s="141">
        <v>0.18071866618443999</v>
      </c>
      <c r="H44" s="141">
        <v>0.19175362410901808</v>
      </c>
      <c r="I44" s="141">
        <v>0.19840118912382412</v>
      </c>
      <c r="J44" s="141">
        <v>0.20066136122885816</v>
      </c>
      <c r="K44" s="141">
        <v>0.20225677683241161</v>
      </c>
      <c r="L44" s="141">
        <v>0.20318743593448449</v>
      </c>
      <c r="M44" s="141">
        <v>0.20353643309776179</v>
      </c>
      <c r="N44" s="141">
        <v>0.20355305201029877</v>
      </c>
      <c r="Q44" s="140" t="s">
        <v>732</v>
      </c>
      <c r="R44" s="140" t="s">
        <v>741</v>
      </c>
      <c r="S44" s="141">
        <v>7.0877673662105706E-2</v>
      </c>
      <c r="T44" s="141">
        <v>7.5977788679604669E-2</v>
      </c>
      <c r="U44" s="141">
        <v>8.1069675326661164E-2</v>
      </c>
      <c r="V44" s="141">
        <v>8.601991358968536E-2</v>
      </c>
      <c r="W44" s="141">
        <v>8.9001984832471015E-2</v>
      </c>
      <c r="X44" s="141">
        <v>9.0015889055018131E-2</v>
      </c>
      <c r="Y44" s="141">
        <v>9.0731586153286692E-2</v>
      </c>
      <c r="Z44" s="141">
        <v>9.1149076127276685E-2</v>
      </c>
      <c r="AA44" s="141">
        <v>9.1305634867522911E-2</v>
      </c>
      <c r="AB44" s="141">
        <v>9.1313090045629874E-2</v>
      </c>
    </row>
    <row r="45" spans="3:28">
      <c r="C45" s="140" t="s">
        <v>716</v>
      </c>
      <c r="D45" s="140" t="s">
        <v>742</v>
      </c>
      <c r="E45" s="141">
        <v>0.49097243344675506</v>
      </c>
      <c r="F45" s="141">
        <v>0.52630113078714991</v>
      </c>
      <c r="G45" s="141">
        <v>0.561572829881825</v>
      </c>
      <c r="H45" s="141">
        <v>0.5958633250485369</v>
      </c>
      <c r="I45" s="141">
        <v>0.61652024984776099</v>
      </c>
      <c r="J45" s="141">
        <v>0.62354360427949718</v>
      </c>
      <c r="K45" s="141">
        <v>0.62850126623131086</v>
      </c>
      <c r="L45" s="141">
        <v>0.63139323570320227</v>
      </c>
      <c r="M45" s="141">
        <v>0.63247772425516147</v>
      </c>
      <c r="N45" s="141">
        <v>0.63252936656715952</v>
      </c>
      <c r="Q45" s="140" t="s">
        <v>716</v>
      </c>
      <c r="R45" s="140" t="s">
        <v>742</v>
      </c>
      <c r="S45" s="141">
        <v>0.20359274202490679</v>
      </c>
      <c r="T45" s="141">
        <v>0.21824257951823528</v>
      </c>
      <c r="U45" s="141">
        <v>0.23286878140934633</v>
      </c>
      <c r="V45" s="141">
        <v>0.2470881050633694</v>
      </c>
      <c r="W45" s="141">
        <v>0.25565396268627483</v>
      </c>
      <c r="X45" s="141">
        <v>0.25856635427806268</v>
      </c>
      <c r="Y45" s="141">
        <v>0.26062216010755995</v>
      </c>
      <c r="Z45" s="141">
        <v>0.26182138017476675</v>
      </c>
      <c r="AA45" s="141">
        <v>0.26227108769996926</v>
      </c>
      <c r="AB45" s="141">
        <v>0.26229250234402651</v>
      </c>
    </row>
    <row r="46" spans="3:28">
      <c r="C46" s="140" t="s">
        <v>715</v>
      </c>
      <c r="D46" s="140" t="s">
        <v>743</v>
      </c>
      <c r="E46" s="141">
        <v>1.8367935474595185</v>
      </c>
      <c r="F46" s="141">
        <v>1.9689629298817288</v>
      </c>
      <c r="G46" s="141">
        <v>2.1009190742424466</v>
      </c>
      <c r="H46" s="141">
        <v>2.2292044034598946</v>
      </c>
      <c r="I46" s="141">
        <v>2.3064847222655853</v>
      </c>
      <c r="J46" s="141">
        <v>2.3327600306595206</v>
      </c>
      <c r="K46" s="141">
        <v>2.3513073071728865</v>
      </c>
      <c r="L46" s="141">
        <v>2.3621265518056833</v>
      </c>
      <c r="M46" s="141">
        <v>2.3661837685429816</v>
      </c>
      <c r="N46" s="141">
        <v>2.3663769693399956</v>
      </c>
      <c r="Q46" s="140" t="s">
        <v>715</v>
      </c>
      <c r="R46" s="140" t="s">
        <v>743</v>
      </c>
      <c r="S46" s="141">
        <v>0.82397828447159327</v>
      </c>
      <c r="T46" s="141">
        <v>0.88326894407705081</v>
      </c>
      <c r="U46" s="141">
        <v>0.94246394593570493</v>
      </c>
      <c r="V46" s="141">
        <v>1.0000122347119076</v>
      </c>
      <c r="W46" s="141">
        <v>1.0346798785529934</v>
      </c>
      <c r="X46" s="141">
        <v>1.0464668774589627</v>
      </c>
      <c r="Y46" s="141">
        <v>1.0547871119808232</v>
      </c>
      <c r="Z46" s="141">
        <v>1.0596405821185753</v>
      </c>
      <c r="AA46" s="141">
        <v>1.0614606334202321</v>
      </c>
      <c r="AB46" s="141">
        <v>1.0615473025298348</v>
      </c>
    </row>
    <row r="47" spans="3:28">
      <c r="C47" s="140" t="s">
        <v>502</v>
      </c>
      <c r="D47" s="140" t="s">
        <v>744</v>
      </c>
      <c r="E47" s="141">
        <v>0.14566564680609462</v>
      </c>
      <c r="F47" s="141">
        <v>0.1561472486198214</v>
      </c>
      <c r="G47" s="141">
        <v>0.16661193973599378</v>
      </c>
      <c r="H47" s="141">
        <v>0.17678551938626971</v>
      </c>
      <c r="I47" s="141">
        <v>0.18291418182619495</v>
      </c>
      <c r="J47" s="141">
        <v>0.18499792705576953</v>
      </c>
      <c r="K47" s="141">
        <v>0.1864688060413516</v>
      </c>
      <c r="L47" s="141">
        <v>0.18732681878294113</v>
      </c>
      <c r="M47" s="141">
        <v>0.1876485735610372</v>
      </c>
      <c r="N47" s="141">
        <v>0.187663895217137</v>
      </c>
      <c r="Q47" s="140" t="s">
        <v>502</v>
      </c>
      <c r="R47" s="140" t="s">
        <v>744</v>
      </c>
      <c r="S47" s="141">
        <v>6.5345030162882858E-2</v>
      </c>
      <c r="T47" s="141">
        <v>7.0047035074068606E-2</v>
      </c>
      <c r="U47" s="141">
        <v>7.4741453913548375E-2</v>
      </c>
      <c r="V47" s="141">
        <v>7.930528130654188E-2</v>
      </c>
      <c r="W47" s="141">
        <v>8.2054574916778936E-2</v>
      </c>
      <c r="X47" s="141">
        <v>8.2989334744259527E-2</v>
      </c>
      <c r="Y47" s="141">
        <v>8.3649165210716414E-2</v>
      </c>
      <c r="Z47" s="141">
        <v>8.4034066316149611E-2</v>
      </c>
      <c r="AA47" s="141">
        <v>8.4178404230687037E-2</v>
      </c>
      <c r="AB47" s="141">
        <v>8.4185277464712632E-2</v>
      </c>
    </row>
    <row r="48" spans="3:28">
      <c r="C48" s="140" t="s">
        <v>501</v>
      </c>
      <c r="D48" s="140" t="s">
        <v>745</v>
      </c>
      <c r="E48" s="141">
        <v>3.6535095612082205E-5</v>
      </c>
      <c r="F48" s="141">
        <v>3.9164036153856262E-5</v>
      </c>
      <c r="G48" s="141">
        <v>4.1788735242922941E-5</v>
      </c>
      <c r="H48" s="141">
        <v>4.4340419276803284E-5</v>
      </c>
      <c r="I48" s="141">
        <v>4.5877578333357706E-5</v>
      </c>
      <c r="J48" s="141">
        <v>4.6400212412586208E-5</v>
      </c>
      <c r="K48" s="141">
        <v>4.6769130586159269E-5</v>
      </c>
      <c r="L48" s="141">
        <v>4.6984332854076891E-5</v>
      </c>
      <c r="M48" s="141">
        <v>4.7065033704545994E-5</v>
      </c>
      <c r="N48" s="141">
        <v>4.7068876602187374E-5</v>
      </c>
      <c r="Q48" s="140" t="s">
        <v>501</v>
      </c>
      <c r="R48" s="140" t="s">
        <v>745</v>
      </c>
      <c r="S48" s="141">
        <v>1.6389498671250426E-5</v>
      </c>
      <c r="T48" s="141">
        <v>1.7568830948731954E-5</v>
      </c>
      <c r="U48" s="141">
        <v>1.8746260527387949E-5</v>
      </c>
      <c r="V48" s="141">
        <v>1.9890935842508862E-5</v>
      </c>
      <c r="W48" s="141">
        <v>2.0580499285352784E-5</v>
      </c>
      <c r="X48" s="141">
        <v>2.0814950855919715E-5</v>
      </c>
      <c r="Y48" s="141">
        <v>2.0980446082202256E-5</v>
      </c>
      <c r="Z48" s="141">
        <v>2.1076984964200407E-5</v>
      </c>
      <c r="AA48" s="141">
        <v>2.1113187044949712E-5</v>
      </c>
      <c r="AB48" s="141">
        <v>2.1114910953556818E-5</v>
      </c>
    </row>
    <row r="49" spans="3:28">
      <c r="C49" s="140" t="s">
        <v>733</v>
      </c>
      <c r="D49" s="140" t="s">
        <v>746</v>
      </c>
      <c r="E49" s="141">
        <v>9.9360000000000018E-2</v>
      </c>
      <c r="F49" s="141">
        <v>9.9360000000000018E-2</v>
      </c>
      <c r="G49" s="141">
        <v>9.9360000000000018E-2</v>
      </c>
      <c r="H49" s="141">
        <v>9.9360000000000018E-2</v>
      </c>
      <c r="I49" s="141">
        <v>9.9360000000000018E-2</v>
      </c>
      <c r="J49" s="141">
        <v>9.9360000000000018E-2</v>
      </c>
      <c r="K49" s="141">
        <v>9.9360000000000018E-2</v>
      </c>
      <c r="L49" s="141">
        <v>9.9360000000000018E-2</v>
      </c>
      <c r="M49" s="141">
        <v>9.9360000000000018E-2</v>
      </c>
      <c r="N49" s="141">
        <v>9.9360000000000018E-2</v>
      </c>
      <c r="Q49" s="142" t="s">
        <v>717</v>
      </c>
      <c r="R49" s="142" t="s">
        <v>747</v>
      </c>
      <c r="S49" s="143">
        <v>0.8578288512926856</v>
      </c>
      <c r="T49" s="143">
        <v>0.91955528192835689</v>
      </c>
      <c r="U49" s="143">
        <v>0.98118212501833191</v>
      </c>
      <c r="V49" s="143">
        <v>1.0410946049769607</v>
      </c>
      <c r="W49" s="143">
        <v>1.0771864603737249</v>
      </c>
      <c r="X49" s="143">
        <v>1.0894576912086247</v>
      </c>
      <c r="Y49" s="143">
        <v>1.0981197365038482</v>
      </c>
      <c r="Z49" s="143">
        <v>1.1031725962593952</v>
      </c>
      <c r="AA49" s="143">
        <v>1.1050674186677252</v>
      </c>
      <c r="AB49" s="143">
        <v>1.1051576483062171</v>
      </c>
    </row>
    <row r="50" spans="3:28">
      <c r="C50" s="142" t="s">
        <v>717</v>
      </c>
      <c r="D50" s="142" t="s">
        <v>747</v>
      </c>
      <c r="E50" s="143">
        <v>2.7407262561445669</v>
      </c>
      <c r="F50" s="143">
        <v>2.9379395451197925</v>
      </c>
      <c r="G50" s="143">
        <v>3.1348346561730902</v>
      </c>
      <c r="H50" s="143">
        <v>3.326252450813485</v>
      </c>
      <c r="I50" s="143">
        <v>3.4415643752956502</v>
      </c>
      <c r="J50" s="143">
        <v>3.4807704296195863</v>
      </c>
      <c r="K50" s="143">
        <v>3.5084452914953062</v>
      </c>
      <c r="L50" s="143">
        <v>3.5245889609228094</v>
      </c>
      <c r="M50" s="143">
        <v>3.5306428369581226</v>
      </c>
      <c r="N50" s="143">
        <v>3.5309311167693278</v>
      </c>
      <c r="Q50" s="142" t="s">
        <v>718</v>
      </c>
      <c r="R50" s="142" t="s">
        <v>748</v>
      </c>
      <c r="S50" s="143">
        <v>0.57859254366835944</v>
      </c>
      <c r="T50" s="143">
        <v>0.62022608450723715</v>
      </c>
      <c r="U50" s="143">
        <v>0.66179245505766482</v>
      </c>
      <c r="V50" s="143">
        <v>0.702202513689413</v>
      </c>
      <c r="W50" s="143">
        <v>0.72654592250371919</v>
      </c>
      <c r="X50" s="143">
        <v>0.73482268150058316</v>
      </c>
      <c r="Y50" s="143">
        <v>0.74066509961601668</v>
      </c>
      <c r="Z50" s="143">
        <v>0.7440731768500195</v>
      </c>
      <c r="AA50" s="143">
        <v>0.74535120581277059</v>
      </c>
      <c r="AB50" s="143">
        <v>0.74541206433480622</v>
      </c>
    </row>
    <row r="51" spans="3:28">
      <c r="C51" s="142" t="s">
        <v>718</v>
      </c>
      <c r="D51" s="142" t="s">
        <v>748</v>
      </c>
      <c r="E51" s="143">
        <v>2.2223717174053101</v>
      </c>
      <c r="F51" s="143">
        <v>2.3822859863814325</v>
      </c>
      <c r="G51" s="143">
        <v>2.5419422545399937</v>
      </c>
      <c r="H51" s="143">
        <v>2.6971571331011717</v>
      </c>
      <c r="I51" s="143">
        <v>2.7906600719934476</v>
      </c>
      <c r="J51" s="143">
        <v>2.8224510712168209</v>
      </c>
      <c r="K51" s="143">
        <v>2.8448917765509671</v>
      </c>
      <c r="L51" s="143">
        <v>2.8579821879958858</v>
      </c>
      <c r="M51" s="143">
        <v>2.8628910922877302</v>
      </c>
      <c r="N51" s="143">
        <v>2.8631248496349606</v>
      </c>
      <c r="Q51" s="142" t="s">
        <v>729</v>
      </c>
      <c r="R51" s="142" t="s">
        <v>749</v>
      </c>
      <c r="S51" s="143">
        <v>9.5039399076013137E-2</v>
      </c>
      <c r="T51" s="143">
        <v>0.10187810922883803</v>
      </c>
      <c r="U51" s="143">
        <v>0.1087057860147108</v>
      </c>
      <c r="V51" s="143">
        <v>0.11534352742879503</v>
      </c>
      <c r="W51" s="143">
        <v>0.11934216683486985</v>
      </c>
      <c r="X51" s="143">
        <v>0.12070170423293529</v>
      </c>
      <c r="Y51" s="143">
        <v>0.12166137769039326</v>
      </c>
      <c r="Z51" s="143">
        <v>0.12222118720724373</v>
      </c>
      <c r="AA51" s="143">
        <v>0.12243111577606265</v>
      </c>
      <c r="AB51" s="143">
        <v>0.12244111237457783</v>
      </c>
    </row>
    <row r="52" spans="3:28">
      <c r="C52" s="142" t="s">
        <v>729</v>
      </c>
      <c r="D52" s="142" t="s">
        <v>749</v>
      </c>
      <c r="E52" s="143">
        <v>0.28255814993152023</v>
      </c>
      <c r="F52" s="143">
        <v>0.30289006814108943</v>
      </c>
      <c r="G52" s="143">
        <v>0.32318918345224162</v>
      </c>
      <c r="H52" s="143">
        <v>0.34292360887918899</v>
      </c>
      <c r="I52" s="143">
        <v>0.35481181696771147</v>
      </c>
      <c r="J52" s="143">
        <v>0.35885380771780911</v>
      </c>
      <c r="K52" s="143">
        <v>0.36170697765905452</v>
      </c>
      <c r="L52" s="143">
        <v>0.36337132679144768</v>
      </c>
      <c r="M52" s="143">
        <v>0.36399545771609509</v>
      </c>
      <c r="N52" s="143">
        <v>0.36402517823631636</v>
      </c>
      <c r="Q52" s="142" t="s">
        <v>506</v>
      </c>
      <c r="R52" s="142" t="s">
        <v>750</v>
      </c>
      <c r="S52" s="143">
        <v>0.28035771228947098</v>
      </c>
      <c r="T52" s="143">
        <v>0.3005312945311191</v>
      </c>
      <c r="U52" s="143">
        <v>0.32067232932878481</v>
      </c>
      <c r="V52" s="143">
        <v>0.34025307179679365</v>
      </c>
      <c r="W52" s="143">
        <v>0.3520486997895701</v>
      </c>
      <c r="X52" s="143">
        <v>0.35605921330711404</v>
      </c>
      <c r="Y52" s="143">
        <v>0.35889016402538038</v>
      </c>
      <c r="Z52" s="143">
        <v>0.3605415519443691</v>
      </c>
      <c r="AA52" s="143">
        <v>0.36116082241398983</v>
      </c>
      <c r="AB52" s="143">
        <v>0.36119031148397174</v>
      </c>
    </row>
    <row r="53" spans="3:28">
      <c r="C53" s="142" t="s">
        <v>506</v>
      </c>
      <c r="D53" s="142" t="s">
        <v>750</v>
      </c>
      <c r="E53" s="143">
        <v>0.82315949535790944</v>
      </c>
      <c r="F53" s="143">
        <v>0.88239123769874606</v>
      </c>
      <c r="G53" s="143">
        <v>0.94152741734810197</v>
      </c>
      <c r="H53" s="143">
        <v>0.99901852025757842</v>
      </c>
      <c r="I53" s="143">
        <v>1.0336517147813593</v>
      </c>
      <c r="J53" s="143">
        <v>1.0454270009194448</v>
      </c>
      <c r="K53" s="143">
        <v>1.0537389676051523</v>
      </c>
      <c r="L53" s="143">
        <v>1.0585876148384816</v>
      </c>
      <c r="M53" s="143">
        <v>1.06040585755098</v>
      </c>
      <c r="N53" s="143">
        <v>1.0604924405372893</v>
      </c>
      <c r="Q53" s="142" t="s">
        <v>730</v>
      </c>
      <c r="R53" s="142" t="s">
        <v>751</v>
      </c>
      <c r="S53" s="143">
        <v>8.1495243142924688E-3</v>
      </c>
      <c r="T53" s="143">
        <v>8.7359362151533983E-3</v>
      </c>
      <c r="U53" s="143">
        <v>9.3214020168899733E-3</v>
      </c>
      <c r="V53" s="143">
        <v>9.8905810686514481E-3</v>
      </c>
      <c r="W53" s="143">
        <v>1.0233460015495709E-2</v>
      </c>
      <c r="X53" s="143">
        <v>1.0350038857422758E-2</v>
      </c>
      <c r="Y53" s="143">
        <v>1.043232980466538E-2</v>
      </c>
      <c r="Z53" s="143">
        <v>1.0480332857223577E-2</v>
      </c>
      <c r="AA53" s="143">
        <v>1.04983340019329E-2</v>
      </c>
      <c r="AB53" s="143">
        <v>1.049919119930001E-2</v>
      </c>
    </row>
    <row r="54" spans="3:28">
      <c r="C54" s="142" t="s">
        <v>730</v>
      </c>
      <c r="D54" s="142" t="s">
        <v>751</v>
      </c>
      <c r="E54" s="143">
        <v>2.3927853695116408E-2</v>
      </c>
      <c r="F54" s="143">
        <v>2.5649620221325442E-2</v>
      </c>
      <c r="G54" s="143">
        <v>2.7368608901790905E-2</v>
      </c>
      <c r="H54" s="143">
        <v>2.9039777984995987E-2</v>
      </c>
      <c r="I54" s="143">
        <v>3.0046506348372536E-2</v>
      </c>
      <c r="J54" s="143">
        <v>3.0388793991920564E-2</v>
      </c>
      <c r="K54" s="143">
        <v>3.0630408799130936E-2</v>
      </c>
      <c r="L54" s="143">
        <v>3.0771350770003654E-2</v>
      </c>
      <c r="M54" s="143">
        <v>3.0824204009080921E-2</v>
      </c>
      <c r="N54" s="143">
        <v>3.082672082998936E-2</v>
      </c>
      <c r="Q54" s="142" t="s">
        <v>719</v>
      </c>
      <c r="R54" s="142" t="s">
        <v>752</v>
      </c>
      <c r="S54" s="143">
        <v>5.7846560581899215E-2</v>
      </c>
      <c r="T54" s="143">
        <v>6.2009001264431672E-2</v>
      </c>
      <c r="U54" s="143">
        <v>6.6164726391773093E-2</v>
      </c>
      <c r="V54" s="143">
        <v>7.020484569565992E-2</v>
      </c>
      <c r="W54" s="143">
        <v>7.2638652505230286E-2</v>
      </c>
      <c r="X54" s="143">
        <v>7.3466146820484218E-2</v>
      </c>
      <c r="Y54" s="143">
        <v>7.4050260454781108E-2</v>
      </c>
      <c r="Z54" s="143">
        <v>7.4390993408120956E-2</v>
      </c>
      <c r="AA54" s="143">
        <v>7.4518768265623397E-2</v>
      </c>
      <c r="AB54" s="143">
        <v>7.4524852782647324E-2</v>
      </c>
    </row>
    <row r="55" spans="3:28">
      <c r="C55" s="142" t="s">
        <v>719</v>
      </c>
      <c r="D55" s="142" t="s">
        <v>752</v>
      </c>
      <c r="E55" s="143">
        <v>0.16984353748621728</v>
      </c>
      <c r="F55" s="143">
        <v>0.18206489763254674</v>
      </c>
      <c r="G55" s="143">
        <v>0.19426654020814504</v>
      </c>
      <c r="H55" s="143">
        <v>0.20612875202395362</v>
      </c>
      <c r="I55" s="143">
        <v>0.21327466275636842</v>
      </c>
      <c r="J55" s="143">
        <v>0.21570427240538945</v>
      </c>
      <c r="K55" s="143">
        <v>0.21741929098116899</v>
      </c>
      <c r="L55" s="143">
        <v>0.21841971848370709</v>
      </c>
      <c r="M55" s="143">
        <v>0.21879487879715884</v>
      </c>
      <c r="N55" s="143">
        <v>0.21881274357398986</v>
      </c>
      <c r="Q55" s="142" t="s">
        <v>731</v>
      </c>
      <c r="R55" s="142" t="s">
        <v>753</v>
      </c>
      <c r="S55" s="143">
        <v>2.6377012428520436E-2</v>
      </c>
      <c r="T55" s="143">
        <v>2.8275012041836994E-2</v>
      </c>
      <c r="U55" s="143">
        <v>3.0169949480307608E-2</v>
      </c>
      <c r="V55" s="143">
        <v>3.2012172700138487E-2</v>
      </c>
      <c r="W55" s="143">
        <v>3.3121945724132983E-2</v>
      </c>
      <c r="X55" s="143">
        <v>3.3499268552291114E-2</v>
      </c>
      <c r="Y55" s="143">
        <v>3.3765614078049795E-2</v>
      </c>
      <c r="Z55" s="143">
        <v>3.3920982301409025E-2</v>
      </c>
      <c r="AA55" s="143">
        <v>3.3979245385168735E-2</v>
      </c>
      <c r="AB55" s="143">
        <v>3.398201981772872E-2</v>
      </c>
    </row>
    <row r="56" spans="3:28">
      <c r="C56" s="142" t="s">
        <v>731</v>
      </c>
      <c r="D56" s="142" t="s">
        <v>753</v>
      </c>
      <c r="E56" s="143">
        <v>7.744566062549374E-2</v>
      </c>
      <c r="F56" s="143">
        <v>8.3018385524440075E-2</v>
      </c>
      <c r="G56" s="143">
        <v>8.8582119558536274E-2</v>
      </c>
      <c r="H56" s="143">
        <v>9.3991079146588802E-2</v>
      </c>
      <c r="I56" s="143">
        <v>9.7249488536981885E-2</v>
      </c>
      <c r="J56" s="143">
        <v>9.8357347729715536E-2</v>
      </c>
      <c r="K56" s="143">
        <v>9.9139365983409874E-2</v>
      </c>
      <c r="L56" s="143">
        <v>9.9595543298064901E-2</v>
      </c>
      <c r="M56" s="143">
        <v>9.9766609791060529E-2</v>
      </c>
      <c r="N56" s="143">
        <v>9.9774755814536514E-2</v>
      </c>
      <c r="Q56" s="142" t="s">
        <v>732</v>
      </c>
      <c r="R56" s="142" t="s">
        <v>754</v>
      </c>
      <c r="S56" s="143">
        <v>8.760161913293962E-3</v>
      </c>
      <c r="T56" s="143">
        <v>9.3905132075915859E-3</v>
      </c>
      <c r="U56" s="143">
        <v>1.0019847512283964E-2</v>
      </c>
      <c r="V56" s="143">
        <v>1.0631674713331896E-2</v>
      </c>
      <c r="W56" s="143">
        <v>1.1000245316372819E-2</v>
      </c>
      <c r="X56" s="143">
        <v>1.1125559321406733E-2</v>
      </c>
      <c r="Y56" s="143">
        <v>1.1214016266136554E-2</v>
      </c>
      <c r="Z56" s="143">
        <v>1.1265616150562284E-2</v>
      </c>
      <c r="AA56" s="143">
        <v>1.1284966107221931E-2</v>
      </c>
      <c r="AB56" s="143">
        <v>1.1285887533729532E-2</v>
      </c>
    </row>
    <row r="57" spans="3:28">
      <c r="C57" s="142" t="s">
        <v>732</v>
      </c>
      <c r="D57" s="142" t="s">
        <v>754</v>
      </c>
      <c r="E57" s="143">
        <v>2.5720749398736802E-2</v>
      </c>
      <c r="F57" s="143">
        <v>2.7571526568642125E-2</v>
      </c>
      <c r="G57" s="143">
        <v>2.9419317750955368E-2</v>
      </c>
      <c r="H57" s="143">
        <v>3.1215706250305286E-2</v>
      </c>
      <c r="I57" s="143">
        <v>3.2297867996901618E-2</v>
      </c>
      <c r="J57" s="143">
        <v>3.2665802990744376E-2</v>
      </c>
      <c r="K57" s="143">
        <v>3.2925521809927492E-2</v>
      </c>
      <c r="L57" s="143">
        <v>3.307702445445098E-2</v>
      </c>
      <c r="M57" s="143">
        <v>3.3133837946147285E-2</v>
      </c>
      <c r="N57" s="143">
        <v>3.3136543350513775E-2</v>
      </c>
      <c r="Q57" s="142" t="s">
        <v>716</v>
      </c>
      <c r="R57" s="142" t="s">
        <v>755</v>
      </c>
      <c r="S57" s="143">
        <v>2.5163147890718812E-2</v>
      </c>
      <c r="T57" s="143">
        <v>2.6973801962927955E-2</v>
      </c>
      <c r="U57" s="143">
        <v>2.8781534780930443E-2</v>
      </c>
      <c r="V57" s="143">
        <v>3.053897927749509E-2</v>
      </c>
      <c r="W57" s="143">
        <v>3.1597680781449693E-2</v>
      </c>
      <c r="X57" s="143">
        <v>3.1957639292794257E-2</v>
      </c>
      <c r="Y57" s="143">
        <v>3.2211727653743361E-2</v>
      </c>
      <c r="Z57" s="143">
        <v>3.235994586429701E-2</v>
      </c>
      <c r="AA57" s="143">
        <v>3.241552769325462E-2</v>
      </c>
      <c r="AB57" s="143">
        <v>3.241817444701451E-2</v>
      </c>
    </row>
    <row r="58" spans="3:28">
      <c r="C58" s="142" t="s">
        <v>716</v>
      </c>
      <c r="D58" s="142" t="s">
        <v>755</v>
      </c>
      <c r="E58" s="143">
        <v>7.3881627689820623E-2</v>
      </c>
      <c r="F58" s="143">
        <v>7.9197896966581291E-2</v>
      </c>
      <c r="G58" s="143">
        <v>8.450558913619223E-2</v>
      </c>
      <c r="H58" s="143">
        <v>8.9665629547058506E-2</v>
      </c>
      <c r="I58" s="143">
        <v>9.2774087625893606E-2</v>
      </c>
      <c r="J58" s="143">
        <v>9.3830963372697529E-2</v>
      </c>
      <c r="K58" s="143">
        <v>9.4576993311617952E-2</v>
      </c>
      <c r="L58" s="143">
        <v>9.5012177442654874E-2</v>
      </c>
      <c r="M58" s="143">
        <v>9.5175371491793712E-2</v>
      </c>
      <c r="N58" s="143">
        <v>9.5183142636990792E-2</v>
      </c>
      <c r="Q58" s="142" t="s">
        <v>715</v>
      </c>
      <c r="R58" s="142" t="s">
        <v>756</v>
      </c>
      <c r="S58" s="143">
        <v>0.10184001268750027</v>
      </c>
      <c r="T58" s="143">
        <v>0.10916807173986018</v>
      </c>
      <c r="U58" s="143">
        <v>0.11648430792463765</v>
      </c>
      <c r="V58" s="143">
        <v>0.12359701777338179</v>
      </c>
      <c r="W58" s="143">
        <v>0.12788178274250478</v>
      </c>
      <c r="X58" s="143">
        <v>0.12933860283200657</v>
      </c>
      <c r="Y58" s="143">
        <v>0.13036694642459609</v>
      </c>
      <c r="Z58" s="143">
        <v>0.13096681352027331</v>
      </c>
      <c r="AA58" s="143">
        <v>0.13119176368115226</v>
      </c>
      <c r="AB58" s="143">
        <v>0.13120247559357504</v>
      </c>
    </row>
    <row r="59" spans="3:28">
      <c r="C59" s="142" t="s">
        <v>715</v>
      </c>
      <c r="D59" s="142" t="s">
        <v>756</v>
      </c>
      <c r="E59" s="143">
        <v>0.29901290307480555</v>
      </c>
      <c r="F59" s="143">
        <v>0.32052884905051426</v>
      </c>
      <c r="G59" s="143">
        <v>0.3420100818534218</v>
      </c>
      <c r="H59" s="143">
        <v>0.36289374009812259</v>
      </c>
      <c r="I59" s="143">
        <v>0.37547425711300259</v>
      </c>
      <c r="J59" s="143">
        <v>0.37975163289806174</v>
      </c>
      <c r="K59" s="143">
        <v>0.38277095698163294</v>
      </c>
      <c r="L59" s="143">
        <v>0.38453222936371617</v>
      </c>
      <c r="M59" s="143">
        <v>0.38519270650699733</v>
      </c>
      <c r="N59" s="143">
        <v>0.38522415779953451</v>
      </c>
      <c r="Q59" s="142" t="s">
        <v>502</v>
      </c>
      <c r="R59" s="142" t="s">
        <v>757</v>
      </c>
      <c r="S59" s="143">
        <v>8.076352042603499E-3</v>
      </c>
      <c r="T59" s="143">
        <v>8.657498717019714E-3</v>
      </c>
      <c r="U59" s="143">
        <v>9.2377077870677751E-3</v>
      </c>
      <c r="V59" s="143">
        <v>9.8017763412579836E-3</v>
      </c>
      <c r="W59" s="143">
        <v>1.0141576675107506E-2</v>
      </c>
      <c r="X59" s="143">
        <v>1.0257108788616343E-2</v>
      </c>
      <c r="Y59" s="143">
        <v>1.033866086874023E-2</v>
      </c>
      <c r="Z59" s="143">
        <v>1.0386232915479163E-2</v>
      </c>
      <c r="AA59" s="143">
        <v>1.0404072433006261E-2</v>
      </c>
      <c r="AB59" s="143">
        <v>1.0404921933840886E-2</v>
      </c>
    </row>
    <row r="60" spans="3:28">
      <c r="C60" s="142" t="s">
        <v>502</v>
      </c>
      <c r="D60" s="142" t="s">
        <v>757</v>
      </c>
      <c r="E60" s="143">
        <v>2.3713012270759608E-2</v>
      </c>
      <c r="F60" s="143">
        <v>2.5419319542761644E-2</v>
      </c>
      <c r="G60" s="143">
        <v>2.7122873910510638E-2</v>
      </c>
      <c r="H60" s="143">
        <v>2.8779038039625324E-2</v>
      </c>
      <c r="I60" s="143">
        <v>2.9776727274031762E-2</v>
      </c>
      <c r="J60" s="143">
        <v>3.0115941613729949E-2</v>
      </c>
      <c r="K60" s="143">
        <v>3.0355387029987493E-2</v>
      </c>
      <c r="L60" s="143">
        <v>3.0495063522804396E-2</v>
      </c>
      <c r="M60" s="143">
        <v>3.0547442207610732E-2</v>
      </c>
      <c r="N60" s="143">
        <v>3.0549936430696745E-2</v>
      </c>
      <c r="Q60" s="142" t="s">
        <v>501</v>
      </c>
      <c r="R60" s="142" t="s">
        <v>758</v>
      </c>
      <c r="S60" s="143">
        <v>2.0256683750983669E-6</v>
      </c>
      <c r="T60" s="143">
        <v>2.1714285442252971E-6</v>
      </c>
      <c r="U60" s="143">
        <v>2.3169535483288471E-6</v>
      </c>
      <c r="V60" s="143">
        <v>2.4584302726696339E-6</v>
      </c>
      <c r="W60" s="143">
        <v>2.5436572150436017E-6</v>
      </c>
      <c r="X60" s="143">
        <v>2.5726343754507507E-6</v>
      </c>
      <c r="Y60" s="143">
        <v>2.5930888416205027E-6</v>
      </c>
      <c r="Z60" s="143">
        <v>2.6050206135528586E-6</v>
      </c>
      <c r="AA60" s="143">
        <v>2.6094950280274916E-6</v>
      </c>
      <c r="AB60" s="143">
        <v>2.6097080953834264E-6</v>
      </c>
    </row>
    <row r="61" spans="3:28">
      <c r="C61" s="142" t="s">
        <v>501</v>
      </c>
      <c r="D61" s="142" t="s">
        <v>758</v>
      </c>
      <c r="E61" s="143">
        <v>5.9475737042924575E-6</v>
      </c>
      <c r="F61" s="143">
        <v>6.3755407692324201E-6</v>
      </c>
      <c r="G61" s="143">
        <v>6.8028173651269962E-6</v>
      </c>
      <c r="H61" s="143">
        <v>7.2182077892470524E-6</v>
      </c>
      <c r="I61" s="143">
        <v>7.468442984500098E-6</v>
      </c>
      <c r="J61" s="143">
        <v>7.5535229508861331E-6</v>
      </c>
      <c r="K61" s="143">
        <v>7.6135793977468645E-6</v>
      </c>
      <c r="L61" s="143">
        <v>7.6486123250822914E-6</v>
      </c>
      <c r="M61" s="143">
        <v>7.6617496728330751E-6</v>
      </c>
      <c r="N61" s="143">
        <v>7.6623752608212071E-6</v>
      </c>
      <c r="Q61" s="142"/>
      <c r="R61" s="142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</row>
    <row r="62" spans="3:28">
      <c r="C62" s="142" t="s">
        <v>733</v>
      </c>
      <c r="D62" s="142" t="s">
        <v>759</v>
      </c>
      <c r="E62" s="143">
        <v>8.6399999999999914E-3</v>
      </c>
      <c r="F62" s="143">
        <v>8.6399999999999914E-3</v>
      </c>
      <c r="G62" s="143">
        <v>8.6399999999999914E-3</v>
      </c>
      <c r="H62" s="143">
        <v>8.6399999999999914E-3</v>
      </c>
      <c r="I62" s="143">
        <v>8.6399999999999914E-3</v>
      </c>
      <c r="J62" s="143">
        <v>8.6399999999999914E-3</v>
      </c>
      <c r="K62" s="143">
        <v>8.6399999999999914E-3</v>
      </c>
      <c r="L62" s="143">
        <v>8.6399999999999914E-3</v>
      </c>
      <c r="M62" s="143">
        <v>8.6399999999999914E-3</v>
      </c>
      <c r="N62" s="143">
        <v>8.6399999999999914E-3</v>
      </c>
      <c r="Q62" s="142"/>
      <c r="R62" s="142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L19" sqref="L19:L2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topLeftCell="A28" workbookViewId="0">
      <selection activeCell="I43" sqref="I43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ht="15.75" thickBot="1">
      <c r="C20" s="3" t="s">
        <v>7</v>
      </c>
      <c r="D20" s="3" t="s">
        <v>5</v>
      </c>
      <c r="E20" s="3" t="s">
        <v>4</v>
      </c>
      <c r="F20" s="5" t="s">
        <v>3</v>
      </c>
      <c r="G20" s="5" t="s">
        <v>2</v>
      </c>
      <c r="H20" s="5" t="s">
        <v>10</v>
      </c>
      <c r="I20" s="4" t="s">
        <v>1</v>
      </c>
      <c r="J20" s="4" t="s">
        <v>160</v>
      </c>
    </row>
    <row r="21" spans="3:10" ht="15.75" thickBot="1">
      <c r="E21" s="44" t="s">
        <v>213</v>
      </c>
      <c r="F21" s="44" t="s">
        <v>410</v>
      </c>
      <c r="G21" s="44" t="s">
        <v>411</v>
      </c>
      <c r="I21" s="4">
        <v>2020</v>
      </c>
      <c r="J21" s="44">
        <v>5.17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2025</v>
      </c>
      <c r="J22" s="44">
        <v>5.2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2030</v>
      </c>
      <c r="J23" s="44">
        <v>5.27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2035</v>
      </c>
      <c r="J24" s="44">
        <v>5.33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2040</v>
      </c>
      <c r="J25" s="44">
        <v>5.43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2050</v>
      </c>
      <c r="J26" s="44">
        <v>5.63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2060</v>
      </c>
      <c r="J27" s="44">
        <v>5.87</v>
      </c>
    </row>
    <row r="28" spans="3:10" ht="15.75" thickBot="1">
      <c r="E28" s="44" t="s">
        <v>213</v>
      </c>
      <c r="F28" s="44" t="s">
        <v>410</v>
      </c>
      <c r="G28" s="44" t="s">
        <v>412</v>
      </c>
      <c r="I28" s="4">
        <v>2020</v>
      </c>
      <c r="J28" s="44">
        <v>8.5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2025</v>
      </c>
      <c r="J29" s="44">
        <v>8.6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2030</v>
      </c>
      <c r="J30" s="44">
        <v>8.8000000000000007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2035</v>
      </c>
      <c r="J31" s="44">
        <v>9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2040</v>
      </c>
      <c r="J32" s="44">
        <v>9.3000000000000007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2050</v>
      </c>
      <c r="J33" s="44">
        <v>9.9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2060</v>
      </c>
      <c r="J34" s="44">
        <v>10.6</v>
      </c>
    </row>
    <row r="35" spans="5:10" ht="15.75" thickBot="1">
      <c r="E35" s="44" t="s">
        <v>213</v>
      </c>
      <c r="F35" s="44" t="s">
        <v>410</v>
      </c>
      <c r="G35" s="44" t="s">
        <v>413</v>
      </c>
      <c r="I35" s="4">
        <v>2020</v>
      </c>
      <c r="J35" s="44">
        <v>7.17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2025</v>
      </c>
      <c r="J36" s="44">
        <v>7.2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2030</v>
      </c>
      <c r="J37" s="44">
        <v>7.27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2035</v>
      </c>
      <c r="J38" s="44">
        <v>7.33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2040</v>
      </c>
      <c r="J39" s="44">
        <v>7.43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2050</v>
      </c>
      <c r="J40" s="44">
        <v>7.63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2060</v>
      </c>
      <c r="J41" s="44">
        <v>7.87</v>
      </c>
    </row>
    <row r="42" spans="5:10" ht="15.75" thickBot="1">
      <c r="E42" s="44" t="s">
        <v>213</v>
      </c>
      <c r="F42" s="44" t="s">
        <v>410</v>
      </c>
      <c r="G42" s="44" t="s">
        <v>414</v>
      </c>
      <c r="I42" s="4">
        <v>2020</v>
      </c>
      <c r="J42" s="44">
        <v>8.17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2025</v>
      </c>
      <c r="J43" s="44">
        <v>8.1999999999999993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2030</v>
      </c>
      <c r="J44" s="44">
        <v>8.27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2035</v>
      </c>
      <c r="J45" s="44">
        <v>8.33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2040</v>
      </c>
      <c r="J46" s="44">
        <v>8.43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2050</v>
      </c>
      <c r="J47" s="44">
        <v>8.6300000000000008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2060</v>
      </c>
      <c r="J48" s="44">
        <v>8.8699999999999992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topLeftCell="A43" workbookViewId="0">
      <selection activeCell="H55" sqref="H54:I56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19" t="s">
        <v>429</v>
      </c>
    </row>
    <row r="12" spans="2:16">
      <c r="B12" s="71" t="s">
        <v>263</v>
      </c>
    </row>
    <row r="13" spans="2:16">
      <c r="B13" s="71" t="s">
        <v>221</v>
      </c>
    </row>
    <row r="14" spans="2:16">
      <c r="F14" s="109" t="s">
        <v>196</v>
      </c>
    </row>
    <row r="15" spans="2:16">
      <c r="B15" s="49" t="s">
        <v>197</v>
      </c>
      <c r="C15" s="46" t="s">
        <v>198</v>
      </c>
      <c r="D15" s="46" t="s">
        <v>2</v>
      </c>
      <c r="E15" s="48" t="s">
        <v>1</v>
      </c>
      <c r="F15" s="48" t="s">
        <v>5</v>
      </c>
      <c r="G15" s="48" t="s">
        <v>199</v>
      </c>
      <c r="H15" s="48" t="s">
        <v>265</v>
      </c>
      <c r="I15" s="48" t="s">
        <v>266</v>
      </c>
      <c r="J15" s="49" t="s">
        <v>203</v>
      </c>
    </row>
    <row r="16" spans="2:16">
      <c r="B16" s="109" t="s">
        <v>480</v>
      </c>
      <c r="C16" s="109" t="s">
        <v>385</v>
      </c>
      <c r="D16" s="109" t="s">
        <v>481</v>
      </c>
      <c r="E16" s="109">
        <v>2020</v>
      </c>
      <c r="F16" s="109" t="s">
        <v>204</v>
      </c>
      <c r="G16" s="109">
        <v>1</v>
      </c>
      <c r="H16" s="110">
        <f>E7</f>
        <v>0.32700000000000001</v>
      </c>
      <c r="I16" s="109">
        <v>5</v>
      </c>
      <c r="J16" s="109" t="s">
        <v>482</v>
      </c>
    </row>
    <row r="17" spans="2:10">
      <c r="E17" s="109">
        <v>2025</v>
      </c>
      <c r="H17" s="110">
        <f>F7</f>
        <v>2.9390000000000001</v>
      </c>
    </row>
    <row r="18" spans="2:10">
      <c r="E18" s="109">
        <v>2030</v>
      </c>
      <c r="H18" s="110">
        <f>G7</f>
        <v>6.952</v>
      </c>
    </row>
    <row r="19" spans="2:10">
      <c r="E19" s="109">
        <v>2040</v>
      </c>
      <c r="H19" s="110">
        <f>I7</f>
        <v>9.4489999999999998</v>
      </c>
    </row>
    <row r="20" spans="2:10">
      <c r="E20" s="109">
        <v>2060</v>
      </c>
      <c r="H20" s="110">
        <f>M7</f>
        <v>9.6890000000000001</v>
      </c>
    </row>
    <row r="21" spans="2:10">
      <c r="H21" s="110"/>
    </row>
    <row r="22" spans="2:10">
      <c r="H22" s="110"/>
    </row>
    <row r="23" spans="2:10">
      <c r="B23" s="71" t="s">
        <v>263</v>
      </c>
      <c r="H23" s="110"/>
    </row>
    <row r="24" spans="2:10">
      <c r="B24" s="71" t="s">
        <v>221</v>
      </c>
    </row>
    <row r="25" spans="2:10">
      <c r="F25" s="109" t="s">
        <v>196</v>
      </c>
    </row>
    <row r="26" spans="2:10">
      <c r="B26" s="49" t="s">
        <v>197</v>
      </c>
      <c r="C26" s="46" t="s">
        <v>198</v>
      </c>
      <c r="D26" s="46" t="s">
        <v>2</v>
      </c>
      <c r="E26" s="48" t="s">
        <v>1</v>
      </c>
      <c r="F26" s="48" t="s">
        <v>5</v>
      </c>
      <c r="G26" s="48" t="s">
        <v>199</v>
      </c>
      <c r="H26" s="48" t="s">
        <v>265</v>
      </c>
      <c r="I26" s="48" t="s">
        <v>266</v>
      </c>
      <c r="J26" s="49" t="s">
        <v>203</v>
      </c>
    </row>
    <row r="27" spans="2:10">
      <c r="B27" s="109" t="s">
        <v>483</v>
      </c>
      <c r="C27" s="109" t="s">
        <v>385</v>
      </c>
      <c r="D27" s="109" t="s">
        <v>484</v>
      </c>
      <c r="E27" s="109">
        <v>2025</v>
      </c>
      <c r="F27" s="109" t="s">
        <v>204</v>
      </c>
      <c r="G27" s="109">
        <v>1</v>
      </c>
      <c r="H27" s="120">
        <f>F5</f>
        <v>8.8999999999999996E-2</v>
      </c>
      <c r="I27" s="109">
        <v>3</v>
      </c>
      <c r="J27" s="109" t="s">
        <v>485</v>
      </c>
    </row>
    <row r="28" spans="2:10">
      <c r="E28" s="109">
        <v>2030</v>
      </c>
      <c r="H28" s="120">
        <f>G5</f>
        <v>1.03</v>
      </c>
    </row>
    <row r="29" spans="2:10">
      <c r="E29" s="109">
        <v>2040</v>
      </c>
      <c r="H29" s="120">
        <f>I5</f>
        <v>1.1559999999999999</v>
      </c>
    </row>
    <row r="30" spans="2:10">
      <c r="H30" s="120"/>
    </row>
    <row r="32" spans="2:10">
      <c r="B32" s="71" t="s">
        <v>486</v>
      </c>
    </row>
    <row r="33" spans="2:11">
      <c r="B33" s="71" t="s">
        <v>221</v>
      </c>
    </row>
    <row r="34" spans="2:11">
      <c r="F34" s="109" t="s">
        <v>196</v>
      </c>
    </row>
    <row r="35" spans="2:11">
      <c r="B35" s="49" t="s">
        <v>197</v>
      </c>
      <c r="C35" s="46" t="s">
        <v>198</v>
      </c>
      <c r="D35" s="46" t="s">
        <v>2</v>
      </c>
      <c r="E35" s="48" t="s">
        <v>1</v>
      </c>
      <c r="F35" s="48" t="s">
        <v>5</v>
      </c>
      <c r="G35" s="48" t="s">
        <v>199</v>
      </c>
      <c r="H35" s="48" t="s">
        <v>470</v>
      </c>
      <c r="I35" s="48" t="s">
        <v>471</v>
      </c>
      <c r="J35" s="48" t="s">
        <v>472</v>
      </c>
      <c r="K35" s="49" t="s">
        <v>203</v>
      </c>
    </row>
    <row r="36" spans="2:11">
      <c r="B36" s="109" t="s">
        <v>487</v>
      </c>
      <c r="C36" s="109" t="s">
        <v>385</v>
      </c>
      <c r="D36" s="109" t="s">
        <v>488</v>
      </c>
      <c r="E36" s="109">
        <v>2020</v>
      </c>
      <c r="F36" s="109" t="s">
        <v>204</v>
      </c>
      <c r="G36" s="109">
        <v>1</v>
      </c>
      <c r="H36" s="45">
        <v>0.4</v>
      </c>
      <c r="I36" s="45">
        <v>0.2</v>
      </c>
      <c r="J36" s="109">
        <v>3</v>
      </c>
      <c r="K36" s="109" t="s">
        <v>290</v>
      </c>
    </row>
    <row r="37" spans="2:11">
      <c r="E37" s="109">
        <v>2030</v>
      </c>
      <c r="H37" s="45">
        <v>1.4175000000000002</v>
      </c>
      <c r="I37" s="45">
        <v>0.47249999999999998</v>
      </c>
    </row>
    <row r="38" spans="2:11">
      <c r="E38" s="109">
        <v>2050</v>
      </c>
      <c r="H38" s="45">
        <v>4.0500000000000007</v>
      </c>
      <c r="I38" s="45">
        <v>1.35</v>
      </c>
    </row>
    <row r="40" spans="2:11">
      <c r="B40" s="71" t="s">
        <v>486</v>
      </c>
    </row>
    <row r="41" spans="2:11">
      <c r="B41" s="71" t="s">
        <v>221</v>
      </c>
      <c r="F41" s="109" t="s">
        <v>196</v>
      </c>
    </row>
    <row r="42" spans="2:11">
      <c r="B42" s="49" t="s">
        <v>197</v>
      </c>
      <c r="C42" s="46" t="s">
        <v>198</v>
      </c>
      <c r="D42" s="46" t="s">
        <v>2</v>
      </c>
      <c r="E42" s="48" t="s">
        <v>1</v>
      </c>
      <c r="F42" s="48" t="s">
        <v>5</v>
      </c>
      <c r="G42" s="48" t="s">
        <v>199</v>
      </c>
      <c r="H42" s="48" t="s">
        <v>470</v>
      </c>
      <c r="I42" s="48" t="s">
        <v>471</v>
      </c>
      <c r="J42" s="48" t="s">
        <v>472</v>
      </c>
      <c r="K42" s="49" t="s">
        <v>203</v>
      </c>
    </row>
    <row r="43" spans="2:11">
      <c r="B43" s="109" t="s">
        <v>489</v>
      </c>
      <c r="C43" s="109" t="s">
        <v>385</v>
      </c>
      <c r="D43" s="109" t="s">
        <v>490</v>
      </c>
      <c r="E43" s="109">
        <v>2020</v>
      </c>
      <c r="F43" s="109" t="s">
        <v>204</v>
      </c>
      <c r="G43" s="109">
        <v>1</v>
      </c>
      <c r="H43" s="45">
        <v>0.2</v>
      </c>
      <c r="I43" s="45">
        <v>0.1</v>
      </c>
      <c r="J43" s="109">
        <v>3</v>
      </c>
      <c r="K43" s="109" t="s">
        <v>293</v>
      </c>
    </row>
    <row r="44" spans="2:11">
      <c r="E44" s="109">
        <v>2030</v>
      </c>
      <c r="H44" s="45">
        <v>2.4749999999999996</v>
      </c>
      <c r="I44" s="45">
        <v>0.82499999999999996</v>
      </c>
    </row>
    <row r="45" spans="2:11">
      <c r="E45" s="109">
        <v>2050</v>
      </c>
      <c r="H45" s="45">
        <v>2.53125</v>
      </c>
      <c r="I45" s="45">
        <v>0.84375</v>
      </c>
    </row>
    <row r="47" spans="2:11">
      <c r="B47" s="109" t="s">
        <v>491</v>
      </c>
    </row>
    <row r="50" spans="2:11">
      <c r="B50" s="71" t="s">
        <v>486</v>
      </c>
    </row>
    <row r="51" spans="2:11">
      <c r="B51" s="71" t="s">
        <v>221</v>
      </c>
    </row>
    <row r="52" spans="2:11">
      <c r="F52" s="109" t="s">
        <v>196</v>
      </c>
    </row>
    <row r="53" spans="2:11">
      <c r="B53" s="49" t="s">
        <v>197</v>
      </c>
      <c r="C53" s="46" t="s">
        <v>198</v>
      </c>
      <c r="D53" s="46" t="s">
        <v>2</v>
      </c>
      <c r="E53" s="48" t="s">
        <v>1</v>
      </c>
      <c r="F53" s="48" t="s">
        <v>5</v>
      </c>
      <c r="G53" s="48" t="s">
        <v>199</v>
      </c>
      <c r="H53" s="48" t="s">
        <v>470</v>
      </c>
      <c r="I53" s="48" t="s">
        <v>471</v>
      </c>
      <c r="J53" s="48" t="s">
        <v>472</v>
      </c>
      <c r="K53" s="49" t="s">
        <v>203</v>
      </c>
    </row>
    <row r="54" spans="2:11">
      <c r="B54" s="109" t="s">
        <v>492</v>
      </c>
      <c r="C54" s="109" t="s">
        <v>385</v>
      </c>
      <c r="D54" s="109" t="s">
        <v>493</v>
      </c>
      <c r="E54" s="109">
        <v>2020</v>
      </c>
      <c r="F54" s="109" t="s">
        <v>204</v>
      </c>
      <c r="G54" s="109">
        <v>1</v>
      </c>
      <c r="H54" s="45">
        <v>0</v>
      </c>
      <c r="I54" s="45">
        <v>0</v>
      </c>
      <c r="J54" s="109">
        <v>3</v>
      </c>
      <c r="K54" s="109" t="s">
        <v>494</v>
      </c>
    </row>
    <row r="55" spans="2:11">
      <c r="E55" s="109">
        <v>2030</v>
      </c>
      <c r="H55" s="45">
        <v>0</v>
      </c>
      <c r="I55" s="45">
        <v>0</v>
      </c>
    </row>
    <row r="56" spans="2:11">
      <c r="E56" s="109">
        <v>2050</v>
      </c>
      <c r="H56" s="45">
        <v>0</v>
      </c>
      <c r="I56" s="45">
        <v>0</v>
      </c>
    </row>
    <row r="58" spans="2:11">
      <c r="B58" s="109" t="s">
        <v>495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5" zoomScale="80" zoomScaleNormal="80" workbookViewId="0">
      <selection activeCell="B42" sqref="B42:F44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10" ht="15.75">
      <c r="B33" s="64" t="s">
        <v>300</v>
      </c>
      <c r="C33" s="64">
        <v>3.3</v>
      </c>
      <c r="D33" s="64">
        <v>6.75</v>
      </c>
      <c r="E33" s="64">
        <v>3.375</v>
      </c>
    </row>
    <row r="36" spans="2:10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10" ht="15.75">
      <c r="B37" s="64" t="s">
        <v>301</v>
      </c>
      <c r="C37" s="9">
        <v>1</v>
      </c>
      <c r="D37" s="9">
        <v>0.7</v>
      </c>
      <c r="E37" s="9">
        <v>0.7</v>
      </c>
    </row>
    <row r="38" spans="2:10" ht="15.75">
      <c r="B38" s="64" t="s">
        <v>302</v>
      </c>
      <c r="C38" s="64">
        <v>3</v>
      </c>
      <c r="D38" s="64">
        <v>3</v>
      </c>
      <c r="E38" s="64">
        <v>3</v>
      </c>
    </row>
    <row r="39" spans="2:10" ht="15.75">
      <c r="B39" s="64" t="s">
        <v>303</v>
      </c>
      <c r="C39" s="64">
        <v>5.4</v>
      </c>
      <c r="D39" s="64">
        <v>5.46</v>
      </c>
      <c r="E39" s="64">
        <v>5.46</v>
      </c>
    </row>
    <row r="45" spans="2:10">
      <c r="B45" s="49" t="s">
        <v>197</v>
      </c>
      <c r="C45" s="46" t="s">
        <v>0</v>
      </c>
      <c r="D45" s="46" t="s">
        <v>282</v>
      </c>
      <c r="E45" s="48" t="s">
        <v>1</v>
      </c>
      <c r="F45" s="48" t="s">
        <v>5</v>
      </c>
      <c r="G45" s="47" t="s">
        <v>328</v>
      </c>
      <c r="H45" s="50" t="s">
        <v>265</v>
      </c>
      <c r="I45" s="50" t="s">
        <v>266</v>
      </c>
      <c r="J45" s="44" t="s">
        <v>203</v>
      </c>
    </row>
    <row r="46" spans="2:10" ht="15.75">
      <c r="B46" s="44" t="s">
        <v>329</v>
      </c>
      <c r="C46" s="44" t="s">
        <v>330</v>
      </c>
      <c r="D46" s="44" t="s">
        <v>331</v>
      </c>
      <c r="E46" s="44">
        <v>2020</v>
      </c>
      <c r="F46" s="44" t="s">
        <v>332</v>
      </c>
      <c r="G46" s="44">
        <v>1</v>
      </c>
      <c r="H46" s="64">
        <f>0.02*5</f>
        <v>0.1</v>
      </c>
      <c r="I46" s="45">
        <v>5</v>
      </c>
      <c r="J46" s="44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7" t="s">
        <v>262</v>
      </c>
      <c r="G22" s="147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8" t="s">
        <v>258</v>
      </c>
      <c r="I3" s="148"/>
      <c r="J3" s="148"/>
      <c r="K3" s="148"/>
      <c r="L3" s="148"/>
      <c r="M3" s="148"/>
      <c r="N3" s="148"/>
      <c r="O3" s="148"/>
      <c r="P3" s="148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9" t="s">
        <v>337</v>
      </c>
      <c r="Q12" s="149"/>
      <c r="R12" s="149"/>
      <c r="S12" s="149"/>
      <c r="T12" s="149"/>
      <c r="U12" s="149"/>
      <c r="V12" s="149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Dem</vt:lpstr>
      <vt:lpstr>Dem_IND</vt:lpstr>
      <vt:lpstr>Dem_AGR</vt:lpstr>
      <vt:lpstr>Dem_COM</vt:lpstr>
      <vt:lpstr>Dem_RES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2021-03-11T07:44:07Z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823681056499481</vt:r8>
  </property>
</Properties>
</file>