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glies\Documents\TIMES\Model files\TIMES-NZ-Model-Files\NZ_TIMES_model-v80\SuppXLS\"/>
    </mc:Choice>
  </mc:AlternateContent>
  <xr:revisionPtr revIDLastSave="0" documentId="13_ncr:1_{CD22E717-F39C-41E1-9DE4-5BE497FF06F6}" xr6:coauthVersionLast="46" xr6:coauthVersionMax="46" xr10:uidLastSave="{00000000-0000-0000-0000-000000000000}"/>
  <bookViews>
    <workbookView xWindow="1950" yWindow="1950" windowWidth="14400" windowHeight="6870" firstSheet="5" activeTab="6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A_costs_and_ban" sheetId="18" r:id="rId13"/>
    <sheet name="IND_fuels" sheetId="15" r:id="rId14"/>
    <sheet name="Ref_Close" sheetId="30" r:id="rId15"/>
    <sheet name="H2_costs" sheetId="19" r:id="rId16"/>
    <sheet name="Summary" sheetId="13" r:id="rId17"/>
    <sheet name="GDP per subsector" sheetId="14" r:id="rId18"/>
    <sheet name="TRA_DEM-proj" sheetId="24" r:id="rId19"/>
  </sheets>
  <externalReferences>
    <externalReference r:id="rId20"/>
    <externalReference r:id="rId21"/>
    <externalReference r:id="rId2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7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7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U7" i="32" l="1"/>
  <c r="V7" i="32"/>
  <c r="W7" i="32"/>
  <c r="X7" i="32"/>
  <c r="Y7" i="32"/>
  <c r="Z7" i="32"/>
  <c r="AA7" i="32"/>
  <c r="AB7" i="32"/>
  <c r="AC7" i="32"/>
  <c r="AD7" i="32"/>
  <c r="U8" i="32"/>
  <c r="V8" i="32"/>
  <c r="W8" i="32"/>
  <c r="X8" i="32"/>
  <c r="Y8" i="32"/>
  <c r="Z8" i="32"/>
  <c r="AA8" i="32"/>
  <c r="AB8" i="32"/>
  <c r="AC8" i="32"/>
  <c r="AD8" i="32"/>
  <c r="U9" i="32"/>
  <c r="V9" i="32"/>
  <c r="W9" i="32"/>
  <c r="X9" i="32"/>
  <c r="Y9" i="32"/>
  <c r="Z9" i="32"/>
  <c r="AA9" i="32"/>
  <c r="AB9" i="32"/>
  <c r="AC9" i="32"/>
  <c r="AD9" i="32"/>
  <c r="U10" i="32"/>
  <c r="V10" i="32"/>
  <c r="W10" i="32"/>
  <c r="X10" i="32"/>
  <c r="Y10" i="32"/>
  <c r="Z10" i="32"/>
  <c r="AA10" i="32"/>
  <c r="AB10" i="32"/>
  <c r="AC10" i="32"/>
  <c r="AD10" i="32"/>
  <c r="U11" i="32"/>
  <c r="V11" i="32"/>
  <c r="W11" i="32"/>
  <c r="X11" i="32"/>
  <c r="Y11" i="32"/>
  <c r="Z11" i="32"/>
  <c r="AA11" i="32"/>
  <c r="AB11" i="32"/>
  <c r="AC11" i="32"/>
  <c r="AD11" i="32"/>
  <c r="U12" i="32"/>
  <c r="V12" i="32"/>
  <c r="W12" i="32"/>
  <c r="X12" i="32"/>
  <c r="Y12" i="32"/>
  <c r="Z12" i="32"/>
  <c r="AA12" i="32"/>
  <c r="AB12" i="32"/>
  <c r="AC12" i="32"/>
  <c r="AD12" i="32"/>
  <c r="U13" i="32"/>
  <c r="V13" i="32"/>
  <c r="W13" i="32"/>
  <c r="X13" i="32"/>
  <c r="Y13" i="32"/>
  <c r="Z13" i="32"/>
  <c r="AA13" i="32"/>
  <c r="AB13" i="32"/>
  <c r="AC13" i="32"/>
  <c r="AD13" i="32"/>
  <c r="U14" i="32"/>
  <c r="V14" i="32"/>
  <c r="W14" i="32"/>
  <c r="X14" i="32"/>
  <c r="Y14" i="32"/>
  <c r="Z14" i="32"/>
  <c r="AA14" i="32"/>
  <c r="AB14" i="32"/>
  <c r="AC14" i="32"/>
  <c r="AD14" i="32"/>
  <c r="U15" i="32"/>
  <c r="V15" i="32"/>
  <c r="W15" i="32"/>
  <c r="X15" i="32"/>
  <c r="Y15" i="32"/>
  <c r="Z15" i="32"/>
  <c r="AA15" i="32"/>
  <c r="AB15" i="32"/>
  <c r="AC15" i="32"/>
  <c r="AD15" i="32"/>
  <c r="U16" i="32"/>
  <c r="V16" i="32"/>
  <c r="W16" i="32"/>
  <c r="X16" i="32"/>
  <c r="Y16" i="32"/>
  <c r="Z16" i="32"/>
  <c r="AA16" i="32"/>
  <c r="AB16" i="32"/>
  <c r="AC16" i="32"/>
  <c r="AD16" i="32"/>
  <c r="U17" i="32"/>
  <c r="V17" i="32"/>
  <c r="W17" i="32"/>
  <c r="X17" i="32"/>
  <c r="Y17" i="32"/>
  <c r="Z17" i="32"/>
  <c r="AA17" i="32"/>
  <c r="AB17" i="32"/>
  <c r="AC17" i="32"/>
  <c r="AD17" i="32"/>
  <c r="U18" i="32"/>
  <c r="V18" i="32"/>
  <c r="W18" i="32"/>
  <c r="X18" i="32"/>
  <c r="Y18" i="32"/>
  <c r="Z18" i="32"/>
  <c r="AA18" i="32"/>
  <c r="AB18" i="32"/>
  <c r="AC18" i="32"/>
  <c r="AD18" i="32"/>
  <c r="U19" i="32"/>
  <c r="V19" i="32"/>
  <c r="W19" i="32"/>
  <c r="X19" i="32"/>
  <c r="Y19" i="32"/>
  <c r="Z19" i="32"/>
  <c r="AA19" i="32"/>
  <c r="AB19" i="32"/>
  <c r="AC19" i="32"/>
  <c r="AD19" i="32"/>
  <c r="U20" i="32"/>
  <c r="V20" i="32"/>
  <c r="W20" i="32"/>
  <c r="X20" i="32"/>
  <c r="Y20" i="32"/>
  <c r="Z20" i="32"/>
  <c r="AA20" i="32"/>
  <c r="AB20" i="32"/>
  <c r="AC20" i="32"/>
  <c r="AD20" i="32"/>
  <c r="U21" i="32"/>
  <c r="V21" i="32"/>
  <c r="W21" i="32"/>
  <c r="X21" i="32"/>
  <c r="Y21" i="32"/>
  <c r="Z21" i="32"/>
  <c r="AA21" i="32"/>
  <c r="AB21" i="32"/>
  <c r="AC21" i="32"/>
  <c r="AD21" i="32"/>
  <c r="U22" i="32"/>
  <c r="V22" i="32"/>
  <c r="W22" i="32"/>
  <c r="X22" i="32"/>
  <c r="Y22" i="32"/>
  <c r="Z22" i="32"/>
  <c r="AA22" i="32"/>
  <c r="AB22" i="32"/>
  <c r="AC22" i="32"/>
  <c r="AD22" i="32"/>
  <c r="U23" i="32"/>
  <c r="V23" i="32"/>
  <c r="W23" i="32"/>
  <c r="X23" i="32"/>
  <c r="Y23" i="32"/>
  <c r="Z23" i="32"/>
  <c r="AA23" i="32"/>
  <c r="AB23" i="32"/>
  <c r="AC23" i="32"/>
  <c r="AD23" i="32"/>
  <c r="U24" i="32"/>
  <c r="V24" i="32"/>
  <c r="W24" i="32"/>
  <c r="X24" i="32"/>
  <c r="Y24" i="32"/>
  <c r="Z24" i="32"/>
  <c r="AA24" i="32"/>
  <c r="AB24" i="32"/>
  <c r="AC24" i="32"/>
  <c r="AD24" i="32"/>
  <c r="U25" i="32"/>
  <c r="V25" i="32"/>
  <c r="W25" i="32"/>
  <c r="X25" i="32"/>
  <c r="Y25" i="32"/>
  <c r="Z25" i="32"/>
  <c r="AA25" i="32"/>
  <c r="AB25" i="32"/>
  <c r="AC25" i="32"/>
  <c r="AD25" i="32"/>
  <c r="U26" i="32"/>
  <c r="V26" i="32"/>
  <c r="W26" i="32"/>
  <c r="X26" i="32"/>
  <c r="Y26" i="32"/>
  <c r="Z26" i="32"/>
  <c r="AA26" i="32"/>
  <c r="AB26" i="32"/>
  <c r="AC26" i="32"/>
  <c r="AD26" i="32"/>
  <c r="U27" i="32"/>
  <c r="V27" i="32"/>
  <c r="W27" i="32"/>
  <c r="X27" i="32"/>
  <c r="Y27" i="32"/>
  <c r="Z27" i="32"/>
  <c r="AA27" i="32"/>
  <c r="AB27" i="32"/>
  <c r="AC27" i="32"/>
  <c r="AD27" i="32"/>
  <c r="U28" i="32"/>
  <c r="V28" i="32"/>
  <c r="W28" i="32"/>
  <c r="X28" i="32"/>
  <c r="Y28" i="32"/>
  <c r="Z28" i="32"/>
  <c r="AA28" i="32"/>
  <c r="AB28" i="32"/>
  <c r="AC28" i="32"/>
  <c r="AD28" i="32"/>
  <c r="U29" i="32"/>
  <c r="V29" i="32"/>
  <c r="W29" i="32"/>
  <c r="X29" i="32"/>
  <c r="Y29" i="32"/>
  <c r="Z29" i="32"/>
  <c r="AA29" i="32"/>
  <c r="AB29" i="32"/>
  <c r="AC29" i="32"/>
  <c r="AD29" i="32"/>
  <c r="V6" i="32"/>
  <c r="W6" i="32"/>
  <c r="X6" i="32"/>
  <c r="Y6" i="32"/>
  <c r="Z6" i="32"/>
  <c r="AA6" i="32"/>
  <c r="AB6" i="32"/>
  <c r="AC6" i="32"/>
  <c r="AD6" i="32"/>
  <c r="U6" i="32"/>
  <c r="F7" i="32"/>
  <c r="G7" i="32"/>
  <c r="H7" i="32"/>
  <c r="I7" i="32"/>
  <c r="J7" i="32"/>
  <c r="K7" i="32"/>
  <c r="L7" i="32"/>
  <c r="M7" i="32"/>
  <c r="N7" i="32"/>
  <c r="O7" i="32"/>
  <c r="F8" i="32"/>
  <c r="G8" i="32"/>
  <c r="H8" i="32"/>
  <c r="I8" i="32"/>
  <c r="J8" i="32"/>
  <c r="K8" i="32"/>
  <c r="L8" i="32"/>
  <c r="M8" i="32"/>
  <c r="N8" i="32"/>
  <c r="O8" i="32"/>
  <c r="F9" i="32"/>
  <c r="G9" i="32"/>
  <c r="H9" i="32"/>
  <c r="I9" i="32"/>
  <c r="J9" i="32"/>
  <c r="K9" i="32"/>
  <c r="L9" i="32"/>
  <c r="M9" i="32"/>
  <c r="N9" i="32"/>
  <c r="O9" i="32"/>
  <c r="F10" i="32"/>
  <c r="G10" i="32"/>
  <c r="H10" i="32"/>
  <c r="I10" i="32"/>
  <c r="J10" i="32"/>
  <c r="K10" i="32"/>
  <c r="L10" i="32"/>
  <c r="M10" i="32"/>
  <c r="N10" i="32"/>
  <c r="O10" i="32"/>
  <c r="F11" i="32"/>
  <c r="G11" i="32"/>
  <c r="H11" i="32"/>
  <c r="I11" i="32"/>
  <c r="J11" i="32"/>
  <c r="K11" i="32"/>
  <c r="L11" i="32"/>
  <c r="M11" i="32"/>
  <c r="N11" i="32"/>
  <c r="O11" i="32"/>
  <c r="F12" i="32"/>
  <c r="G12" i="32"/>
  <c r="H12" i="32"/>
  <c r="I12" i="32"/>
  <c r="J12" i="32"/>
  <c r="K12" i="32"/>
  <c r="L12" i="32"/>
  <c r="M12" i="32"/>
  <c r="N12" i="32"/>
  <c r="O12" i="32"/>
  <c r="F13" i="32"/>
  <c r="G13" i="32"/>
  <c r="H13" i="32"/>
  <c r="I13" i="32"/>
  <c r="J13" i="32"/>
  <c r="K13" i="32"/>
  <c r="L13" i="32"/>
  <c r="M13" i="32"/>
  <c r="N13" i="32"/>
  <c r="O13" i="32"/>
  <c r="F14" i="32"/>
  <c r="G14" i="32"/>
  <c r="H14" i="32"/>
  <c r="I14" i="32"/>
  <c r="J14" i="32"/>
  <c r="K14" i="32"/>
  <c r="L14" i="32"/>
  <c r="M14" i="32"/>
  <c r="N14" i="32"/>
  <c r="O14" i="32"/>
  <c r="F15" i="32"/>
  <c r="G15" i="32"/>
  <c r="H15" i="32"/>
  <c r="I15" i="32"/>
  <c r="J15" i="32"/>
  <c r="K15" i="32"/>
  <c r="L15" i="32"/>
  <c r="M15" i="32"/>
  <c r="N15" i="32"/>
  <c r="O15" i="32"/>
  <c r="F16" i="32"/>
  <c r="G16" i="32"/>
  <c r="H16" i="32"/>
  <c r="I16" i="32"/>
  <c r="J16" i="32"/>
  <c r="K16" i="32"/>
  <c r="L16" i="32"/>
  <c r="M16" i="32"/>
  <c r="N16" i="32"/>
  <c r="O16" i="32"/>
  <c r="F17" i="32"/>
  <c r="G17" i="32"/>
  <c r="H17" i="32"/>
  <c r="I17" i="32"/>
  <c r="J17" i="32"/>
  <c r="K17" i="32"/>
  <c r="L17" i="32"/>
  <c r="M17" i="32"/>
  <c r="N17" i="32"/>
  <c r="O17" i="32"/>
  <c r="F18" i="32"/>
  <c r="G18" i="32"/>
  <c r="H18" i="32"/>
  <c r="I18" i="32"/>
  <c r="J18" i="32"/>
  <c r="K18" i="32"/>
  <c r="L18" i="32"/>
  <c r="M18" i="32"/>
  <c r="N18" i="32"/>
  <c r="O18" i="32"/>
  <c r="F19" i="32"/>
  <c r="G19" i="32"/>
  <c r="H19" i="32"/>
  <c r="I19" i="32"/>
  <c r="J19" i="32"/>
  <c r="K19" i="32"/>
  <c r="L19" i="32"/>
  <c r="M19" i="32"/>
  <c r="N19" i="32"/>
  <c r="O19" i="32"/>
  <c r="F20" i="32"/>
  <c r="G20" i="32"/>
  <c r="H20" i="32"/>
  <c r="I20" i="32"/>
  <c r="J20" i="32"/>
  <c r="K20" i="32"/>
  <c r="L20" i="32"/>
  <c r="M20" i="32"/>
  <c r="N20" i="32"/>
  <c r="O20" i="32"/>
  <c r="F21" i="32"/>
  <c r="G21" i="32"/>
  <c r="H21" i="32"/>
  <c r="I21" i="32"/>
  <c r="J21" i="32"/>
  <c r="K21" i="32"/>
  <c r="L21" i="32"/>
  <c r="M21" i="32"/>
  <c r="N21" i="32"/>
  <c r="O21" i="32"/>
  <c r="F22" i="32"/>
  <c r="G22" i="32"/>
  <c r="H22" i="32"/>
  <c r="I22" i="32"/>
  <c r="J22" i="32"/>
  <c r="K22" i="32"/>
  <c r="L22" i="32"/>
  <c r="M22" i="32"/>
  <c r="N22" i="32"/>
  <c r="O22" i="32"/>
  <c r="F23" i="32"/>
  <c r="G23" i="32"/>
  <c r="H23" i="32"/>
  <c r="I23" i="32"/>
  <c r="J23" i="32"/>
  <c r="K23" i="32"/>
  <c r="L23" i="32"/>
  <c r="M23" i="32"/>
  <c r="N23" i="32"/>
  <c r="O23" i="32"/>
  <c r="F24" i="32"/>
  <c r="G24" i="32"/>
  <c r="H24" i="32"/>
  <c r="I24" i="32"/>
  <c r="J24" i="32"/>
  <c r="K24" i="32"/>
  <c r="L24" i="32"/>
  <c r="M24" i="32"/>
  <c r="N24" i="32"/>
  <c r="O24" i="32"/>
  <c r="F25" i="32"/>
  <c r="G25" i="32"/>
  <c r="H25" i="32"/>
  <c r="I25" i="32"/>
  <c r="J25" i="32"/>
  <c r="K25" i="32"/>
  <c r="L25" i="32"/>
  <c r="M25" i="32"/>
  <c r="N25" i="32"/>
  <c r="O25" i="32"/>
  <c r="F26" i="32"/>
  <c r="G26" i="32"/>
  <c r="H26" i="32"/>
  <c r="I26" i="32"/>
  <c r="J26" i="32"/>
  <c r="K26" i="32"/>
  <c r="L26" i="32"/>
  <c r="M26" i="32"/>
  <c r="N26" i="32"/>
  <c r="O26" i="32"/>
  <c r="F27" i="32"/>
  <c r="G27" i="32"/>
  <c r="H27" i="32"/>
  <c r="I27" i="32"/>
  <c r="J27" i="32"/>
  <c r="K27" i="32"/>
  <c r="L27" i="32"/>
  <c r="M27" i="32"/>
  <c r="N27" i="32"/>
  <c r="O27" i="32"/>
  <c r="F28" i="32"/>
  <c r="G28" i="32"/>
  <c r="H28" i="32"/>
  <c r="I28" i="32"/>
  <c r="J28" i="32"/>
  <c r="K28" i="32"/>
  <c r="L28" i="32"/>
  <c r="M28" i="32"/>
  <c r="N28" i="32"/>
  <c r="O28" i="32"/>
  <c r="F29" i="32"/>
  <c r="G29" i="32"/>
  <c r="H29" i="32"/>
  <c r="I29" i="32"/>
  <c r="J29" i="32"/>
  <c r="K29" i="32"/>
  <c r="L29" i="32"/>
  <c r="M29" i="32"/>
  <c r="N29" i="32"/>
  <c r="O29" i="32"/>
  <c r="F30" i="32"/>
  <c r="G30" i="32"/>
  <c r="H30" i="32"/>
  <c r="I30" i="32"/>
  <c r="J30" i="32"/>
  <c r="K30" i="32"/>
  <c r="L30" i="32"/>
  <c r="M30" i="32"/>
  <c r="N30" i="32"/>
  <c r="O30" i="32"/>
  <c r="F31" i="32"/>
  <c r="G31" i="32"/>
  <c r="H31" i="32"/>
  <c r="I31" i="32"/>
  <c r="J31" i="32"/>
  <c r="K31" i="32"/>
  <c r="L31" i="32"/>
  <c r="M31" i="32"/>
  <c r="N31" i="32"/>
  <c r="O31" i="32"/>
  <c r="G6" i="32"/>
  <c r="H6" i="32"/>
  <c r="I6" i="32"/>
  <c r="J6" i="32"/>
  <c r="K6" i="32"/>
  <c r="L6" i="32"/>
  <c r="M6" i="32"/>
  <c r="N6" i="32"/>
  <c r="O6" i="32"/>
  <c r="F6" i="32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K52" i="27"/>
  <c r="L52" i="27" s="1"/>
  <c r="M52" i="27" s="1"/>
  <c r="N52" i="27" s="1"/>
  <c r="O52" i="27" s="1"/>
  <c r="P52" i="27" s="1"/>
  <c r="Q52" i="27" s="1"/>
  <c r="R52" i="27" s="1"/>
  <c r="K49" i="27"/>
  <c r="L49" i="27" s="1"/>
  <c r="M49" i="27" s="1"/>
  <c r="N49" i="27" s="1"/>
  <c r="O49" i="27" s="1"/>
  <c r="P49" i="27" s="1"/>
  <c r="Q49" i="27" s="1"/>
  <c r="R49" i="27" s="1"/>
  <c r="J52" i="27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E71" i="27" l="1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AD71" i="27"/>
  <c r="AD72" i="27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69" i="27"/>
  <c r="AE69" i="27" s="1"/>
  <c r="AF69" i="27" s="1"/>
  <c r="AG69" i="27" s="1"/>
  <c r="AH69" i="27" s="1"/>
  <c r="AI69" i="27" s="1"/>
  <c r="AJ69" i="27" s="1"/>
  <c r="AK69" i="27" s="1"/>
  <c r="AL69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K70" i="27" s="1"/>
  <c r="L70" i="27" s="1"/>
  <c r="M70" i="27" s="1"/>
  <c r="N70" i="27" s="1"/>
  <c r="O70" i="27" s="1"/>
  <c r="P70" i="27" s="1"/>
  <c r="Q70" i="27" s="1"/>
  <c r="R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J73" i="27"/>
  <c r="J74" i="27"/>
  <c r="J75" i="27"/>
  <c r="J76" i="27"/>
  <c r="J69" i="27"/>
  <c r="K69" i="27" s="1"/>
  <c r="L69" i="27" s="1"/>
  <c r="M69" i="27" s="1"/>
  <c r="N69" i="27" s="1"/>
  <c r="O69" i="27" s="1"/>
  <c r="P69" i="27" s="1"/>
  <c r="Q69" i="27" s="1"/>
  <c r="R69" i="27" s="1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7" i="2"/>
  <c r="P37" i="2"/>
  <c r="L38" i="2"/>
  <c r="P38" i="2"/>
  <c r="L39" i="2"/>
  <c r="P39" i="2"/>
  <c r="L40" i="2"/>
  <c r="P40" i="2"/>
  <c r="L41" i="2"/>
  <c r="P41" i="2"/>
  <c r="H38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O38" i="2"/>
  <c r="N38" i="2"/>
  <c r="M38" i="2"/>
  <c r="K38" i="2"/>
  <c r="J38" i="2"/>
  <c r="I38" i="2"/>
  <c r="AE37" i="2"/>
  <c r="AD37" i="2"/>
  <c r="AC37" i="2"/>
  <c r="AA37" i="2"/>
  <c r="Z37" i="2"/>
  <c r="Y37" i="2"/>
  <c r="X37" i="2"/>
  <c r="O37" i="2"/>
  <c r="N37" i="2"/>
  <c r="M37" i="2"/>
  <c r="K37" i="2"/>
  <c r="J37" i="2"/>
  <c r="I37" i="2"/>
  <c r="H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I86" i="2" s="1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F91" i="2"/>
  <c r="G91" i="2" s="1"/>
  <c r="H91" i="2" s="1"/>
  <c r="I91" i="2" s="1"/>
  <c r="F90" i="2"/>
  <c r="F89" i="2"/>
  <c r="G89" i="2" s="1"/>
  <c r="H89" i="2" s="1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G90" i="2" l="1"/>
  <c r="H90" i="2" s="1"/>
  <c r="I90" i="2" s="1"/>
  <c r="J90" i="2" s="1"/>
  <c r="K90" i="2" s="1"/>
  <c r="L90" i="2" s="1"/>
  <c r="M90" i="2" s="1"/>
  <c r="N90" i="2" s="1"/>
  <c r="O90" i="2" s="1"/>
  <c r="P90" i="2" s="1"/>
  <c r="G92" i="2"/>
  <c r="H92" i="2" s="1"/>
  <c r="I92" i="2" s="1"/>
  <c r="J92" i="2" s="1"/>
  <c r="K92" i="2" s="1"/>
  <c r="L92" i="2" s="1"/>
  <c r="M92" i="2" s="1"/>
  <c r="N92" i="2" s="1"/>
  <c r="O92" i="2" s="1"/>
  <c r="P92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<sst xmlns="http://schemas.openxmlformats.org/spreadsheetml/2006/main" count="3219" uniqueCount="785">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</sst>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9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2" fillId="0" borderId="25" xfId="0" applyFont="1" applyBorder="1"/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workbookViewId="0">
      <selection activeCell="H24" sqref="H2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72">
        <f>+'TRA_DEM-proj'!F23</f>
        <v>8.8656570606022331</v>
      </c>
      <c r="I37" s="72">
        <f>+'TRA_DEM-proj'!G23</f>
        <v>8.4321690641780975</v>
      </c>
      <c r="J37" s="72">
        <f>+'TRA_DEM-proj'!H23</f>
        <v>8.0696666130803081</v>
      </c>
      <c r="K37" s="72">
        <f>+'TRA_DEM-proj'!I23</f>
        <v>8.3232922082446663</v>
      </c>
      <c r="L37" s="72">
        <f>+'TRA_DEM-proj'!J23</f>
        <v>8.7105216531582634</v>
      </c>
      <c r="M37" s="72">
        <f>+'TRA_DEM-proj'!K23</f>
        <v>9.6612002337563805</v>
      </c>
      <c r="N37" s="72">
        <f>+'TRA_DEM-proj'!L23</f>
        <v>10.715637211336421</v>
      </c>
      <c r="O37" s="72">
        <f>+'TRA_DEM-proj'!M23</f>
        <v>11.885156923233819</v>
      </c>
      <c r="P37" s="72">
        <f>+'TRA_DEM-proj'!N23</f>
        <v>13.182319660883291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72">
        <f>+'TRA_DEM-proj'!F24</f>
        <v>10.99877034074556</v>
      </c>
      <c r="I38" s="72">
        <f>+'TRA_DEM-proj'!G24</f>
        <v>11.351898344532831</v>
      </c>
      <c r="J38" s="72">
        <f>+'TRA_DEM-proj'!H24</f>
        <v>11.83947302370318</v>
      </c>
      <c r="K38" s="72">
        <f>+'TRA_DEM-proj'!I24</f>
        <v>12.14066625098949</v>
      </c>
      <c r="L38" s="72">
        <f>+'TRA_DEM-proj'!J24</f>
        <v>13.078680578888335</v>
      </c>
      <c r="M38" s="72">
        <f>+'TRA_DEM-proj'!K24</f>
        <v>13.576404691623683</v>
      </c>
      <c r="N38" s="72">
        <f>+'TRA_DEM-proj'!L24</f>
        <v>14.093070263392601</v>
      </c>
      <c r="O38" s="72">
        <f>+'TRA_DEM-proj'!M24</f>
        <v>14.629398133031589</v>
      </c>
      <c r="P38" s="72">
        <f>+'TRA_DEM-proj'!N24</f>
        <v>15.186136571721573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86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774</v>
      </c>
      <c r="I96" s="156"/>
      <c r="J96" s="156" t="s">
        <v>783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775</v>
      </c>
      <c r="D97" s="154" t="s">
        <v>776</v>
      </c>
      <c r="E97" s="154" t="s">
        <v>777</v>
      </c>
      <c r="F97" s="154" t="s">
        <v>778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779</v>
      </c>
      <c r="D98" s="154" t="s">
        <v>500</v>
      </c>
      <c r="E98" s="154" t="s">
        <v>780</v>
      </c>
      <c r="F98" s="154" t="s">
        <v>449</v>
      </c>
      <c r="G98" s="154">
        <v>1</v>
      </c>
      <c r="H98" s="154">
        <v>0.99616899999999997</v>
      </c>
      <c r="I98" s="187">
        <v>0.987649</v>
      </c>
      <c r="J98" s="187">
        <v>0.98045700000000002</v>
      </c>
      <c r="K98" s="187">
        <v>0.96997900000000004</v>
      </c>
      <c r="L98" s="187">
        <v>0.95631999999999995</v>
      </c>
      <c r="M98" s="187">
        <v>0.94285399999999997</v>
      </c>
      <c r="N98" s="187">
        <v>0.92957699999999999</v>
      </c>
      <c r="O98" s="187">
        <v>0.91648700000000005</v>
      </c>
      <c r="P98" s="187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779</v>
      </c>
      <c r="D99" s="154" t="s">
        <v>500</v>
      </c>
      <c r="E99" s="154" t="s">
        <v>780</v>
      </c>
      <c r="F99" s="154" t="s">
        <v>435</v>
      </c>
      <c r="G99" s="154">
        <v>1</v>
      </c>
      <c r="H99" s="154">
        <v>0.99460199999999999</v>
      </c>
      <c r="I99" s="187">
        <v>0.99971600000000005</v>
      </c>
      <c r="J99" s="187">
        <v>0.97337799999999997</v>
      </c>
      <c r="K99" s="187">
        <v>0.94773399999999997</v>
      </c>
      <c r="L99" s="187">
        <v>0.93431699999999995</v>
      </c>
      <c r="M99" s="187">
        <v>0.93259400000000003</v>
      </c>
      <c r="N99" s="187">
        <v>0.93087399999999998</v>
      </c>
      <c r="O99" s="187">
        <v>0.92915700000000001</v>
      </c>
      <c r="P99" s="187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779</v>
      </c>
      <c r="D100" s="154" t="s">
        <v>781</v>
      </c>
      <c r="E100" s="154" t="s">
        <v>782</v>
      </c>
      <c r="F100" s="154" t="s">
        <v>449</v>
      </c>
      <c r="G100" s="154">
        <v>1</v>
      </c>
      <c r="H100" s="154">
        <v>0.98331299999999999</v>
      </c>
      <c r="I100" s="187">
        <v>1.0028349999999999</v>
      </c>
      <c r="J100" s="187">
        <v>0.97150300000000001</v>
      </c>
      <c r="K100" s="187">
        <v>0.94115000000000004</v>
      </c>
      <c r="L100" s="187">
        <v>0.89890999999999999</v>
      </c>
      <c r="M100" s="187">
        <v>0.84644299999999995</v>
      </c>
      <c r="N100" s="187">
        <v>0.79703900000000005</v>
      </c>
      <c r="O100" s="187">
        <v>0.75051800000000002</v>
      </c>
      <c r="P100" s="187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779</v>
      </c>
      <c r="D101" s="154" t="s">
        <v>781</v>
      </c>
      <c r="E101" s="154" t="s">
        <v>782</v>
      </c>
      <c r="F101" s="154" t="s">
        <v>435</v>
      </c>
      <c r="G101" s="154">
        <v>1</v>
      </c>
      <c r="H101" s="154">
        <v>0.98331299999999999</v>
      </c>
      <c r="I101" s="187">
        <v>1.0028349999999999</v>
      </c>
      <c r="J101" s="187">
        <v>0.91771499999999995</v>
      </c>
      <c r="K101" s="187">
        <v>0.83982000000000001</v>
      </c>
      <c r="L101" s="187">
        <v>0.80212700000000003</v>
      </c>
      <c r="M101" s="187">
        <v>0.79932099999999995</v>
      </c>
      <c r="N101" s="187">
        <v>0.79652500000000004</v>
      </c>
      <c r="O101" s="187">
        <v>0.79373800000000005</v>
      </c>
      <c r="P101" s="187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1"/>
  <sheetViews>
    <sheetView workbookViewId="0">
      <selection activeCell="O22" sqref="O22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workbookViewId="0">
      <selection activeCell="Q16" sqref="Q16"/>
    </sheetView>
  </sheetViews>
  <sheetFormatPr defaultRowHeight="15"/>
  <cols>
    <col min="5" max="5" width="13.28515625" bestFit="1" customWidth="1"/>
  </cols>
  <sheetData>
    <row r="4" spans="3:30">
      <c r="C4" s="53" t="s">
        <v>193</v>
      </c>
      <c r="D4" s="54"/>
      <c r="E4" s="54"/>
      <c r="F4" s="54"/>
      <c r="G4" s="54"/>
      <c r="H4" s="176"/>
      <c r="I4" s="176"/>
      <c r="J4" s="176"/>
      <c r="K4" s="176"/>
      <c r="L4" s="176"/>
      <c r="M4" s="176"/>
      <c r="N4" s="176"/>
      <c r="O4" s="176"/>
      <c r="R4" s="53" t="s">
        <v>194</v>
      </c>
      <c r="S4" s="54"/>
      <c r="T4" s="54"/>
      <c r="U4" s="54"/>
      <c r="V4" s="54"/>
      <c r="W4" s="176"/>
      <c r="X4" s="176"/>
      <c r="Y4" s="176"/>
      <c r="Z4" s="176"/>
      <c r="AA4" s="176"/>
      <c r="AB4" s="176"/>
      <c r="AC4" s="176"/>
      <c r="AD4" s="176"/>
    </row>
    <row r="5" spans="3:30" ht="15.75" thickBot="1"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</row>
    <row r="6" spans="3:30">
      <c r="D6" t="s">
        <v>158</v>
      </c>
      <c r="E6" t="s">
        <v>748</v>
      </c>
      <c r="F6">
        <f>E37/1000</f>
        <v>18.473560000000003</v>
      </c>
      <c r="G6" s="176">
        <f t="shared" ref="G6:O6" si="0">F37/1000</f>
        <v>19.373909999999999</v>
      </c>
      <c r="H6" s="176">
        <f t="shared" si="0"/>
        <v>19.771759999999997</v>
      </c>
      <c r="I6" s="176">
        <f t="shared" si="0"/>
        <v>20.093610000000002</v>
      </c>
      <c r="J6" s="176">
        <f t="shared" si="0"/>
        <v>20.689640000000001</v>
      </c>
      <c r="K6" s="176">
        <f t="shared" si="0"/>
        <v>21.22607</v>
      </c>
      <c r="L6" s="176">
        <f t="shared" si="0"/>
        <v>21.70289</v>
      </c>
      <c r="M6" s="176">
        <f t="shared" si="0"/>
        <v>22.12011</v>
      </c>
      <c r="N6" s="176">
        <f t="shared" si="0"/>
        <v>22.48518</v>
      </c>
      <c r="O6" s="176">
        <f t="shared" si="0"/>
        <v>22.820439999999998</v>
      </c>
      <c r="S6" t="s">
        <v>158</v>
      </c>
      <c r="T6" t="s">
        <v>748</v>
      </c>
      <c r="U6">
        <f>S37/1000</f>
        <v>8.3163199999999993</v>
      </c>
      <c r="V6" s="176">
        <f t="shared" ref="V6:AD6" si="1">T37/1000</f>
        <v>8.7216299999999993</v>
      </c>
      <c r="W6" s="176">
        <f t="shared" si="1"/>
        <v>8.9007299999999994</v>
      </c>
      <c r="X6" s="176">
        <f t="shared" si="1"/>
        <v>9.0456299999999992</v>
      </c>
      <c r="Y6" s="176">
        <f t="shared" si="1"/>
        <v>9.3139400000000006</v>
      </c>
      <c r="Z6" s="176">
        <f t="shared" si="1"/>
        <v>9.5554299999999994</v>
      </c>
      <c r="AA6" s="176">
        <f t="shared" si="1"/>
        <v>9.7700800000000001</v>
      </c>
      <c r="AB6" s="176">
        <f t="shared" si="1"/>
        <v>9.9579000000000004</v>
      </c>
      <c r="AC6" s="176">
        <f t="shared" si="1"/>
        <v>10.122249999999999</v>
      </c>
      <c r="AD6" s="176">
        <f t="shared" si="1"/>
        <v>10.27318</v>
      </c>
    </row>
    <row r="7" spans="3:30">
      <c r="D7" t="s">
        <v>158</v>
      </c>
      <c r="E7" t="s">
        <v>749</v>
      </c>
      <c r="F7" s="176">
        <f t="shared" ref="F7:O7" si="2">E38/1000</f>
        <v>12.332870000000002</v>
      </c>
      <c r="G7" s="176">
        <f t="shared" si="2"/>
        <v>12.93393</v>
      </c>
      <c r="H7" s="176">
        <f t="shared" si="2"/>
        <v>13.199540000000001</v>
      </c>
      <c r="I7" s="176">
        <f t="shared" si="2"/>
        <v>13.41441</v>
      </c>
      <c r="J7" s="176">
        <f t="shared" si="2"/>
        <v>13.81231</v>
      </c>
      <c r="K7" s="176">
        <f t="shared" si="2"/>
        <v>14.17043</v>
      </c>
      <c r="L7" s="176">
        <f t="shared" si="2"/>
        <v>14.48875</v>
      </c>
      <c r="M7" s="176">
        <f t="shared" si="2"/>
        <v>14.767290000000001</v>
      </c>
      <c r="N7" s="176">
        <f t="shared" si="2"/>
        <v>15.010999999999999</v>
      </c>
      <c r="O7" s="176">
        <f t="shared" si="2"/>
        <v>15.234830000000001</v>
      </c>
      <c r="S7" t="s">
        <v>158</v>
      </c>
      <c r="T7" t="s">
        <v>749</v>
      </c>
      <c r="U7" s="176">
        <f t="shared" ref="U7:U29" si="3">S38/1000</f>
        <v>4.7968000000000002</v>
      </c>
      <c r="V7" s="176">
        <f t="shared" ref="V7:V29" si="4">T38/1000</f>
        <v>5.0305799999999996</v>
      </c>
      <c r="W7" s="176">
        <f t="shared" ref="W7:W29" si="5">U38/1000</f>
        <v>5.1338900000000001</v>
      </c>
      <c r="X7" s="176">
        <f t="shared" ref="X7:X29" si="6">V38/1000</f>
        <v>5.21746</v>
      </c>
      <c r="Y7" s="176">
        <f t="shared" ref="Y7:Y29" si="7">W38/1000</f>
        <v>5.3722200000000004</v>
      </c>
      <c r="Z7" s="176">
        <f t="shared" ref="Z7:Z29" si="8">X38/1000</f>
        <v>5.5115100000000004</v>
      </c>
      <c r="AA7" s="176">
        <f t="shared" ref="AA7:AA29" si="9">Y38/1000</f>
        <v>5.6353200000000001</v>
      </c>
      <c r="AB7" s="176">
        <f t="shared" ref="AB7:AB29" si="10">Z38/1000</f>
        <v>5.7436499999999997</v>
      </c>
      <c r="AC7" s="176">
        <f t="shared" ref="AC7:AC29" si="11">AA38/1000</f>
        <v>5.8384499999999999</v>
      </c>
      <c r="AD7" s="176">
        <f t="shared" ref="AD7:AD29" si="12">AB38/1000</f>
        <v>5.9255000000000004</v>
      </c>
    </row>
    <row r="8" spans="3:30">
      <c r="D8" t="s">
        <v>158</v>
      </c>
      <c r="E8" t="s">
        <v>750</v>
      </c>
      <c r="F8" s="176">
        <f t="shared" ref="F8:O8" si="13">E39/1000</f>
        <v>1.6745000000000001</v>
      </c>
      <c r="G8" s="176">
        <f t="shared" si="13"/>
        <v>1.7561099999999998</v>
      </c>
      <c r="H8" s="176">
        <f t="shared" si="13"/>
        <v>1.79217</v>
      </c>
      <c r="I8" s="176">
        <f t="shared" si="13"/>
        <v>1.82134</v>
      </c>
      <c r="J8" s="176">
        <f t="shared" si="13"/>
        <v>1.87537</v>
      </c>
      <c r="K8" s="176">
        <f t="shared" si="13"/>
        <v>1.9239900000000001</v>
      </c>
      <c r="L8" s="176">
        <f t="shared" si="13"/>
        <v>1.9672100000000001</v>
      </c>
      <c r="M8" s="176">
        <f t="shared" si="13"/>
        <v>2.0050300000000001</v>
      </c>
      <c r="N8" s="176">
        <f t="shared" si="13"/>
        <v>2.0381199999999997</v>
      </c>
      <c r="O8" s="176">
        <f t="shared" si="13"/>
        <v>2.0685100000000003</v>
      </c>
      <c r="S8" t="s">
        <v>158</v>
      </c>
      <c r="T8" t="s">
        <v>750</v>
      </c>
      <c r="U8" s="176">
        <f t="shared" si="3"/>
        <v>0.78724000000000005</v>
      </c>
      <c r="V8" s="176">
        <f t="shared" si="4"/>
        <v>0.82561000000000007</v>
      </c>
      <c r="W8" s="176">
        <f t="shared" si="5"/>
        <v>0.84257000000000004</v>
      </c>
      <c r="X8" s="176">
        <f t="shared" si="6"/>
        <v>0.85627999999999993</v>
      </c>
      <c r="Y8" s="176">
        <f t="shared" si="7"/>
        <v>0.88167999999999991</v>
      </c>
      <c r="Z8" s="176">
        <f t="shared" si="8"/>
        <v>0.90454000000000001</v>
      </c>
      <c r="AA8" s="176">
        <f t="shared" si="9"/>
        <v>0.92486000000000002</v>
      </c>
      <c r="AB8" s="176">
        <f t="shared" si="10"/>
        <v>0.94264000000000003</v>
      </c>
      <c r="AC8" s="176">
        <f t="shared" si="11"/>
        <v>0.95820000000000005</v>
      </c>
      <c r="AD8" s="176">
        <f t="shared" si="12"/>
        <v>0.97248000000000001</v>
      </c>
    </row>
    <row r="9" spans="3:30">
      <c r="D9" t="s">
        <v>158</v>
      </c>
      <c r="E9" t="s">
        <v>751</v>
      </c>
      <c r="F9" s="176">
        <f t="shared" ref="F9:O9" si="14">E40/1000</f>
        <v>4.8952499999999999</v>
      </c>
      <c r="G9" s="176">
        <f t="shared" si="14"/>
        <v>5.1338299999999997</v>
      </c>
      <c r="H9" s="176">
        <f t="shared" si="14"/>
        <v>5.2392500000000002</v>
      </c>
      <c r="I9" s="176">
        <f t="shared" si="14"/>
        <v>5.3245399999999998</v>
      </c>
      <c r="J9" s="176">
        <f t="shared" si="14"/>
        <v>5.4824799999999998</v>
      </c>
      <c r="K9" s="176">
        <f t="shared" si="14"/>
        <v>5.6246299999999998</v>
      </c>
      <c r="L9" s="176">
        <f t="shared" si="14"/>
        <v>5.7509799999999993</v>
      </c>
      <c r="M9" s="176">
        <f t="shared" si="14"/>
        <v>5.8615399999999998</v>
      </c>
      <c r="N9" s="176">
        <f t="shared" si="14"/>
        <v>5.9582799999999994</v>
      </c>
      <c r="O9" s="176">
        <f t="shared" si="14"/>
        <v>6.0471199999999996</v>
      </c>
      <c r="S9" t="s">
        <v>158</v>
      </c>
      <c r="T9" t="s">
        <v>751</v>
      </c>
      <c r="U9" s="176">
        <f t="shared" si="3"/>
        <v>2.3220999999999998</v>
      </c>
      <c r="V9" s="176">
        <f t="shared" si="4"/>
        <v>2.43527</v>
      </c>
      <c r="W9" s="176">
        <f t="shared" si="5"/>
        <v>2.4852800000000004</v>
      </c>
      <c r="X9" s="176">
        <f t="shared" si="6"/>
        <v>2.5257399999999999</v>
      </c>
      <c r="Y9" s="176">
        <f t="shared" si="7"/>
        <v>2.60066</v>
      </c>
      <c r="Z9" s="176">
        <f t="shared" si="8"/>
        <v>2.6680900000000003</v>
      </c>
      <c r="AA9" s="176">
        <f t="shared" si="9"/>
        <v>2.7280199999999999</v>
      </c>
      <c r="AB9" s="176">
        <f t="shared" si="10"/>
        <v>2.7804699999999998</v>
      </c>
      <c r="AC9" s="176">
        <f t="shared" si="11"/>
        <v>2.8263600000000002</v>
      </c>
      <c r="AD9" s="176">
        <f t="shared" si="12"/>
        <v>2.8685</v>
      </c>
    </row>
    <row r="10" spans="3:30">
      <c r="D10" t="s">
        <v>158</v>
      </c>
      <c r="E10" t="s">
        <v>752</v>
      </c>
      <c r="F10" s="176">
        <f t="shared" ref="F10:O10" si="15">E41/1000</f>
        <v>0.14230000000000001</v>
      </c>
      <c r="G10" s="176">
        <f t="shared" si="15"/>
        <v>0.14923</v>
      </c>
      <c r="H10" s="176">
        <f t="shared" si="15"/>
        <v>0.15230000000000002</v>
      </c>
      <c r="I10" s="176">
        <f t="shared" si="15"/>
        <v>0.15478</v>
      </c>
      <c r="J10" s="176">
        <f t="shared" si="15"/>
        <v>0.15937000000000001</v>
      </c>
      <c r="K10" s="176">
        <f t="shared" si="15"/>
        <v>0.16350000000000001</v>
      </c>
      <c r="L10" s="176">
        <f t="shared" si="15"/>
        <v>0.16716999999999999</v>
      </c>
      <c r="M10" s="176">
        <f t="shared" si="15"/>
        <v>0.17038</v>
      </c>
      <c r="N10" s="176">
        <f t="shared" si="15"/>
        <v>0.17319999999999999</v>
      </c>
      <c r="O10" s="176">
        <f t="shared" si="15"/>
        <v>0.17577999999999999</v>
      </c>
      <c r="S10" t="s">
        <v>158</v>
      </c>
      <c r="T10" t="s">
        <v>752</v>
      </c>
      <c r="U10" s="176">
        <f t="shared" si="3"/>
        <v>6.7500000000000004E-2</v>
      </c>
      <c r="V10" s="176">
        <f t="shared" si="4"/>
        <v>7.0790000000000006E-2</v>
      </c>
      <c r="W10" s="176">
        <f t="shared" si="5"/>
        <v>7.2239999999999999E-2</v>
      </c>
      <c r="X10" s="176">
        <f t="shared" si="6"/>
        <v>7.3419999999999999E-2</v>
      </c>
      <c r="Y10" s="176">
        <f t="shared" si="7"/>
        <v>7.5600000000000001E-2</v>
      </c>
      <c r="Z10" s="176">
        <f t="shared" si="8"/>
        <v>7.7560000000000004E-2</v>
      </c>
      <c r="AA10" s="176">
        <f t="shared" si="9"/>
        <v>7.9299999999999995E-2</v>
      </c>
      <c r="AB10" s="176">
        <f t="shared" si="10"/>
        <v>8.0819999999999989E-2</v>
      </c>
      <c r="AC10" s="176">
        <f t="shared" si="11"/>
        <v>8.2159999999999997E-2</v>
      </c>
      <c r="AD10" s="176">
        <f t="shared" si="12"/>
        <v>8.3379999999999996E-2</v>
      </c>
    </row>
    <row r="11" spans="3:30">
      <c r="D11" t="s">
        <v>158</v>
      </c>
      <c r="E11" t="s">
        <v>753</v>
      </c>
      <c r="F11" s="176">
        <f t="shared" ref="F11:O11" si="16">E42/1000</f>
        <v>1.01004</v>
      </c>
      <c r="G11" s="176">
        <f t="shared" si="16"/>
        <v>1.0592699999999999</v>
      </c>
      <c r="H11" s="176">
        <f t="shared" si="16"/>
        <v>1.0810200000000001</v>
      </c>
      <c r="I11" s="176">
        <f t="shared" si="16"/>
        <v>1.0986199999999999</v>
      </c>
      <c r="J11" s="176">
        <f t="shared" si="16"/>
        <v>1.13121</v>
      </c>
      <c r="K11" s="176">
        <f t="shared" si="16"/>
        <v>1.1605399999999999</v>
      </c>
      <c r="L11" s="176">
        <f t="shared" si="16"/>
        <v>1.1866099999999999</v>
      </c>
      <c r="M11" s="176">
        <f t="shared" si="16"/>
        <v>1.2094200000000002</v>
      </c>
      <c r="N11" s="176">
        <f t="shared" si="16"/>
        <v>1.2293800000000001</v>
      </c>
      <c r="O11" s="176">
        <f t="shared" si="16"/>
        <v>1.2477100000000001</v>
      </c>
      <c r="S11" t="s">
        <v>158</v>
      </c>
      <c r="T11" t="s">
        <v>753</v>
      </c>
      <c r="U11" s="176">
        <f t="shared" si="3"/>
        <v>0.47911999999999999</v>
      </c>
      <c r="V11" s="176">
        <f t="shared" si="4"/>
        <v>0.50246999999999997</v>
      </c>
      <c r="W11" s="176">
        <f t="shared" si="5"/>
        <v>0.51278999999999997</v>
      </c>
      <c r="X11" s="176">
        <f t="shared" si="6"/>
        <v>0.52113999999999994</v>
      </c>
      <c r="Y11" s="176">
        <f t="shared" si="7"/>
        <v>0.53660000000000008</v>
      </c>
      <c r="Z11" s="176">
        <f t="shared" si="8"/>
        <v>0.55050999999999994</v>
      </c>
      <c r="AA11" s="176">
        <f t="shared" si="9"/>
        <v>0.56288000000000005</v>
      </c>
      <c r="AB11" s="176">
        <f t="shared" si="10"/>
        <v>0.5737000000000001</v>
      </c>
      <c r="AC11" s="176">
        <f t="shared" si="11"/>
        <v>0.58316999999999997</v>
      </c>
      <c r="AD11" s="176">
        <f t="shared" si="12"/>
        <v>0.59186000000000005</v>
      </c>
    </row>
    <row r="12" spans="3:30">
      <c r="D12" t="s">
        <v>158</v>
      </c>
      <c r="E12" t="s">
        <v>754</v>
      </c>
      <c r="F12" s="176">
        <f t="shared" ref="F12:O12" si="17">E43/1000</f>
        <v>0.46056000000000002</v>
      </c>
      <c r="G12" s="176">
        <f t="shared" si="17"/>
        <v>0.48300999999999999</v>
      </c>
      <c r="H12" s="176">
        <f t="shared" si="17"/>
        <v>0.49292999999999998</v>
      </c>
      <c r="I12" s="176">
        <f t="shared" si="17"/>
        <v>0.50095000000000001</v>
      </c>
      <c r="J12" s="176">
        <f t="shared" si="17"/>
        <v>0.51580999999999999</v>
      </c>
      <c r="K12" s="176">
        <f t="shared" si="17"/>
        <v>0.52917999999999998</v>
      </c>
      <c r="L12" s="176">
        <f t="shared" si="17"/>
        <v>0.54107000000000005</v>
      </c>
      <c r="M12" s="176">
        <f t="shared" si="17"/>
        <v>0.55147000000000002</v>
      </c>
      <c r="N12" s="176">
        <f t="shared" si="17"/>
        <v>0.56057000000000001</v>
      </c>
      <c r="O12" s="176">
        <f t="shared" si="17"/>
        <v>0.56892999999999994</v>
      </c>
      <c r="S12" t="s">
        <v>158</v>
      </c>
      <c r="T12" t="s">
        <v>754</v>
      </c>
      <c r="U12" s="176">
        <f t="shared" si="3"/>
        <v>0.21847</v>
      </c>
      <c r="V12" s="176">
        <f t="shared" si="4"/>
        <v>0.22912000000000002</v>
      </c>
      <c r="W12" s="176">
        <f t="shared" si="5"/>
        <v>0.23382</v>
      </c>
      <c r="X12" s="176">
        <f t="shared" si="6"/>
        <v>0.23763000000000001</v>
      </c>
      <c r="Y12" s="176">
        <f t="shared" si="7"/>
        <v>0.24468000000000001</v>
      </c>
      <c r="Z12" s="176">
        <f t="shared" si="8"/>
        <v>0.25102000000000002</v>
      </c>
      <c r="AA12" s="176">
        <f t="shared" si="9"/>
        <v>0.25666</v>
      </c>
      <c r="AB12" s="176">
        <f t="shared" si="10"/>
        <v>0.2616</v>
      </c>
      <c r="AC12" s="176">
        <f t="shared" si="11"/>
        <v>0.26591000000000004</v>
      </c>
      <c r="AD12" s="176">
        <f t="shared" si="12"/>
        <v>0.26988000000000001</v>
      </c>
    </row>
    <row r="13" spans="3:30">
      <c r="D13" t="s">
        <v>158</v>
      </c>
      <c r="E13" t="s">
        <v>755</v>
      </c>
      <c r="F13" s="176">
        <f t="shared" ref="F13:O13" si="18">E44/1000</f>
        <v>0.15296000000000001</v>
      </c>
      <c r="G13" s="176">
        <f t="shared" si="18"/>
        <v>0.16041</v>
      </c>
      <c r="H13" s="176">
        <f t="shared" si="18"/>
        <v>0.16370999999999999</v>
      </c>
      <c r="I13" s="176">
        <f t="shared" si="18"/>
        <v>0.16637000000000002</v>
      </c>
      <c r="J13" s="176">
        <f t="shared" si="18"/>
        <v>0.17130999999999999</v>
      </c>
      <c r="K13" s="176">
        <f t="shared" si="18"/>
        <v>0.17574999999999999</v>
      </c>
      <c r="L13" s="176">
        <f t="shared" si="18"/>
        <v>0.1797</v>
      </c>
      <c r="M13" s="176">
        <f t="shared" si="18"/>
        <v>0.18315000000000001</v>
      </c>
      <c r="N13" s="176">
        <f t="shared" si="18"/>
        <v>0.18616999999999997</v>
      </c>
      <c r="O13" s="176">
        <f t="shared" si="18"/>
        <v>0.18894999999999998</v>
      </c>
      <c r="S13" t="s">
        <v>158</v>
      </c>
      <c r="T13" t="s">
        <v>755</v>
      </c>
      <c r="U13" s="176">
        <f t="shared" si="3"/>
        <v>7.2559999999999999E-2</v>
      </c>
      <c r="V13" s="176">
        <f t="shared" si="4"/>
        <v>7.6090000000000005E-2</v>
      </c>
      <c r="W13" s="176">
        <f t="shared" si="5"/>
        <v>7.7659999999999993E-2</v>
      </c>
      <c r="X13" s="176">
        <f t="shared" si="6"/>
        <v>7.8920000000000004E-2</v>
      </c>
      <c r="Y13" s="176">
        <f t="shared" si="7"/>
        <v>8.1259999999999999E-2</v>
      </c>
      <c r="Z13" s="176">
        <f t="shared" si="8"/>
        <v>8.337E-2</v>
      </c>
      <c r="AA13" s="176">
        <f t="shared" si="9"/>
        <v>8.5239999999999996E-2</v>
      </c>
      <c r="AB13" s="176">
        <f t="shared" si="10"/>
        <v>8.6879999999999999E-2</v>
      </c>
      <c r="AC13" s="176">
        <f t="shared" si="11"/>
        <v>8.831E-2</v>
      </c>
      <c r="AD13" s="176">
        <f t="shared" si="12"/>
        <v>8.9630000000000001E-2</v>
      </c>
    </row>
    <row r="14" spans="3:30">
      <c r="D14" t="s">
        <v>158</v>
      </c>
      <c r="E14" t="s">
        <v>756</v>
      </c>
      <c r="F14" s="176">
        <f t="shared" ref="F14:O14" si="19">E45/1000</f>
        <v>0.47531000000000001</v>
      </c>
      <c r="G14" s="176">
        <f t="shared" si="19"/>
        <v>0.49848000000000003</v>
      </c>
      <c r="H14" s="176">
        <f t="shared" si="19"/>
        <v>0.50871</v>
      </c>
      <c r="I14" s="176">
        <f t="shared" si="19"/>
        <v>0.51699000000000006</v>
      </c>
      <c r="J14" s="176">
        <f t="shared" si="19"/>
        <v>0.53233000000000008</v>
      </c>
      <c r="K14" s="176">
        <f t="shared" si="19"/>
        <v>0.54613</v>
      </c>
      <c r="L14" s="176">
        <f t="shared" si="19"/>
        <v>0.55840000000000001</v>
      </c>
      <c r="M14" s="176">
        <f t="shared" si="19"/>
        <v>0.56913000000000002</v>
      </c>
      <c r="N14" s="176">
        <f t="shared" si="19"/>
        <v>0.57852999999999999</v>
      </c>
      <c r="O14" s="176">
        <f t="shared" si="19"/>
        <v>0.58714999999999995</v>
      </c>
      <c r="S14" t="s">
        <v>158</v>
      </c>
      <c r="T14" t="s">
        <v>756</v>
      </c>
      <c r="U14" s="176">
        <f t="shared" si="3"/>
        <v>0.22547</v>
      </c>
      <c r="V14" s="176">
        <f t="shared" si="4"/>
        <v>0.23646</v>
      </c>
      <c r="W14" s="176">
        <f t="shared" si="5"/>
        <v>0.24131</v>
      </c>
      <c r="X14" s="176">
        <f t="shared" si="6"/>
        <v>0.24524000000000001</v>
      </c>
      <c r="Y14" s="176">
        <f t="shared" si="7"/>
        <v>0.25251000000000001</v>
      </c>
      <c r="Z14" s="176">
        <f t="shared" si="8"/>
        <v>0.25906000000000001</v>
      </c>
      <c r="AA14" s="176">
        <f t="shared" si="9"/>
        <v>0.26488</v>
      </c>
      <c r="AB14" s="176">
        <f t="shared" si="10"/>
        <v>0.26997000000000004</v>
      </c>
      <c r="AC14" s="176">
        <f t="shared" si="11"/>
        <v>0.27443000000000001</v>
      </c>
      <c r="AD14" s="176">
        <f t="shared" si="12"/>
        <v>0.27851999999999999</v>
      </c>
    </row>
    <row r="15" spans="3:30">
      <c r="D15" t="s">
        <v>158</v>
      </c>
      <c r="E15" t="s">
        <v>757</v>
      </c>
      <c r="F15" s="176">
        <f t="shared" ref="F15:O15" si="20">E46/1000</f>
        <v>1.7782</v>
      </c>
      <c r="G15" s="176">
        <f t="shared" si="20"/>
        <v>1.8648699999999998</v>
      </c>
      <c r="H15" s="176">
        <f t="shared" si="20"/>
        <v>1.9031600000000002</v>
      </c>
      <c r="I15" s="176">
        <f t="shared" si="20"/>
        <v>1.9341400000000002</v>
      </c>
      <c r="J15" s="176">
        <f t="shared" si="20"/>
        <v>1.9915099999999999</v>
      </c>
      <c r="K15" s="176">
        <f t="shared" si="20"/>
        <v>2.0431500000000002</v>
      </c>
      <c r="L15" s="176">
        <f t="shared" si="20"/>
        <v>2.0890399999999998</v>
      </c>
      <c r="M15" s="176">
        <f t="shared" si="20"/>
        <v>2.1292</v>
      </c>
      <c r="N15" s="176">
        <f t="shared" si="20"/>
        <v>2.1643499999999998</v>
      </c>
      <c r="O15" s="176">
        <f t="shared" si="20"/>
        <v>2.1966199999999998</v>
      </c>
      <c r="S15" t="s">
        <v>158</v>
      </c>
      <c r="T15" t="s">
        <v>757</v>
      </c>
      <c r="U15" s="176">
        <f t="shared" si="3"/>
        <v>0.84350000000000003</v>
      </c>
      <c r="V15" s="176">
        <f t="shared" si="4"/>
        <v>0.88461000000000001</v>
      </c>
      <c r="W15" s="176">
        <f t="shared" si="5"/>
        <v>0.90278000000000003</v>
      </c>
      <c r="X15" s="176">
        <f t="shared" si="6"/>
        <v>0.91748000000000007</v>
      </c>
      <c r="Y15" s="176">
        <f t="shared" si="7"/>
        <v>0.94469000000000003</v>
      </c>
      <c r="Z15" s="176">
        <f t="shared" si="8"/>
        <v>0.96917999999999993</v>
      </c>
      <c r="AA15" s="176">
        <f t="shared" si="9"/>
        <v>0.99096000000000006</v>
      </c>
      <c r="AB15" s="176">
        <f t="shared" si="10"/>
        <v>1.0100100000000001</v>
      </c>
      <c r="AC15" s="176">
        <f t="shared" si="11"/>
        <v>1.02667</v>
      </c>
      <c r="AD15" s="176">
        <f t="shared" si="12"/>
        <v>1.0419800000000001</v>
      </c>
    </row>
    <row r="16" spans="3:30">
      <c r="D16" t="s">
        <v>158</v>
      </c>
      <c r="E16" t="s">
        <v>758</v>
      </c>
      <c r="F16" s="176">
        <f t="shared" ref="F16:O16" si="21">E47/1000</f>
        <v>0.14102000000000001</v>
      </c>
      <c r="G16" s="176">
        <f t="shared" si="21"/>
        <v>0.14788999999999999</v>
      </c>
      <c r="H16" s="176">
        <f t="shared" si="21"/>
        <v>0.15093000000000001</v>
      </c>
      <c r="I16" s="176">
        <f t="shared" si="21"/>
        <v>0.15339</v>
      </c>
      <c r="J16" s="176">
        <f t="shared" si="21"/>
        <v>0.15794</v>
      </c>
      <c r="K16" s="176">
        <f t="shared" si="21"/>
        <v>0.16203000000000001</v>
      </c>
      <c r="L16" s="176">
        <f t="shared" si="21"/>
        <v>0.16566999999999998</v>
      </c>
      <c r="M16" s="176">
        <f t="shared" si="21"/>
        <v>0.16886000000000001</v>
      </c>
      <c r="N16" s="176">
        <f t="shared" si="21"/>
        <v>0.17163999999999999</v>
      </c>
      <c r="O16" s="176">
        <f t="shared" si="21"/>
        <v>0.17419999999999999</v>
      </c>
      <c r="S16" t="s">
        <v>158</v>
      </c>
      <c r="T16" t="s">
        <v>758</v>
      </c>
      <c r="U16" s="176">
        <f t="shared" si="3"/>
        <v>6.6890000000000005E-2</v>
      </c>
      <c r="V16" s="176">
        <f t="shared" si="4"/>
        <v>7.0150000000000004E-2</v>
      </c>
      <c r="W16" s="176">
        <f t="shared" si="5"/>
        <v>7.1590000000000001E-2</v>
      </c>
      <c r="X16" s="176">
        <f t="shared" si="6"/>
        <v>7.2760000000000005E-2</v>
      </c>
      <c r="Y16" s="176">
        <f t="shared" si="7"/>
        <v>7.492E-2</v>
      </c>
      <c r="Z16" s="176">
        <f t="shared" si="8"/>
        <v>7.6859999999999998E-2</v>
      </c>
      <c r="AA16" s="176">
        <f t="shared" si="9"/>
        <v>7.8590000000000007E-2</v>
      </c>
      <c r="AB16" s="176">
        <f t="shared" si="10"/>
        <v>8.0099999999999991E-2</v>
      </c>
      <c r="AC16" s="176">
        <f t="shared" si="11"/>
        <v>8.1420000000000006E-2</v>
      </c>
      <c r="AD16" s="176">
        <f t="shared" si="12"/>
        <v>8.2629999999999995E-2</v>
      </c>
    </row>
    <row r="17" spans="4:30">
      <c r="D17" t="s">
        <v>158</v>
      </c>
      <c r="E17" t="s">
        <v>759</v>
      </c>
      <c r="F17" s="176">
        <f t="shared" ref="F17:O17" si="22">E48/1000</f>
        <v>4.0000000000000003E-5</v>
      </c>
      <c r="G17" s="176">
        <f t="shared" si="22"/>
        <v>4.0000000000000003E-5</v>
      </c>
      <c r="H17" s="176">
        <f t="shared" si="22"/>
        <v>4.0000000000000003E-5</v>
      </c>
      <c r="I17" s="176">
        <f t="shared" si="22"/>
        <v>4.0000000000000003E-5</v>
      </c>
      <c r="J17" s="176">
        <f t="shared" si="22"/>
        <v>4.0000000000000003E-5</v>
      </c>
      <c r="K17" s="176">
        <f t="shared" si="22"/>
        <v>4.0000000000000003E-5</v>
      </c>
      <c r="L17" s="176">
        <f t="shared" si="22"/>
        <v>4.0000000000000003E-5</v>
      </c>
      <c r="M17" s="176">
        <f t="shared" si="22"/>
        <v>4.0000000000000003E-5</v>
      </c>
      <c r="N17" s="176">
        <f t="shared" si="22"/>
        <v>4.0000000000000003E-5</v>
      </c>
      <c r="O17" s="176">
        <f t="shared" si="22"/>
        <v>4.0000000000000003E-5</v>
      </c>
      <c r="S17" t="s">
        <v>158</v>
      </c>
      <c r="T17" t="s">
        <v>759</v>
      </c>
      <c r="U17" s="176">
        <f t="shared" si="3"/>
        <v>2.0000000000000002E-5</v>
      </c>
      <c r="V17" s="176">
        <f t="shared" si="4"/>
        <v>2.0000000000000002E-5</v>
      </c>
      <c r="W17" s="176">
        <f t="shared" si="5"/>
        <v>2.0000000000000002E-5</v>
      </c>
      <c r="X17" s="176">
        <f t="shared" si="6"/>
        <v>2.0000000000000002E-5</v>
      </c>
      <c r="Y17" s="176">
        <f t="shared" si="7"/>
        <v>2.0000000000000002E-5</v>
      </c>
      <c r="Z17" s="176">
        <f t="shared" si="8"/>
        <v>2.0000000000000002E-5</v>
      </c>
      <c r="AA17" s="176">
        <f t="shared" si="9"/>
        <v>2.0000000000000002E-5</v>
      </c>
      <c r="AB17" s="176">
        <f t="shared" si="10"/>
        <v>2.0000000000000002E-5</v>
      </c>
      <c r="AC17" s="176">
        <f t="shared" si="11"/>
        <v>2.0000000000000002E-5</v>
      </c>
      <c r="AD17" s="176">
        <f t="shared" si="12"/>
        <v>2.0000000000000002E-5</v>
      </c>
    </row>
    <row r="18" spans="4:30">
      <c r="D18" t="s">
        <v>158</v>
      </c>
      <c r="E18" t="s">
        <v>760</v>
      </c>
      <c r="F18" s="176">
        <f t="shared" ref="F18:O18" si="23">E49/1000</f>
        <v>9.9360000000000004E-2</v>
      </c>
      <c r="G18" s="176">
        <f t="shared" si="23"/>
        <v>9.9360000000000004E-2</v>
      </c>
      <c r="H18" s="176">
        <f t="shared" si="23"/>
        <v>9.9360000000000004E-2</v>
      </c>
      <c r="I18" s="176">
        <f t="shared" si="23"/>
        <v>9.9360000000000004E-2</v>
      </c>
      <c r="J18" s="176">
        <f t="shared" si="23"/>
        <v>9.9360000000000004E-2</v>
      </c>
      <c r="K18" s="176">
        <f t="shared" si="23"/>
        <v>9.9360000000000004E-2</v>
      </c>
      <c r="L18" s="176">
        <f t="shared" si="23"/>
        <v>9.9360000000000004E-2</v>
      </c>
      <c r="M18" s="176">
        <f t="shared" si="23"/>
        <v>9.9360000000000004E-2</v>
      </c>
      <c r="N18" s="176">
        <f t="shared" si="23"/>
        <v>9.9360000000000004E-2</v>
      </c>
      <c r="O18" s="176">
        <f t="shared" si="23"/>
        <v>9.9360000000000004E-2</v>
      </c>
      <c r="S18" t="s">
        <v>158</v>
      </c>
      <c r="T18" t="s">
        <v>761</v>
      </c>
      <c r="U18" s="176">
        <f t="shared" si="3"/>
        <v>1.48776</v>
      </c>
      <c r="V18" s="176">
        <f t="shared" si="4"/>
        <v>1.67319</v>
      </c>
      <c r="W18" s="176">
        <f t="shared" si="5"/>
        <v>1.7551300000000001</v>
      </c>
      <c r="X18" s="176">
        <f t="shared" si="6"/>
        <v>1.82142</v>
      </c>
      <c r="Y18" s="176">
        <f t="shared" si="7"/>
        <v>1.9441700000000002</v>
      </c>
      <c r="Z18" s="176">
        <f t="shared" si="8"/>
        <v>2.0546599999999997</v>
      </c>
      <c r="AA18" s="176">
        <f t="shared" si="9"/>
        <v>2.15286</v>
      </c>
      <c r="AB18" s="176">
        <f t="shared" si="10"/>
        <v>2.2387899999999998</v>
      </c>
      <c r="AC18" s="176">
        <f t="shared" si="11"/>
        <v>2.3139799999999999</v>
      </c>
      <c r="AD18" s="176">
        <f t="shared" si="12"/>
        <v>2.3830300000000002</v>
      </c>
    </row>
    <row r="19" spans="4:30">
      <c r="D19" t="s">
        <v>158</v>
      </c>
      <c r="E19" t="s">
        <v>761</v>
      </c>
      <c r="F19" s="176">
        <f t="shared" ref="F19:O19" si="24">E50/1000</f>
        <v>3.9158200000000001</v>
      </c>
      <c r="G19" s="176">
        <f t="shared" si="24"/>
        <v>4.4038900000000005</v>
      </c>
      <c r="H19" s="176">
        <f t="shared" si="24"/>
        <v>4.6195500000000003</v>
      </c>
      <c r="I19" s="176">
        <f t="shared" si="24"/>
        <v>4.7940299999999993</v>
      </c>
      <c r="J19" s="176">
        <f t="shared" si="24"/>
        <v>5.1171199999999999</v>
      </c>
      <c r="K19" s="176">
        <f t="shared" si="24"/>
        <v>5.4079100000000002</v>
      </c>
      <c r="L19" s="176">
        <f t="shared" si="24"/>
        <v>5.6663900000000007</v>
      </c>
      <c r="M19" s="176">
        <f t="shared" si="24"/>
        <v>5.8925600000000005</v>
      </c>
      <c r="N19" s="176">
        <f t="shared" si="24"/>
        <v>6.0904600000000002</v>
      </c>
      <c r="O19" s="176">
        <f t="shared" si="24"/>
        <v>6.2721999999999998</v>
      </c>
      <c r="S19" t="s">
        <v>158</v>
      </c>
      <c r="T19" t="s">
        <v>762</v>
      </c>
      <c r="U19" s="176">
        <f t="shared" si="3"/>
        <v>1.0034700000000001</v>
      </c>
      <c r="V19" s="176">
        <f t="shared" si="4"/>
        <v>1.1285399999999999</v>
      </c>
      <c r="W19" s="176">
        <f t="shared" si="5"/>
        <v>1.18381</v>
      </c>
      <c r="X19" s="176">
        <f t="shared" si="6"/>
        <v>1.2285200000000001</v>
      </c>
      <c r="Y19" s="176">
        <f t="shared" si="7"/>
        <v>1.31132</v>
      </c>
      <c r="Z19" s="176">
        <f t="shared" si="8"/>
        <v>1.3858299999999999</v>
      </c>
      <c r="AA19" s="176">
        <f t="shared" si="9"/>
        <v>1.45207</v>
      </c>
      <c r="AB19" s="176">
        <f t="shared" si="10"/>
        <v>1.51003</v>
      </c>
      <c r="AC19" s="176">
        <f t="shared" si="11"/>
        <v>1.56074</v>
      </c>
      <c r="AD19" s="176">
        <f t="shared" si="12"/>
        <v>1.6073199999999999</v>
      </c>
    </row>
    <row r="20" spans="4:30">
      <c r="D20" t="s">
        <v>158</v>
      </c>
      <c r="E20" t="s">
        <v>762</v>
      </c>
      <c r="F20" s="176">
        <f t="shared" ref="F20:O20" si="25">E51/1000</f>
        <v>3.0311300000000001</v>
      </c>
      <c r="G20" s="176">
        <f t="shared" si="25"/>
        <v>3.4089200000000002</v>
      </c>
      <c r="H20" s="176">
        <f t="shared" si="25"/>
        <v>3.57586</v>
      </c>
      <c r="I20" s="176">
        <f t="shared" si="25"/>
        <v>3.7109200000000002</v>
      </c>
      <c r="J20" s="176">
        <f t="shared" si="25"/>
        <v>3.96102</v>
      </c>
      <c r="K20" s="176">
        <f t="shared" si="25"/>
        <v>4.1861099999999993</v>
      </c>
      <c r="L20" s="176">
        <f t="shared" si="25"/>
        <v>4.38619</v>
      </c>
      <c r="M20" s="176">
        <f t="shared" si="25"/>
        <v>4.5612599999999999</v>
      </c>
      <c r="N20" s="176">
        <f t="shared" si="25"/>
        <v>4.7144500000000003</v>
      </c>
      <c r="O20" s="176">
        <f t="shared" si="25"/>
        <v>4.8551299999999999</v>
      </c>
      <c r="S20" t="s">
        <v>158</v>
      </c>
      <c r="T20" t="s">
        <v>763</v>
      </c>
      <c r="U20" s="176">
        <f t="shared" si="3"/>
        <v>0.16483</v>
      </c>
      <c r="V20" s="176">
        <f t="shared" si="4"/>
        <v>0.18537000000000001</v>
      </c>
      <c r="W20" s="176">
        <f t="shared" si="5"/>
        <v>0.19444999999999998</v>
      </c>
      <c r="X20" s="176">
        <f t="shared" si="6"/>
        <v>0.20180000000000001</v>
      </c>
      <c r="Y20" s="176">
        <f t="shared" si="7"/>
        <v>0.21540000000000001</v>
      </c>
      <c r="Z20" s="176">
        <f t="shared" si="8"/>
        <v>0.22763999999999998</v>
      </c>
      <c r="AA20" s="176">
        <f t="shared" si="9"/>
        <v>0.23852000000000001</v>
      </c>
      <c r="AB20" s="176">
        <f t="shared" si="10"/>
        <v>0.24803999999999998</v>
      </c>
      <c r="AC20" s="176">
        <f t="shared" si="11"/>
        <v>0.25636999999999999</v>
      </c>
      <c r="AD20" s="176">
        <f t="shared" si="12"/>
        <v>0.26401999999999998</v>
      </c>
    </row>
    <row r="21" spans="4:30">
      <c r="D21" t="s">
        <v>158</v>
      </c>
      <c r="E21" t="s">
        <v>763</v>
      </c>
      <c r="F21" s="176">
        <f t="shared" ref="F21:O21" si="26">E52/1000</f>
        <v>0.41183999999999998</v>
      </c>
      <c r="G21" s="176">
        <f t="shared" si="26"/>
        <v>0.46317000000000003</v>
      </c>
      <c r="H21" s="176">
        <f t="shared" si="26"/>
        <v>0.48585</v>
      </c>
      <c r="I21" s="176">
        <f t="shared" si="26"/>
        <v>0.50419999999999998</v>
      </c>
      <c r="J21" s="176">
        <f t="shared" si="26"/>
        <v>0.53817999999999999</v>
      </c>
      <c r="K21" s="176">
        <f t="shared" si="26"/>
        <v>0.56876000000000004</v>
      </c>
      <c r="L21" s="176">
        <f t="shared" si="26"/>
        <v>0.59595000000000009</v>
      </c>
      <c r="M21" s="176">
        <f t="shared" si="26"/>
        <v>0.61973</v>
      </c>
      <c r="N21" s="176">
        <f t="shared" si="26"/>
        <v>0.64054999999999995</v>
      </c>
      <c r="O21" s="176">
        <f t="shared" si="26"/>
        <v>0.65965999999999991</v>
      </c>
      <c r="S21" t="s">
        <v>158</v>
      </c>
      <c r="T21" t="s">
        <v>764</v>
      </c>
      <c r="U21" s="176">
        <f t="shared" si="3"/>
        <v>0.48623</v>
      </c>
      <c r="V21" s="176">
        <f t="shared" si="4"/>
        <v>0.54683999999999999</v>
      </c>
      <c r="W21" s="176">
        <f t="shared" si="5"/>
        <v>0.57362000000000002</v>
      </c>
      <c r="X21" s="176">
        <f t="shared" si="6"/>
        <v>0.59527999999999992</v>
      </c>
      <c r="Y21" s="176">
        <f t="shared" si="7"/>
        <v>0.63539999999999996</v>
      </c>
      <c r="Z21" s="176">
        <f t="shared" si="8"/>
        <v>0.67150999999999994</v>
      </c>
      <c r="AA21" s="176">
        <f t="shared" si="9"/>
        <v>0.7036</v>
      </c>
      <c r="AB21" s="176">
        <f t="shared" si="10"/>
        <v>0.73169000000000006</v>
      </c>
      <c r="AC21" s="176">
        <f t="shared" si="11"/>
        <v>0.75626000000000004</v>
      </c>
      <c r="AD21" s="176">
        <f t="shared" si="12"/>
        <v>0.77883000000000002</v>
      </c>
    </row>
    <row r="22" spans="4:30">
      <c r="D22" t="s">
        <v>158</v>
      </c>
      <c r="E22" t="s">
        <v>764</v>
      </c>
      <c r="F22" s="176">
        <f t="shared" ref="F22:O22" si="27">E53/1000</f>
        <v>1.20407</v>
      </c>
      <c r="G22" s="176">
        <f t="shared" si="27"/>
        <v>1.3541400000000001</v>
      </c>
      <c r="H22" s="176">
        <f t="shared" si="27"/>
        <v>1.4204600000000001</v>
      </c>
      <c r="I22" s="176">
        <f t="shared" si="27"/>
        <v>1.4741</v>
      </c>
      <c r="J22" s="176">
        <f t="shared" si="27"/>
        <v>1.57345</v>
      </c>
      <c r="K22" s="176">
        <f t="shared" si="27"/>
        <v>1.6628699999999998</v>
      </c>
      <c r="L22" s="176">
        <f t="shared" si="27"/>
        <v>1.7423499999999998</v>
      </c>
      <c r="M22" s="176">
        <f t="shared" si="27"/>
        <v>1.81189</v>
      </c>
      <c r="N22" s="176">
        <f t="shared" si="27"/>
        <v>1.8727400000000001</v>
      </c>
      <c r="O22" s="176">
        <f t="shared" si="27"/>
        <v>1.9286300000000001</v>
      </c>
      <c r="S22" t="s">
        <v>158</v>
      </c>
      <c r="T22" t="s">
        <v>765</v>
      </c>
      <c r="U22" s="176">
        <f t="shared" si="3"/>
        <v>1.413E-2</v>
      </c>
      <c r="V22" s="176">
        <f t="shared" si="4"/>
        <v>1.5900000000000001E-2</v>
      </c>
      <c r="W22" s="176">
        <f t="shared" si="5"/>
        <v>1.6670000000000001E-2</v>
      </c>
      <c r="X22" s="176">
        <f t="shared" si="6"/>
        <v>1.7299999999999999E-2</v>
      </c>
      <c r="Y22" s="176">
        <f t="shared" si="7"/>
        <v>1.847E-2</v>
      </c>
      <c r="Z22" s="176">
        <f t="shared" si="8"/>
        <v>1.9519999999999999E-2</v>
      </c>
      <c r="AA22" s="176">
        <f t="shared" si="9"/>
        <v>2.0449999999999999E-2</v>
      </c>
      <c r="AB22" s="176">
        <f t="shared" si="10"/>
        <v>2.1270000000000001E-2</v>
      </c>
      <c r="AC22" s="176">
        <f t="shared" si="11"/>
        <v>2.198E-2</v>
      </c>
      <c r="AD22" s="176">
        <f t="shared" si="12"/>
        <v>2.264E-2</v>
      </c>
    </row>
    <row r="23" spans="4:30">
      <c r="D23" t="s">
        <v>158</v>
      </c>
      <c r="E23" t="s">
        <v>765</v>
      </c>
      <c r="F23" s="176">
        <f t="shared" ref="F23:O23" si="28">E54/1000</f>
        <v>3.5000000000000003E-2</v>
      </c>
      <c r="G23" s="176">
        <f t="shared" si="28"/>
        <v>3.9359999999999999E-2</v>
      </c>
      <c r="H23" s="176">
        <f t="shared" si="28"/>
        <v>4.129E-2</v>
      </c>
      <c r="I23" s="176">
        <f t="shared" si="28"/>
        <v>4.2849999999999999E-2</v>
      </c>
      <c r="J23" s="176">
        <f t="shared" si="28"/>
        <v>4.5740000000000003E-2</v>
      </c>
      <c r="K23" s="176">
        <f t="shared" si="28"/>
        <v>4.8340000000000001E-2</v>
      </c>
      <c r="L23" s="176">
        <f t="shared" si="28"/>
        <v>5.0650000000000001E-2</v>
      </c>
      <c r="M23" s="176">
        <f t="shared" si="28"/>
        <v>5.2670000000000002E-2</v>
      </c>
      <c r="N23" s="176">
        <f t="shared" si="28"/>
        <v>5.4439999999999995E-2</v>
      </c>
      <c r="O23" s="176">
        <f t="shared" si="28"/>
        <v>5.6060000000000006E-2</v>
      </c>
      <c r="S23" t="s">
        <v>158</v>
      </c>
      <c r="T23" t="s">
        <v>766</v>
      </c>
      <c r="U23" s="176">
        <f t="shared" si="3"/>
        <v>0.10033</v>
      </c>
      <c r="V23" s="176">
        <f t="shared" si="4"/>
        <v>0.11283</v>
      </c>
      <c r="W23" s="176">
        <f t="shared" si="5"/>
        <v>0.11835</v>
      </c>
      <c r="X23" s="176">
        <f t="shared" si="6"/>
        <v>0.12282</v>
      </c>
      <c r="Y23" s="176">
        <f t="shared" si="7"/>
        <v>0.13109999999999999</v>
      </c>
      <c r="Z23" s="176">
        <f t="shared" si="8"/>
        <v>0.13855000000000001</v>
      </c>
      <c r="AA23" s="176">
        <f t="shared" si="9"/>
        <v>0.14518</v>
      </c>
      <c r="AB23" s="176">
        <f t="shared" si="10"/>
        <v>0.15096999999999999</v>
      </c>
      <c r="AC23" s="176">
        <f t="shared" si="11"/>
        <v>0.15603999999999998</v>
      </c>
      <c r="AD23" s="176">
        <f t="shared" si="12"/>
        <v>0.16069999999999998</v>
      </c>
    </row>
    <row r="24" spans="4:30">
      <c r="D24" t="s">
        <v>158</v>
      </c>
      <c r="E24" t="s">
        <v>766</v>
      </c>
      <c r="F24" s="176">
        <f t="shared" ref="F24:O24" si="29">E55/1000</f>
        <v>0.24843999999999999</v>
      </c>
      <c r="G24" s="176">
        <f t="shared" si="29"/>
        <v>0.27939999999999998</v>
      </c>
      <c r="H24" s="176">
        <f t="shared" si="29"/>
        <v>0.29308000000000001</v>
      </c>
      <c r="I24" s="176">
        <f t="shared" si="29"/>
        <v>0.30414999999999998</v>
      </c>
      <c r="J24" s="176">
        <f t="shared" si="29"/>
        <v>0.32464999999999999</v>
      </c>
      <c r="K24" s="176">
        <f t="shared" si="29"/>
        <v>0.34310000000000002</v>
      </c>
      <c r="L24" s="176">
        <f t="shared" si="29"/>
        <v>0.35949999999999999</v>
      </c>
      <c r="M24" s="176">
        <f t="shared" si="29"/>
        <v>0.37385000000000002</v>
      </c>
      <c r="N24" s="176">
        <f t="shared" si="29"/>
        <v>0.38641000000000003</v>
      </c>
      <c r="O24" s="176">
        <f t="shared" si="29"/>
        <v>0.39794000000000002</v>
      </c>
      <c r="S24" t="s">
        <v>158</v>
      </c>
      <c r="T24" t="s">
        <v>767</v>
      </c>
      <c r="U24" s="176">
        <f t="shared" si="3"/>
        <v>4.5749999999999999E-2</v>
      </c>
      <c r="V24" s="176">
        <f t="shared" si="4"/>
        <v>5.1450000000000003E-2</v>
      </c>
      <c r="W24" s="176">
        <f t="shared" si="5"/>
        <v>5.3969999999999997E-2</v>
      </c>
      <c r="X24" s="176">
        <f t="shared" si="6"/>
        <v>5.6009999999999997E-2</v>
      </c>
      <c r="Y24" s="176">
        <f t="shared" si="7"/>
        <v>5.978E-2</v>
      </c>
      <c r="Z24" s="176">
        <f t="shared" si="8"/>
        <v>6.318E-2</v>
      </c>
      <c r="AA24" s="176">
        <f t="shared" si="9"/>
        <v>6.6200000000000009E-2</v>
      </c>
      <c r="AB24" s="176">
        <f t="shared" si="10"/>
        <v>6.8839999999999998E-2</v>
      </c>
      <c r="AC24" s="176">
        <f t="shared" si="11"/>
        <v>7.1150000000000005E-2</v>
      </c>
      <c r="AD24" s="176">
        <f t="shared" si="12"/>
        <v>7.3270000000000002E-2</v>
      </c>
    </row>
    <row r="25" spans="4:30">
      <c r="D25" t="s">
        <v>158</v>
      </c>
      <c r="E25" t="s">
        <v>767</v>
      </c>
      <c r="F25" s="176">
        <f t="shared" ref="F25:O25" si="30">E56/1000</f>
        <v>0.11328000000000001</v>
      </c>
      <c r="G25" s="176">
        <f t="shared" si="30"/>
        <v>0.12740000000000001</v>
      </c>
      <c r="H25" s="176">
        <f t="shared" si="30"/>
        <v>0.13363999999999998</v>
      </c>
      <c r="I25" s="176">
        <f t="shared" si="30"/>
        <v>0.13869000000000001</v>
      </c>
      <c r="J25" s="176">
        <f t="shared" si="30"/>
        <v>0.14804</v>
      </c>
      <c r="K25" s="176">
        <f t="shared" si="30"/>
        <v>0.15644999999999998</v>
      </c>
      <c r="L25" s="176">
        <f t="shared" si="30"/>
        <v>0.16393000000000002</v>
      </c>
      <c r="M25" s="176">
        <f t="shared" si="30"/>
        <v>0.17047000000000001</v>
      </c>
      <c r="N25" s="176">
        <f t="shared" si="30"/>
        <v>0.17618999999999999</v>
      </c>
      <c r="O25" s="176">
        <f t="shared" si="30"/>
        <v>0.18145</v>
      </c>
      <c r="S25" t="s">
        <v>158</v>
      </c>
      <c r="T25" t="s">
        <v>768</v>
      </c>
      <c r="U25" s="176">
        <f t="shared" si="3"/>
        <v>1.5189999999999999E-2</v>
      </c>
      <c r="V25" s="176">
        <f t="shared" si="4"/>
        <v>1.7090000000000001E-2</v>
      </c>
      <c r="W25" s="176">
        <f t="shared" si="5"/>
        <v>1.7920000000000002E-2</v>
      </c>
      <c r="X25" s="176">
        <f t="shared" si="6"/>
        <v>1.8600000000000002E-2</v>
      </c>
      <c r="Y25" s="176">
        <f t="shared" si="7"/>
        <v>1.9850000000000003E-2</v>
      </c>
      <c r="Z25" s="176">
        <f t="shared" si="8"/>
        <v>2.0980000000000002E-2</v>
      </c>
      <c r="AA25" s="176">
        <f t="shared" si="9"/>
        <v>2.1989999999999999E-2</v>
      </c>
      <c r="AB25" s="176">
        <f t="shared" si="10"/>
        <v>2.2859999999999998E-2</v>
      </c>
      <c r="AC25" s="176">
        <f t="shared" si="11"/>
        <v>2.3629999999999998E-2</v>
      </c>
      <c r="AD25" s="176">
        <f t="shared" si="12"/>
        <v>2.4340000000000001E-2</v>
      </c>
    </row>
    <row r="26" spans="4:30">
      <c r="D26" t="s">
        <v>158</v>
      </c>
      <c r="E26" t="s">
        <v>768</v>
      </c>
      <c r="F26" s="176">
        <f t="shared" ref="F26:O26" si="31">E57/1000</f>
        <v>3.7620000000000001E-2</v>
      </c>
      <c r="G26" s="176">
        <f t="shared" si="31"/>
        <v>4.231E-2</v>
      </c>
      <c r="H26" s="176">
        <f t="shared" si="31"/>
        <v>4.4380000000000003E-2</v>
      </c>
      <c r="I26" s="176">
        <f t="shared" si="31"/>
        <v>4.6060000000000004E-2</v>
      </c>
      <c r="J26" s="176">
        <f t="shared" si="31"/>
        <v>4.9159999999999995E-2</v>
      </c>
      <c r="K26" s="176">
        <f t="shared" si="31"/>
        <v>5.1959999999999999E-2</v>
      </c>
      <c r="L26" s="176">
        <f t="shared" si="31"/>
        <v>5.4439999999999995E-2</v>
      </c>
      <c r="M26" s="176">
        <f t="shared" si="31"/>
        <v>5.6619999999999997E-2</v>
      </c>
      <c r="N26" s="176">
        <f t="shared" si="31"/>
        <v>5.8520000000000003E-2</v>
      </c>
      <c r="O26" s="176">
        <f t="shared" si="31"/>
        <v>6.0260000000000001E-2</v>
      </c>
      <c r="S26" t="s">
        <v>158</v>
      </c>
      <c r="T26" t="s">
        <v>769</v>
      </c>
      <c r="U26" s="176">
        <f t="shared" si="3"/>
        <v>4.3639999999999998E-2</v>
      </c>
      <c r="V26" s="176">
        <f t="shared" si="4"/>
        <v>4.9079999999999999E-2</v>
      </c>
      <c r="W26" s="176">
        <f t="shared" si="5"/>
        <v>5.1479999999999998E-2</v>
      </c>
      <c r="X26" s="176">
        <f t="shared" si="6"/>
        <v>5.3429999999999998E-2</v>
      </c>
      <c r="Y26" s="176">
        <f t="shared" si="7"/>
        <v>5.7030000000000004E-2</v>
      </c>
      <c r="Z26" s="176">
        <f t="shared" si="8"/>
        <v>6.0270000000000004E-2</v>
      </c>
      <c r="AA26" s="176">
        <f t="shared" si="9"/>
        <v>6.3149999999999998E-2</v>
      </c>
      <c r="AB26" s="176">
        <f t="shared" si="10"/>
        <v>6.5670000000000006E-2</v>
      </c>
      <c r="AC26" s="176">
        <f t="shared" si="11"/>
        <v>6.7879999999999996E-2</v>
      </c>
      <c r="AD26" s="176">
        <f t="shared" si="12"/>
        <v>6.9900000000000004E-2</v>
      </c>
    </row>
    <row r="27" spans="4:30">
      <c r="D27" t="s">
        <v>158</v>
      </c>
      <c r="E27" t="s">
        <v>769</v>
      </c>
      <c r="F27" s="176">
        <f t="shared" ref="F27:O27" si="32">E58/1000</f>
        <v>0.10807</v>
      </c>
      <c r="G27" s="176">
        <f t="shared" si="32"/>
        <v>0.12154000000000001</v>
      </c>
      <c r="H27" s="176">
        <f t="shared" si="32"/>
        <v>0.12748999999999999</v>
      </c>
      <c r="I27" s="176">
        <f t="shared" si="32"/>
        <v>0.13231000000000001</v>
      </c>
      <c r="J27" s="176">
        <f t="shared" si="32"/>
        <v>0.14122000000000001</v>
      </c>
      <c r="K27" s="176">
        <f t="shared" si="32"/>
        <v>0.14924999999999999</v>
      </c>
      <c r="L27" s="176">
        <f t="shared" si="32"/>
        <v>0.15637999999999999</v>
      </c>
      <c r="M27" s="176">
        <f t="shared" si="32"/>
        <v>0.16262000000000001</v>
      </c>
      <c r="N27" s="176">
        <f t="shared" si="32"/>
        <v>0.16809000000000002</v>
      </c>
      <c r="O27" s="176">
        <f t="shared" si="32"/>
        <v>0.1731</v>
      </c>
      <c r="S27" t="s">
        <v>158</v>
      </c>
      <c r="T27" t="s">
        <v>770</v>
      </c>
      <c r="U27" s="176">
        <f t="shared" si="3"/>
        <v>0.17662</v>
      </c>
      <c r="V27" s="176">
        <f t="shared" si="4"/>
        <v>0.19863999999999998</v>
      </c>
      <c r="W27" s="176">
        <f t="shared" si="5"/>
        <v>0.20837</v>
      </c>
      <c r="X27" s="176">
        <f t="shared" si="6"/>
        <v>0.21624000000000002</v>
      </c>
      <c r="Y27" s="176">
        <f t="shared" si="7"/>
        <v>0.23081000000000002</v>
      </c>
      <c r="Z27" s="176">
        <f t="shared" si="8"/>
        <v>0.24393000000000001</v>
      </c>
      <c r="AA27" s="176">
        <f t="shared" si="9"/>
        <v>0.25558000000000003</v>
      </c>
      <c r="AB27" s="176">
        <f t="shared" si="10"/>
        <v>0.26579000000000003</v>
      </c>
      <c r="AC27" s="176">
        <f t="shared" si="11"/>
        <v>0.27470999999999995</v>
      </c>
      <c r="AD27" s="176">
        <f t="shared" si="12"/>
        <v>0.28291000000000005</v>
      </c>
    </row>
    <row r="28" spans="4:30">
      <c r="D28" t="s">
        <v>158</v>
      </c>
      <c r="E28" t="s">
        <v>770</v>
      </c>
      <c r="F28" s="176">
        <f t="shared" ref="F28:O28" si="33">E59/1000</f>
        <v>0.43737999999999999</v>
      </c>
      <c r="G28" s="176">
        <f t="shared" si="33"/>
        <v>0.49188999999999999</v>
      </c>
      <c r="H28" s="176">
        <f t="shared" si="33"/>
        <v>0.51597999999999999</v>
      </c>
      <c r="I28" s="176">
        <f t="shared" si="33"/>
        <v>0.53547</v>
      </c>
      <c r="J28" s="176">
        <f t="shared" si="33"/>
        <v>0.57155999999999996</v>
      </c>
      <c r="K28" s="176">
        <f t="shared" si="33"/>
        <v>0.60403999999999991</v>
      </c>
      <c r="L28" s="176">
        <f t="shared" si="33"/>
        <v>0.63290999999999997</v>
      </c>
      <c r="M28" s="176">
        <f t="shared" si="33"/>
        <v>0.65816999999999992</v>
      </c>
      <c r="N28" s="176">
        <f t="shared" si="33"/>
        <v>0.68026999999999993</v>
      </c>
      <c r="O28" s="176">
        <f t="shared" si="33"/>
        <v>0.70057000000000003</v>
      </c>
      <c r="S28" t="s">
        <v>158</v>
      </c>
      <c r="T28" t="s">
        <v>771</v>
      </c>
      <c r="U28" s="176">
        <f t="shared" si="3"/>
        <v>1.401E-2</v>
      </c>
      <c r="V28" s="176">
        <f t="shared" si="4"/>
        <v>1.575E-2</v>
      </c>
      <c r="W28" s="176">
        <f t="shared" si="5"/>
        <v>1.652E-2</v>
      </c>
      <c r="X28" s="176">
        <f t="shared" si="6"/>
        <v>1.7149999999999999E-2</v>
      </c>
      <c r="Y28" s="176">
        <f t="shared" si="7"/>
        <v>1.83E-2</v>
      </c>
      <c r="Z28" s="176">
        <f t="shared" si="8"/>
        <v>1.934E-2</v>
      </c>
      <c r="AA28" s="176">
        <f t="shared" si="9"/>
        <v>2.027E-2</v>
      </c>
      <c r="AB28" s="176">
        <f t="shared" si="10"/>
        <v>2.1079999999999998E-2</v>
      </c>
      <c r="AC28" s="176">
        <f t="shared" si="11"/>
        <v>2.179E-2</v>
      </c>
      <c r="AD28" s="176">
        <f t="shared" si="12"/>
        <v>2.2440000000000002E-2</v>
      </c>
    </row>
    <row r="29" spans="4:30">
      <c r="D29" t="s">
        <v>158</v>
      </c>
      <c r="E29" t="s">
        <v>771</v>
      </c>
      <c r="F29" s="176">
        <f t="shared" ref="F29:O29" si="34">E60/1000</f>
        <v>3.4689999999999999E-2</v>
      </c>
      <c r="G29" s="176">
        <f t="shared" si="34"/>
        <v>3.9009999999999996E-2</v>
      </c>
      <c r="H29" s="176">
        <f t="shared" si="34"/>
        <v>4.0920000000000005E-2</v>
      </c>
      <c r="I29" s="176">
        <f t="shared" si="34"/>
        <v>4.2470000000000001E-2</v>
      </c>
      <c r="J29" s="176">
        <f t="shared" si="34"/>
        <v>4.5329999999999995E-2</v>
      </c>
      <c r="K29" s="176">
        <f t="shared" si="34"/>
        <v>4.7899999999999998E-2</v>
      </c>
      <c r="L29" s="176">
        <f t="shared" si="34"/>
        <v>5.0189999999999999E-2</v>
      </c>
      <c r="M29" s="176">
        <f t="shared" si="34"/>
        <v>5.2200000000000003E-2</v>
      </c>
      <c r="N29" s="176">
        <f t="shared" si="34"/>
        <v>5.3950000000000005E-2</v>
      </c>
      <c r="O29" s="176">
        <f t="shared" si="34"/>
        <v>5.5560000000000005E-2</v>
      </c>
      <c r="S29" t="s">
        <v>158</v>
      </c>
      <c r="T29" t="s">
        <v>772</v>
      </c>
      <c r="U29" s="176">
        <f t="shared" si="3"/>
        <v>0</v>
      </c>
      <c r="V29" s="176">
        <f t="shared" si="4"/>
        <v>0</v>
      </c>
      <c r="W29" s="176">
        <f t="shared" si="5"/>
        <v>0</v>
      </c>
      <c r="X29" s="176">
        <f t="shared" si="6"/>
        <v>0</v>
      </c>
      <c r="Y29" s="176">
        <f t="shared" si="7"/>
        <v>0</v>
      </c>
      <c r="Z29" s="176">
        <f t="shared" si="8"/>
        <v>0</v>
      </c>
      <c r="AA29" s="176">
        <f t="shared" si="9"/>
        <v>1.0000000000000001E-5</v>
      </c>
      <c r="AB29" s="176">
        <f t="shared" si="10"/>
        <v>1.0000000000000001E-5</v>
      </c>
      <c r="AC29" s="176">
        <f t="shared" si="11"/>
        <v>1.0000000000000001E-5</v>
      </c>
      <c r="AD29" s="176">
        <f t="shared" si="12"/>
        <v>1.0000000000000001E-5</v>
      </c>
    </row>
    <row r="30" spans="4:30">
      <c r="D30" t="s">
        <v>158</v>
      </c>
      <c r="E30" t="s">
        <v>772</v>
      </c>
      <c r="F30" s="176">
        <f t="shared" ref="F30:O30" si="35">E61/1000</f>
        <v>1.0000000000000001E-5</v>
      </c>
      <c r="G30" s="176">
        <f t="shared" si="35"/>
        <v>1.0000000000000001E-5</v>
      </c>
      <c r="H30" s="176">
        <f t="shared" si="35"/>
        <v>1.0000000000000001E-5</v>
      </c>
      <c r="I30" s="176">
        <f t="shared" si="35"/>
        <v>1.0000000000000001E-5</v>
      </c>
      <c r="J30" s="176">
        <f t="shared" si="35"/>
        <v>1.0000000000000001E-5</v>
      </c>
      <c r="K30" s="176">
        <f t="shared" si="35"/>
        <v>1.0000000000000001E-5</v>
      </c>
      <c r="L30" s="176">
        <f t="shared" si="35"/>
        <v>1.0000000000000001E-5</v>
      </c>
      <c r="M30" s="176">
        <f t="shared" si="35"/>
        <v>1.0000000000000001E-5</v>
      </c>
      <c r="N30" s="176">
        <f t="shared" si="35"/>
        <v>1.0000000000000001E-5</v>
      </c>
      <c r="O30" s="176">
        <f t="shared" si="35"/>
        <v>1.0000000000000001E-5</v>
      </c>
    </row>
    <row r="31" spans="4:30">
      <c r="D31" t="s">
        <v>158</v>
      </c>
      <c r="E31" t="s">
        <v>773</v>
      </c>
      <c r="F31" s="176">
        <f t="shared" ref="F31:O31" si="36">E62/1000</f>
        <v>8.6400000000000001E-3</v>
      </c>
      <c r="G31" s="176">
        <f t="shared" si="36"/>
        <v>8.6400000000000001E-3</v>
      </c>
      <c r="H31" s="176">
        <f t="shared" si="36"/>
        <v>8.6400000000000001E-3</v>
      </c>
      <c r="I31" s="176">
        <f t="shared" si="36"/>
        <v>8.6400000000000001E-3</v>
      </c>
      <c r="J31" s="176">
        <f t="shared" si="36"/>
        <v>8.6400000000000001E-3</v>
      </c>
      <c r="K31" s="176">
        <f t="shared" si="36"/>
        <v>8.6400000000000001E-3</v>
      </c>
      <c r="L31" s="176">
        <f t="shared" si="36"/>
        <v>8.6400000000000001E-3</v>
      </c>
      <c r="M31" s="176">
        <f t="shared" si="36"/>
        <v>8.6400000000000001E-3</v>
      </c>
      <c r="N31" s="176">
        <f t="shared" si="36"/>
        <v>8.6400000000000001E-3</v>
      </c>
      <c r="O31" s="176">
        <f t="shared" si="36"/>
        <v>8.6400000000000001E-3</v>
      </c>
    </row>
    <row r="35" spans="4:28">
      <c r="D35" s="175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R35" s="184" t="s">
        <v>449</v>
      </c>
      <c r="S35" s="176"/>
      <c r="T35" s="176"/>
      <c r="U35" s="176"/>
      <c r="V35" s="176"/>
      <c r="W35" s="176"/>
      <c r="X35" s="176"/>
      <c r="Y35" s="176"/>
      <c r="Z35" s="176"/>
      <c r="AA35" s="176"/>
      <c r="AB35" s="176"/>
    </row>
    <row r="36" spans="4:28" ht="15.75" thickBot="1">
      <c r="D36" s="170" t="s">
        <v>742</v>
      </c>
      <c r="E36" s="175">
        <v>2018</v>
      </c>
      <c r="F36" s="175">
        <v>2021</v>
      </c>
      <c r="G36" s="175">
        <v>2025</v>
      </c>
      <c r="H36" s="175">
        <v>2030</v>
      </c>
      <c r="I36" s="175">
        <v>2035</v>
      </c>
      <c r="J36" s="175">
        <v>2040</v>
      </c>
      <c r="K36" s="175">
        <v>2045</v>
      </c>
      <c r="L36" s="175">
        <v>2050</v>
      </c>
      <c r="M36" s="175">
        <v>2055</v>
      </c>
      <c r="N36" s="175">
        <v>2060</v>
      </c>
      <c r="R36" s="177" t="s">
        <v>742</v>
      </c>
      <c r="S36" s="184">
        <v>2018</v>
      </c>
      <c r="T36" s="184">
        <v>2021</v>
      </c>
      <c r="U36" s="184">
        <v>2025</v>
      </c>
      <c r="V36" s="184">
        <v>2030</v>
      </c>
      <c r="W36" s="184">
        <v>2035</v>
      </c>
      <c r="X36" s="184">
        <v>2040</v>
      </c>
      <c r="Y36" s="184">
        <v>2045</v>
      </c>
      <c r="Z36" s="184">
        <v>2050</v>
      </c>
      <c r="AA36" s="184">
        <v>2055</v>
      </c>
      <c r="AB36" s="184">
        <v>2060</v>
      </c>
    </row>
    <row r="37" spans="4:28">
      <c r="D37" s="172" t="s">
        <v>697</v>
      </c>
      <c r="E37" s="171">
        <v>18473.560000000001</v>
      </c>
      <c r="F37" s="171">
        <v>19373.91</v>
      </c>
      <c r="G37" s="171">
        <v>19771.759999999998</v>
      </c>
      <c r="H37" s="171">
        <v>20093.61</v>
      </c>
      <c r="I37" s="171">
        <v>20689.64</v>
      </c>
      <c r="J37" s="171">
        <v>21226.07</v>
      </c>
      <c r="K37" s="171">
        <v>21702.89</v>
      </c>
      <c r="L37" s="171">
        <v>22120.11</v>
      </c>
      <c r="M37" s="171">
        <v>22485.18</v>
      </c>
      <c r="N37" s="171">
        <v>22820.44</v>
      </c>
      <c r="R37" s="180" t="s">
        <v>697</v>
      </c>
      <c r="S37" s="178">
        <v>8316.32</v>
      </c>
      <c r="T37" s="179">
        <v>8721.6299999999992</v>
      </c>
      <c r="U37" s="179">
        <v>8900.73</v>
      </c>
      <c r="V37" s="179">
        <v>9045.6299999999992</v>
      </c>
      <c r="W37" s="179">
        <v>9313.94</v>
      </c>
      <c r="X37" s="179">
        <v>9555.43</v>
      </c>
      <c r="Y37" s="179">
        <v>9770.08</v>
      </c>
      <c r="Z37" s="179">
        <v>9957.9</v>
      </c>
      <c r="AA37" s="179">
        <v>10122.25</v>
      </c>
      <c r="AB37" s="179">
        <v>10273.18</v>
      </c>
    </row>
    <row r="38" spans="4:28">
      <c r="D38" s="172" t="s">
        <v>698</v>
      </c>
      <c r="E38" s="171">
        <v>12332.87</v>
      </c>
      <c r="F38" s="171">
        <v>12933.93</v>
      </c>
      <c r="G38" s="171">
        <v>13199.54</v>
      </c>
      <c r="H38" s="171">
        <v>13414.41</v>
      </c>
      <c r="I38" s="171">
        <v>13812.31</v>
      </c>
      <c r="J38" s="171">
        <v>14170.43</v>
      </c>
      <c r="K38" s="171">
        <v>14488.75</v>
      </c>
      <c r="L38" s="171">
        <v>14767.29</v>
      </c>
      <c r="M38" s="171">
        <v>15011</v>
      </c>
      <c r="N38" s="171">
        <v>15234.83</v>
      </c>
      <c r="R38" s="180" t="s">
        <v>698</v>
      </c>
      <c r="S38" s="178">
        <v>4796.8</v>
      </c>
      <c r="T38" s="179">
        <v>5030.58</v>
      </c>
      <c r="U38" s="179">
        <v>5133.8900000000003</v>
      </c>
      <c r="V38" s="179">
        <v>5217.46</v>
      </c>
      <c r="W38" s="179">
        <v>5372.22</v>
      </c>
      <c r="X38" s="179">
        <v>5511.51</v>
      </c>
      <c r="Y38" s="179">
        <v>5635.32</v>
      </c>
      <c r="Z38" s="179">
        <v>5743.65</v>
      </c>
      <c r="AA38" s="179">
        <v>5838.45</v>
      </c>
      <c r="AB38" s="179">
        <v>5925.5</v>
      </c>
    </row>
    <row r="39" spans="4:28">
      <c r="D39" s="172" t="s">
        <v>743</v>
      </c>
      <c r="E39" s="171">
        <v>1674.5</v>
      </c>
      <c r="F39" s="171">
        <v>1756.11</v>
      </c>
      <c r="G39" s="171">
        <v>1792.17</v>
      </c>
      <c r="H39" s="171">
        <v>1821.34</v>
      </c>
      <c r="I39" s="171">
        <v>1875.37</v>
      </c>
      <c r="J39" s="171">
        <v>1923.99</v>
      </c>
      <c r="K39" s="171">
        <v>1967.21</v>
      </c>
      <c r="L39" s="171">
        <v>2005.03</v>
      </c>
      <c r="M39" s="171">
        <v>2038.12</v>
      </c>
      <c r="N39" s="171">
        <v>2068.5100000000002</v>
      </c>
      <c r="R39" s="180" t="s">
        <v>743</v>
      </c>
      <c r="S39" s="178">
        <v>787.24</v>
      </c>
      <c r="T39" s="179">
        <v>825.61</v>
      </c>
      <c r="U39" s="179">
        <v>842.57</v>
      </c>
      <c r="V39" s="179">
        <v>856.28</v>
      </c>
      <c r="W39" s="179">
        <v>881.68</v>
      </c>
      <c r="X39" s="179">
        <v>904.54</v>
      </c>
      <c r="Y39" s="179">
        <v>924.86</v>
      </c>
      <c r="Z39" s="179">
        <v>942.64</v>
      </c>
      <c r="AA39" s="179">
        <v>958.2</v>
      </c>
      <c r="AB39" s="179">
        <v>972.48</v>
      </c>
    </row>
    <row r="40" spans="4:28">
      <c r="D40" s="172" t="s">
        <v>503</v>
      </c>
      <c r="E40" s="171">
        <v>4895.25</v>
      </c>
      <c r="F40" s="171">
        <v>5133.83</v>
      </c>
      <c r="G40" s="171">
        <v>5239.25</v>
      </c>
      <c r="H40" s="171">
        <v>5324.54</v>
      </c>
      <c r="I40" s="171">
        <v>5482.48</v>
      </c>
      <c r="J40" s="171">
        <v>5624.63</v>
      </c>
      <c r="K40" s="171">
        <v>5750.98</v>
      </c>
      <c r="L40" s="171">
        <v>5861.54</v>
      </c>
      <c r="M40" s="171">
        <v>5958.28</v>
      </c>
      <c r="N40" s="171">
        <v>6047.12</v>
      </c>
      <c r="R40" s="180" t="s">
        <v>503</v>
      </c>
      <c r="S40" s="178">
        <v>2322.1</v>
      </c>
      <c r="T40" s="179">
        <v>2435.27</v>
      </c>
      <c r="U40" s="179">
        <v>2485.2800000000002</v>
      </c>
      <c r="V40" s="179">
        <v>2525.7399999999998</v>
      </c>
      <c r="W40" s="179">
        <v>2600.66</v>
      </c>
      <c r="X40" s="179">
        <v>2668.09</v>
      </c>
      <c r="Y40" s="179">
        <v>2728.02</v>
      </c>
      <c r="Z40" s="179">
        <v>2780.47</v>
      </c>
      <c r="AA40" s="179">
        <v>2826.36</v>
      </c>
      <c r="AB40" s="179">
        <v>2868.5</v>
      </c>
    </row>
    <row r="41" spans="4:28">
      <c r="D41" s="172" t="s">
        <v>744</v>
      </c>
      <c r="E41" s="171">
        <v>142.30000000000001</v>
      </c>
      <c r="F41" s="171">
        <v>149.22999999999999</v>
      </c>
      <c r="G41" s="171">
        <v>152.30000000000001</v>
      </c>
      <c r="H41" s="171">
        <v>154.78</v>
      </c>
      <c r="I41" s="171">
        <v>159.37</v>
      </c>
      <c r="J41" s="171">
        <v>163.5</v>
      </c>
      <c r="K41" s="171">
        <v>167.17</v>
      </c>
      <c r="L41" s="171">
        <v>170.38</v>
      </c>
      <c r="M41" s="171">
        <v>173.2</v>
      </c>
      <c r="N41" s="171">
        <v>175.78</v>
      </c>
      <c r="R41" s="180" t="s">
        <v>744</v>
      </c>
      <c r="S41" s="178">
        <v>67.5</v>
      </c>
      <c r="T41" s="179">
        <v>70.790000000000006</v>
      </c>
      <c r="U41" s="179">
        <v>72.239999999999995</v>
      </c>
      <c r="V41" s="179">
        <v>73.42</v>
      </c>
      <c r="W41" s="179">
        <v>75.599999999999994</v>
      </c>
      <c r="X41" s="179">
        <v>77.56</v>
      </c>
      <c r="Y41" s="179">
        <v>79.3</v>
      </c>
      <c r="Z41" s="179">
        <v>80.819999999999993</v>
      </c>
      <c r="AA41" s="179">
        <v>82.16</v>
      </c>
      <c r="AB41" s="179">
        <v>83.38</v>
      </c>
    </row>
    <row r="42" spans="4:28">
      <c r="D42" s="172" t="s">
        <v>699</v>
      </c>
      <c r="E42" s="171">
        <v>1010.04</v>
      </c>
      <c r="F42" s="171">
        <v>1059.27</v>
      </c>
      <c r="G42" s="171">
        <v>1081.02</v>
      </c>
      <c r="H42" s="171">
        <v>1098.6199999999999</v>
      </c>
      <c r="I42" s="171">
        <v>1131.21</v>
      </c>
      <c r="J42" s="171">
        <v>1160.54</v>
      </c>
      <c r="K42" s="171">
        <v>1186.6099999999999</v>
      </c>
      <c r="L42" s="171">
        <v>1209.42</v>
      </c>
      <c r="M42" s="171">
        <v>1229.3800000000001</v>
      </c>
      <c r="N42" s="171">
        <v>1247.71</v>
      </c>
      <c r="R42" s="180" t="s">
        <v>699</v>
      </c>
      <c r="S42" s="178">
        <v>479.12</v>
      </c>
      <c r="T42" s="179">
        <v>502.47</v>
      </c>
      <c r="U42" s="179">
        <v>512.79</v>
      </c>
      <c r="V42" s="179">
        <v>521.14</v>
      </c>
      <c r="W42" s="179">
        <v>536.6</v>
      </c>
      <c r="X42" s="179">
        <v>550.51</v>
      </c>
      <c r="Y42" s="179">
        <v>562.88</v>
      </c>
      <c r="Z42" s="179">
        <v>573.70000000000005</v>
      </c>
      <c r="AA42" s="179">
        <v>583.16999999999996</v>
      </c>
      <c r="AB42" s="179">
        <v>591.86</v>
      </c>
    </row>
    <row r="43" spans="4:28">
      <c r="D43" s="172" t="s">
        <v>745</v>
      </c>
      <c r="E43" s="171">
        <v>460.56</v>
      </c>
      <c r="F43" s="171">
        <v>483.01</v>
      </c>
      <c r="G43" s="171">
        <v>492.93</v>
      </c>
      <c r="H43" s="171">
        <v>500.95</v>
      </c>
      <c r="I43" s="171">
        <v>515.80999999999995</v>
      </c>
      <c r="J43" s="171">
        <v>529.17999999999995</v>
      </c>
      <c r="K43" s="171">
        <v>541.07000000000005</v>
      </c>
      <c r="L43" s="171">
        <v>551.47</v>
      </c>
      <c r="M43" s="171">
        <v>560.57000000000005</v>
      </c>
      <c r="N43" s="171">
        <v>568.92999999999995</v>
      </c>
      <c r="R43" s="180" t="s">
        <v>745</v>
      </c>
      <c r="S43" s="178">
        <v>218.47</v>
      </c>
      <c r="T43" s="179">
        <v>229.12</v>
      </c>
      <c r="U43" s="179">
        <v>233.82</v>
      </c>
      <c r="V43" s="179">
        <v>237.63</v>
      </c>
      <c r="W43" s="179">
        <v>244.68</v>
      </c>
      <c r="X43" s="179">
        <v>251.02</v>
      </c>
      <c r="Y43" s="179">
        <v>256.66000000000003</v>
      </c>
      <c r="Z43" s="179">
        <v>261.60000000000002</v>
      </c>
      <c r="AA43" s="179">
        <v>265.91000000000003</v>
      </c>
      <c r="AB43" s="179">
        <v>269.88</v>
      </c>
    </row>
    <row r="44" spans="4:28">
      <c r="D44" s="172" t="s">
        <v>746</v>
      </c>
      <c r="E44" s="171">
        <v>152.96</v>
      </c>
      <c r="F44" s="171">
        <v>160.41</v>
      </c>
      <c r="G44" s="171">
        <v>163.71</v>
      </c>
      <c r="H44" s="171">
        <v>166.37</v>
      </c>
      <c r="I44" s="171">
        <v>171.31</v>
      </c>
      <c r="J44" s="171">
        <v>175.75</v>
      </c>
      <c r="K44" s="171">
        <v>179.7</v>
      </c>
      <c r="L44" s="171">
        <v>183.15</v>
      </c>
      <c r="M44" s="171">
        <v>186.17</v>
      </c>
      <c r="N44" s="171">
        <v>188.95</v>
      </c>
      <c r="R44" s="180" t="s">
        <v>746</v>
      </c>
      <c r="S44" s="178">
        <v>72.56</v>
      </c>
      <c r="T44" s="179">
        <v>76.09</v>
      </c>
      <c r="U44" s="179">
        <v>77.66</v>
      </c>
      <c r="V44" s="179">
        <v>78.92</v>
      </c>
      <c r="W44" s="179">
        <v>81.260000000000005</v>
      </c>
      <c r="X44" s="179">
        <v>83.37</v>
      </c>
      <c r="Y44" s="179">
        <v>85.24</v>
      </c>
      <c r="Z44" s="179">
        <v>86.88</v>
      </c>
      <c r="AA44" s="179">
        <v>88.31</v>
      </c>
      <c r="AB44" s="179">
        <v>89.63</v>
      </c>
    </row>
    <row r="45" spans="4:28">
      <c r="D45" s="172" t="s">
        <v>696</v>
      </c>
      <c r="E45" s="171">
        <v>475.31</v>
      </c>
      <c r="F45" s="171">
        <v>498.48</v>
      </c>
      <c r="G45" s="171">
        <v>508.71</v>
      </c>
      <c r="H45" s="171">
        <v>516.99</v>
      </c>
      <c r="I45" s="171">
        <v>532.33000000000004</v>
      </c>
      <c r="J45" s="171">
        <v>546.13</v>
      </c>
      <c r="K45" s="171">
        <v>558.4</v>
      </c>
      <c r="L45" s="171">
        <v>569.13</v>
      </c>
      <c r="M45" s="171">
        <v>578.53</v>
      </c>
      <c r="N45" s="171">
        <v>587.15</v>
      </c>
      <c r="R45" s="180" t="s">
        <v>696</v>
      </c>
      <c r="S45" s="178">
        <v>225.47</v>
      </c>
      <c r="T45" s="179">
        <v>236.46</v>
      </c>
      <c r="U45" s="179">
        <v>241.31</v>
      </c>
      <c r="V45" s="179">
        <v>245.24</v>
      </c>
      <c r="W45" s="179">
        <v>252.51</v>
      </c>
      <c r="X45" s="179">
        <v>259.06</v>
      </c>
      <c r="Y45" s="179">
        <v>264.88</v>
      </c>
      <c r="Z45" s="179">
        <v>269.97000000000003</v>
      </c>
      <c r="AA45" s="179">
        <v>274.43</v>
      </c>
      <c r="AB45" s="179">
        <v>278.52</v>
      </c>
    </row>
    <row r="46" spans="4:28">
      <c r="D46" s="172" t="s">
        <v>695</v>
      </c>
      <c r="E46" s="171">
        <v>1778.2</v>
      </c>
      <c r="F46" s="171">
        <v>1864.87</v>
      </c>
      <c r="G46" s="171">
        <v>1903.16</v>
      </c>
      <c r="H46" s="171">
        <v>1934.14</v>
      </c>
      <c r="I46" s="171">
        <v>1991.51</v>
      </c>
      <c r="J46" s="171">
        <v>2043.15</v>
      </c>
      <c r="K46" s="171">
        <v>2089.04</v>
      </c>
      <c r="L46" s="171">
        <v>2129.1999999999998</v>
      </c>
      <c r="M46" s="171">
        <v>2164.35</v>
      </c>
      <c r="N46" s="171">
        <v>2196.62</v>
      </c>
      <c r="R46" s="180" t="s">
        <v>695</v>
      </c>
      <c r="S46" s="178">
        <v>843.5</v>
      </c>
      <c r="T46" s="179">
        <v>884.61</v>
      </c>
      <c r="U46" s="179">
        <v>902.78</v>
      </c>
      <c r="V46" s="179">
        <v>917.48</v>
      </c>
      <c r="W46" s="179">
        <v>944.69</v>
      </c>
      <c r="X46" s="179">
        <v>969.18</v>
      </c>
      <c r="Y46" s="179">
        <v>990.96</v>
      </c>
      <c r="Z46" s="179">
        <v>1010.01</v>
      </c>
      <c r="AA46" s="179">
        <v>1026.67</v>
      </c>
      <c r="AB46" s="179">
        <v>1041.98</v>
      </c>
    </row>
    <row r="47" spans="4:28">
      <c r="D47" s="172" t="s">
        <v>499</v>
      </c>
      <c r="E47" s="171">
        <v>141.02000000000001</v>
      </c>
      <c r="F47" s="171">
        <v>147.88999999999999</v>
      </c>
      <c r="G47" s="171">
        <v>150.93</v>
      </c>
      <c r="H47" s="171">
        <v>153.38999999999999</v>
      </c>
      <c r="I47" s="171">
        <v>157.94</v>
      </c>
      <c r="J47" s="171">
        <v>162.03</v>
      </c>
      <c r="K47" s="171">
        <v>165.67</v>
      </c>
      <c r="L47" s="171">
        <v>168.86</v>
      </c>
      <c r="M47" s="171">
        <v>171.64</v>
      </c>
      <c r="N47" s="171">
        <v>174.2</v>
      </c>
      <c r="R47" s="180" t="s">
        <v>499</v>
      </c>
      <c r="S47" s="178">
        <v>66.89</v>
      </c>
      <c r="T47" s="179">
        <v>70.150000000000006</v>
      </c>
      <c r="U47" s="179">
        <v>71.59</v>
      </c>
      <c r="V47" s="179">
        <v>72.760000000000005</v>
      </c>
      <c r="W47" s="179">
        <v>74.92</v>
      </c>
      <c r="X47" s="179">
        <v>76.86</v>
      </c>
      <c r="Y47" s="179">
        <v>78.59</v>
      </c>
      <c r="Z47" s="179">
        <v>80.099999999999994</v>
      </c>
      <c r="AA47" s="179">
        <v>81.42</v>
      </c>
      <c r="AB47" s="179">
        <v>82.63</v>
      </c>
    </row>
    <row r="48" spans="4:28">
      <c r="D48" s="172" t="s">
        <v>498</v>
      </c>
      <c r="E48" s="171">
        <v>0.04</v>
      </c>
      <c r="F48" s="171">
        <v>0.04</v>
      </c>
      <c r="G48" s="171">
        <v>0.04</v>
      </c>
      <c r="H48" s="171">
        <v>0.04</v>
      </c>
      <c r="I48" s="171">
        <v>0.04</v>
      </c>
      <c r="J48" s="171">
        <v>0.04</v>
      </c>
      <c r="K48" s="171">
        <v>0.04</v>
      </c>
      <c r="L48" s="171">
        <v>0.04</v>
      </c>
      <c r="M48" s="171">
        <v>0.04</v>
      </c>
      <c r="N48" s="171">
        <v>0.04</v>
      </c>
      <c r="R48" s="180" t="s">
        <v>498</v>
      </c>
      <c r="S48" s="178">
        <v>0.02</v>
      </c>
      <c r="T48" s="179">
        <v>0.02</v>
      </c>
      <c r="U48" s="179">
        <v>0.02</v>
      </c>
      <c r="V48" s="179">
        <v>0.02</v>
      </c>
      <c r="W48" s="179">
        <v>0.02</v>
      </c>
      <c r="X48" s="179">
        <v>0.02</v>
      </c>
      <c r="Y48" s="179">
        <v>0.02</v>
      </c>
      <c r="Z48" s="179">
        <v>0.02</v>
      </c>
      <c r="AA48" s="179">
        <v>0.02</v>
      </c>
      <c r="AB48" s="179">
        <v>0.02</v>
      </c>
    </row>
    <row r="49" spans="4:28">
      <c r="D49" s="172" t="s">
        <v>747</v>
      </c>
      <c r="E49" s="171">
        <v>99.36</v>
      </c>
      <c r="F49" s="171">
        <v>99.36</v>
      </c>
      <c r="G49" s="171">
        <v>99.36</v>
      </c>
      <c r="H49" s="171">
        <v>99.36</v>
      </c>
      <c r="I49" s="171">
        <v>99.36</v>
      </c>
      <c r="J49" s="171">
        <v>99.36</v>
      </c>
      <c r="K49" s="171">
        <v>99.36</v>
      </c>
      <c r="L49" s="171">
        <v>99.36</v>
      </c>
      <c r="M49" s="171">
        <v>99.36</v>
      </c>
      <c r="N49" s="171">
        <v>99.36</v>
      </c>
      <c r="R49" s="181" t="s">
        <v>697</v>
      </c>
      <c r="S49" s="183">
        <v>1487.76</v>
      </c>
      <c r="T49" s="182">
        <v>1673.19</v>
      </c>
      <c r="U49" s="182">
        <v>1755.13</v>
      </c>
      <c r="V49" s="182">
        <v>1821.42</v>
      </c>
      <c r="W49" s="182">
        <v>1944.17</v>
      </c>
      <c r="X49" s="182">
        <v>2054.66</v>
      </c>
      <c r="Y49" s="182">
        <v>2152.86</v>
      </c>
      <c r="Z49" s="182">
        <v>2238.79</v>
      </c>
      <c r="AA49" s="182">
        <v>2313.98</v>
      </c>
      <c r="AB49" s="182">
        <v>2383.0300000000002</v>
      </c>
    </row>
    <row r="50" spans="4:28">
      <c r="D50" s="173" t="s">
        <v>697</v>
      </c>
      <c r="E50" s="174">
        <v>3915.82</v>
      </c>
      <c r="F50" s="174">
        <v>4403.8900000000003</v>
      </c>
      <c r="G50" s="174">
        <v>4619.55</v>
      </c>
      <c r="H50" s="174">
        <v>4794.03</v>
      </c>
      <c r="I50" s="174">
        <v>5117.12</v>
      </c>
      <c r="J50" s="174">
        <v>5407.91</v>
      </c>
      <c r="K50" s="174">
        <v>5666.39</v>
      </c>
      <c r="L50" s="174">
        <v>5892.56</v>
      </c>
      <c r="M50" s="174">
        <v>6090.46</v>
      </c>
      <c r="N50" s="174">
        <v>6272.2</v>
      </c>
      <c r="R50" s="181" t="s">
        <v>698</v>
      </c>
      <c r="S50" s="183">
        <v>1003.47</v>
      </c>
      <c r="T50" s="182">
        <v>1128.54</v>
      </c>
      <c r="U50" s="182">
        <v>1183.81</v>
      </c>
      <c r="V50" s="182">
        <v>1228.52</v>
      </c>
      <c r="W50" s="182">
        <v>1311.32</v>
      </c>
      <c r="X50" s="182">
        <v>1385.83</v>
      </c>
      <c r="Y50" s="182">
        <v>1452.07</v>
      </c>
      <c r="Z50" s="182">
        <v>1510.03</v>
      </c>
      <c r="AA50" s="182">
        <v>1560.74</v>
      </c>
      <c r="AB50" s="182">
        <v>1607.32</v>
      </c>
    </row>
    <row r="51" spans="4:28">
      <c r="D51" s="173" t="s">
        <v>698</v>
      </c>
      <c r="E51" s="174">
        <v>3031.13</v>
      </c>
      <c r="F51" s="174">
        <v>3408.92</v>
      </c>
      <c r="G51" s="174">
        <v>3575.86</v>
      </c>
      <c r="H51" s="174">
        <v>3710.92</v>
      </c>
      <c r="I51" s="174">
        <v>3961.02</v>
      </c>
      <c r="J51" s="174">
        <v>4186.1099999999997</v>
      </c>
      <c r="K51" s="174">
        <v>4386.1899999999996</v>
      </c>
      <c r="L51" s="174">
        <v>4561.26</v>
      </c>
      <c r="M51" s="174">
        <v>4714.45</v>
      </c>
      <c r="N51" s="174">
        <v>4855.13</v>
      </c>
      <c r="R51" s="181" t="s">
        <v>743</v>
      </c>
      <c r="S51" s="183">
        <v>164.83</v>
      </c>
      <c r="T51" s="182">
        <v>185.37</v>
      </c>
      <c r="U51" s="182">
        <v>194.45</v>
      </c>
      <c r="V51" s="182">
        <v>201.8</v>
      </c>
      <c r="W51" s="182">
        <v>215.4</v>
      </c>
      <c r="X51" s="182">
        <v>227.64</v>
      </c>
      <c r="Y51" s="182">
        <v>238.52</v>
      </c>
      <c r="Z51" s="182">
        <v>248.04</v>
      </c>
      <c r="AA51" s="182">
        <v>256.37</v>
      </c>
      <c r="AB51" s="182">
        <v>264.02</v>
      </c>
    </row>
    <row r="52" spans="4:28">
      <c r="D52" s="173" t="s">
        <v>743</v>
      </c>
      <c r="E52" s="174">
        <v>411.84</v>
      </c>
      <c r="F52" s="174">
        <v>463.17</v>
      </c>
      <c r="G52" s="174">
        <v>485.85</v>
      </c>
      <c r="H52" s="174">
        <v>504.2</v>
      </c>
      <c r="I52" s="174">
        <v>538.17999999999995</v>
      </c>
      <c r="J52" s="174">
        <v>568.76</v>
      </c>
      <c r="K52" s="174">
        <v>595.95000000000005</v>
      </c>
      <c r="L52" s="174">
        <v>619.73</v>
      </c>
      <c r="M52" s="174">
        <v>640.54999999999995</v>
      </c>
      <c r="N52" s="174">
        <v>659.66</v>
      </c>
      <c r="R52" s="181" t="s">
        <v>503</v>
      </c>
      <c r="S52" s="183">
        <v>486.23</v>
      </c>
      <c r="T52" s="182">
        <v>546.84</v>
      </c>
      <c r="U52" s="182">
        <v>573.62</v>
      </c>
      <c r="V52" s="182">
        <v>595.28</v>
      </c>
      <c r="W52" s="182">
        <v>635.4</v>
      </c>
      <c r="X52" s="182">
        <v>671.51</v>
      </c>
      <c r="Y52" s="182">
        <v>703.6</v>
      </c>
      <c r="Z52" s="182">
        <v>731.69</v>
      </c>
      <c r="AA52" s="182">
        <v>756.26</v>
      </c>
      <c r="AB52" s="182">
        <v>778.83</v>
      </c>
    </row>
    <row r="53" spans="4:28">
      <c r="D53" s="173" t="s">
        <v>503</v>
      </c>
      <c r="E53" s="174">
        <v>1204.07</v>
      </c>
      <c r="F53" s="174">
        <v>1354.14</v>
      </c>
      <c r="G53" s="174">
        <v>1420.46</v>
      </c>
      <c r="H53" s="174">
        <v>1474.1</v>
      </c>
      <c r="I53" s="174">
        <v>1573.45</v>
      </c>
      <c r="J53" s="174">
        <v>1662.87</v>
      </c>
      <c r="K53" s="174">
        <v>1742.35</v>
      </c>
      <c r="L53" s="174">
        <v>1811.89</v>
      </c>
      <c r="M53" s="174">
        <v>1872.74</v>
      </c>
      <c r="N53" s="174">
        <v>1928.63</v>
      </c>
      <c r="R53" s="181" t="s">
        <v>744</v>
      </c>
      <c r="S53" s="183">
        <v>14.13</v>
      </c>
      <c r="T53" s="182">
        <v>15.9</v>
      </c>
      <c r="U53" s="182">
        <v>16.670000000000002</v>
      </c>
      <c r="V53" s="182">
        <v>17.3</v>
      </c>
      <c r="W53" s="182">
        <v>18.47</v>
      </c>
      <c r="X53" s="182">
        <v>19.52</v>
      </c>
      <c r="Y53" s="182">
        <v>20.45</v>
      </c>
      <c r="Z53" s="182">
        <v>21.27</v>
      </c>
      <c r="AA53" s="182">
        <v>21.98</v>
      </c>
      <c r="AB53" s="182">
        <v>22.64</v>
      </c>
    </row>
    <row r="54" spans="4:28">
      <c r="D54" s="173" t="s">
        <v>744</v>
      </c>
      <c r="E54" s="174">
        <v>35</v>
      </c>
      <c r="F54" s="174">
        <v>39.36</v>
      </c>
      <c r="G54" s="174">
        <v>41.29</v>
      </c>
      <c r="H54" s="174">
        <v>42.85</v>
      </c>
      <c r="I54" s="174">
        <v>45.74</v>
      </c>
      <c r="J54" s="174">
        <v>48.34</v>
      </c>
      <c r="K54" s="174">
        <v>50.65</v>
      </c>
      <c r="L54" s="174">
        <v>52.67</v>
      </c>
      <c r="M54" s="174">
        <v>54.44</v>
      </c>
      <c r="N54" s="174">
        <v>56.06</v>
      </c>
      <c r="R54" s="181" t="s">
        <v>699</v>
      </c>
      <c r="S54" s="183">
        <v>100.33</v>
      </c>
      <c r="T54" s="182">
        <v>112.83</v>
      </c>
      <c r="U54" s="182">
        <v>118.35</v>
      </c>
      <c r="V54" s="182">
        <v>122.82</v>
      </c>
      <c r="W54" s="182">
        <v>131.1</v>
      </c>
      <c r="X54" s="182">
        <v>138.55000000000001</v>
      </c>
      <c r="Y54" s="182">
        <v>145.18</v>
      </c>
      <c r="Z54" s="182">
        <v>150.97</v>
      </c>
      <c r="AA54" s="182">
        <v>156.04</v>
      </c>
      <c r="AB54" s="182">
        <v>160.69999999999999</v>
      </c>
    </row>
    <row r="55" spans="4:28">
      <c r="D55" s="173" t="s">
        <v>699</v>
      </c>
      <c r="E55" s="174">
        <v>248.44</v>
      </c>
      <c r="F55" s="174">
        <v>279.39999999999998</v>
      </c>
      <c r="G55" s="174">
        <v>293.08</v>
      </c>
      <c r="H55" s="174">
        <v>304.14999999999998</v>
      </c>
      <c r="I55" s="174">
        <v>324.64999999999998</v>
      </c>
      <c r="J55" s="174">
        <v>343.1</v>
      </c>
      <c r="K55" s="174">
        <v>359.5</v>
      </c>
      <c r="L55" s="174">
        <v>373.85</v>
      </c>
      <c r="M55" s="174">
        <v>386.41</v>
      </c>
      <c r="N55" s="174">
        <v>397.94</v>
      </c>
      <c r="R55" s="181" t="s">
        <v>745</v>
      </c>
      <c r="S55" s="183">
        <v>45.75</v>
      </c>
      <c r="T55" s="182">
        <v>51.45</v>
      </c>
      <c r="U55" s="182">
        <v>53.97</v>
      </c>
      <c r="V55" s="182">
        <v>56.01</v>
      </c>
      <c r="W55" s="182">
        <v>59.78</v>
      </c>
      <c r="X55" s="182">
        <v>63.18</v>
      </c>
      <c r="Y55" s="182">
        <v>66.2</v>
      </c>
      <c r="Z55" s="182">
        <v>68.84</v>
      </c>
      <c r="AA55" s="182">
        <v>71.150000000000006</v>
      </c>
      <c r="AB55" s="182">
        <v>73.27</v>
      </c>
    </row>
    <row r="56" spans="4:28">
      <c r="D56" s="173" t="s">
        <v>745</v>
      </c>
      <c r="E56" s="174">
        <v>113.28</v>
      </c>
      <c r="F56" s="174">
        <v>127.4</v>
      </c>
      <c r="G56" s="174">
        <v>133.63999999999999</v>
      </c>
      <c r="H56" s="174">
        <v>138.69</v>
      </c>
      <c r="I56" s="174">
        <v>148.04</v>
      </c>
      <c r="J56" s="174">
        <v>156.44999999999999</v>
      </c>
      <c r="K56" s="174">
        <v>163.93</v>
      </c>
      <c r="L56" s="174">
        <v>170.47</v>
      </c>
      <c r="M56" s="174">
        <v>176.19</v>
      </c>
      <c r="N56" s="174">
        <v>181.45</v>
      </c>
      <c r="R56" s="181" t="s">
        <v>746</v>
      </c>
      <c r="S56" s="183">
        <v>15.19</v>
      </c>
      <c r="T56" s="182">
        <v>17.09</v>
      </c>
      <c r="U56" s="182">
        <v>17.920000000000002</v>
      </c>
      <c r="V56" s="182">
        <v>18.600000000000001</v>
      </c>
      <c r="W56" s="182">
        <v>19.850000000000001</v>
      </c>
      <c r="X56" s="182">
        <v>20.98</v>
      </c>
      <c r="Y56" s="182">
        <v>21.99</v>
      </c>
      <c r="Z56" s="182">
        <v>22.86</v>
      </c>
      <c r="AA56" s="182">
        <v>23.63</v>
      </c>
      <c r="AB56" s="182">
        <v>24.34</v>
      </c>
    </row>
    <row r="57" spans="4:28">
      <c r="D57" s="173" t="s">
        <v>746</v>
      </c>
      <c r="E57" s="174">
        <v>37.619999999999997</v>
      </c>
      <c r="F57" s="174">
        <v>42.31</v>
      </c>
      <c r="G57" s="174">
        <v>44.38</v>
      </c>
      <c r="H57" s="174">
        <v>46.06</v>
      </c>
      <c r="I57" s="174">
        <v>49.16</v>
      </c>
      <c r="J57" s="174">
        <v>51.96</v>
      </c>
      <c r="K57" s="174">
        <v>54.44</v>
      </c>
      <c r="L57" s="174">
        <v>56.62</v>
      </c>
      <c r="M57" s="174">
        <v>58.52</v>
      </c>
      <c r="N57" s="174">
        <v>60.26</v>
      </c>
      <c r="R57" s="181" t="s">
        <v>696</v>
      </c>
      <c r="S57" s="183">
        <v>43.64</v>
      </c>
      <c r="T57" s="182">
        <v>49.08</v>
      </c>
      <c r="U57" s="182">
        <v>51.48</v>
      </c>
      <c r="V57" s="182">
        <v>53.43</v>
      </c>
      <c r="W57" s="182">
        <v>57.03</v>
      </c>
      <c r="X57" s="182">
        <v>60.27</v>
      </c>
      <c r="Y57" s="182">
        <v>63.15</v>
      </c>
      <c r="Z57" s="182">
        <v>65.67</v>
      </c>
      <c r="AA57" s="182">
        <v>67.88</v>
      </c>
      <c r="AB57" s="182">
        <v>69.900000000000006</v>
      </c>
    </row>
    <row r="58" spans="4:28">
      <c r="D58" s="173" t="s">
        <v>696</v>
      </c>
      <c r="E58" s="174">
        <v>108.07</v>
      </c>
      <c r="F58" s="174">
        <v>121.54</v>
      </c>
      <c r="G58" s="174">
        <v>127.49</v>
      </c>
      <c r="H58" s="174">
        <v>132.31</v>
      </c>
      <c r="I58" s="174">
        <v>141.22</v>
      </c>
      <c r="J58" s="174">
        <v>149.25</v>
      </c>
      <c r="K58" s="174">
        <v>156.38</v>
      </c>
      <c r="L58" s="174">
        <v>162.62</v>
      </c>
      <c r="M58" s="174">
        <v>168.09</v>
      </c>
      <c r="N58" s="174">
        <v>173.1</v>
      </c>
      <c r="R58" s="181" t="s">
        <v>695</v>
      </c>
      <c r="S58" s="183">
        <v>176.62</v>
      </c>
      <c r="T58" s="182">
        <v>198.64</v>
      </c>
      <c r="U58" s="182">
        <v>208.37</v>
      </c>
      <c r="V58" s="182">
        <v>216.24</v>
      </c>
      <c r="W58" s="182">
        <v>230.81</v>
      </c>
      <c r="X58" s="182">
        <v>243.93</v>
      </c>
      <c r="Y58" s="182">
        <v>255.58</v>
      </c>
      <c r="Z58" s="182">
        <v>265.79000000000002</v>
      </c>
      <c r="AA58" s="182">
        <v>274.70999999999998</v>
      </c>
      <c r="AB58" s="182">
        <v>282.91000000000003</v>
      </c>
    </row>
    <row r="59" spans="4:28">
      <c r="D59" s="173" t="s">
        <v>695</v>
      </c>
      <c r="E59" s="174">
        <v>437.38</v>
      </c>
      <c r="F59" s="174">
        <v>491.89</v>
      </c>
      <c r="G59" s="174">
        <v>515.98</v>
      </c>
      <c r="H59" s="174">
        <v>535.47</v>
      </c>
      <c r="I59" s="174">
        <v>571.55999999999995</v>
      </c>
      <c r="J59" s="174">
        <v>604.04</v>
      </c>
      <c r="K59" s="174">
        <v>632.91</v>
      </c>
      <c r="L59" s="174">
        <v>658.17</v>
      </c>
      <c r="M59" s="174">
        <v>680.27</v>
      </c>
      <c r="N59" s="174">
        <v>700.57</v>
      </c>
      <c r="R59" s="181" t="s">
        <v>499</v>
      </c>
      <c r="S59" s="183">
        <v>14.01</v>
      </c>
      <c r="T59" s="182">
        <v>15.75</v>
      </c>
      <c r="U59" s="182">
        <v>16.52</v>
      </c>
      <c r="V59" s="182">
        <v>17.149999999999999</v>
      </c>
      <c r="W59" s="182">
        <v>18.3</v>
      </c>
      <c r="X59" s="182">
        <v>19.34</v>
      </c>
      <c r="Y59" s="182">
        <v>20.27</v>
      </c>
      <c r="Z59" s="182">
        <v>21.08</v>
      </c>
      <c r="AA59" s="182">
        <v>21.79</v>
      </c>
      <c r="AB59" s="182">
        <v>22.44</v>
      </c>
    </row>
    <row r="60" spans="4:28">
      <c r="D60" s="173" t="s">
        <v>499</v>
      </c>
      <c r="E60" s="174">
        <v>34.69</v>
      </c>
      <c r="F60" s="174">
        <v>39.01</v>
      </c>
      <c r="G60" s="174">
        <v>40.92</v>
      </c>
      <c r="H60" s="174">
        <v>42.47</v>
      </c>
      <c r="I60" s="174">
        <v>45.33</v>
      </c>
      <c r="J60" s="174">
        <v>47.9</v>
      </c>
      <c r="K60" s="174">
        <v>50.19</v>
      </c>
      <c r="L60" s="174">
        <v>52.2</v>
      </c>
      <c r="M60" s="174">
        <v>53.95</v>
      </c>
      <c r="N60" s="174">
        <v>55.56</v>
      </c>
      <c r="R60" s="181" t="s">
        <v>498</v>
      </c>
      <c r="S60" s="183">
        <v>0</v>
      </c>
      <c r="T60" s="182">
        <v>0</v>
      </c>
      <c r="U60" s="182">
        <v>0</v>
      </c>
      <c r="V60" s="182">
        <v>0</v>
      </c>
      <c r="W60" s="182">
        <v>0</v>
      </c>
      <c r="X60" s="182">
        <v>0</v>
      </c>
      <c r="Y60" s="182">
        <v>0.01</v>
      </c>
      <c r="Z60" s="182">
        <v>0.01</v>
      </c>
      <c r="AA60" s="182">
        <v>0.01</v>
      </c>
      <c r="AB60" s="182">
        <v>0.01</v>
      </c>
    </row>
    <row r="61" spans="4:28">
      <c r="D61" s="173" t="s">
        <v>498</v>
      </c>
      <c r="E61" s="174">
        <v>0.01</v>
      </c>
      <c r="F61" s="174">
        <v>0.01</v>
      </c>
      <c r="G61" s="174">
        <v>0.01</v>
      </c>
      <c r="H61" s="174">
        <v>0.01</v>
      </c>
      <c r="I61" s="174">
        <v>0.01</v>
      </c>
      <c r="J61" s="174">
        <v>0.01</v>
      </c>
      <c r="K61" s="174">
        <v>0.01</v>
      </c>
      <c r="L61" s="174">
        <v>0.01</v>
      </c>
      <c r="M61" s="174">
        <v>0.01</v>
      </c>
      <c r="N61" s="174">
        <v>0.01</v>
      </c>
    </row>
    <row r="62" spans="4:28">
      <c r="D62" s="173" t="s">
        <v>747</v>
      </c>
      <c r="E62" s="174">
        <v>8.64</v>
      </c>
      <c r="F62" s="174">
        <v>8.64</v>
      </c>
      <c r="G62" s="174">
        <v>8.64</v>
      </c>
      <c r="H62" s="174">
        <v>8.64</v>
      </c>
      <c r="I62" s="174">
        <v>8.64</v>
      </c>
      <c r="J62" s="174">
        <v>8.64</v>
      </c>
      <c r="K62" s="174">
        <v>8.64</v>
      </c>
      <c r="L62" s="174">
        <v>8.64</v>
      </c>
      <c r="M62" s="174">
        <v>8.64</v>
      </c>
      <c r="N62" s="174">
        <v>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G4" sqref="G4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8.1702999999999998E-2</v>
      </c>
      <c r="K4">
        <v>8.1702999999999998E-2</v>
      </c>
    </row>
    <row r="5" spans="5:11">
      <c r="E5" t="s">
        <v>718</v>
      </c>
      <c r="F5" t="s">
        <v>714</v>
      </c>
      <c r="G5" s="141" t="s">
        <v>741</v>
      </c>
      <c r="H5" t="s">
        <v>715</v>
      </c>
      <c r="I5">
        <v>2020</v>
      </c>
      <c r="J5">
        <v>8.9130000000000001E-2</v>
      </c>
      <c r="K5">
        <v>8.9130000000000001E-2</v>
      </c>
    </row>
    <row r="6" spans="5:11">
      <c r="E6" t="s">
        <v>719</v>
      </c>
      <c r="F6" t="s">
        <v>714</v>
      </c>
      <c r="G6" s="141" t="s">
        <v>741</v>
      </c>
      <c r="H6" t="s">
        <v>715</v>
      </c>
      <c r="I6">
        <v>2020</v>
      </c>
      <c r="J6">
        <v>7.4279999999999997E-3</v>
      </c>
      <c r="K6">
        <v>7.4279999999999997E-3</v>
      </c>
    </row>
    <row r="7" spans="5:11">
      <c r="E7" t="s">
        <v>720</v>
      </c>
      <c r="F7" t="s">
        <v>714</v>
      </c>
      <c r="G7" s="141" t="s">
        <v>741</v>
      </c>
      <c r="H7" t="s">
        <v>715</v>
      </c>
      <c r="I7">
        <v>2020</v>
      </c>
      <c r="J7">
        <v>3.2566999999999999E-2</v>
      </c>
      <c r="K7">
        <v>3.2566999999999999E-2</v>
      </c>
    </row>
    <row r="8" spans="5:11">
      <c r="E8" t="s">
        <v>721</v>
      </c>
      <c r="F8" t="s">
        <v>714</v>
      </c>
      <c r="G8" s="141" t="s">
        <v>741</v>
      </c>
      <c r="H8" t="s">
        <v>715</v>
      </c>
      <c r="I8">
        <v>2020</v>
      </c>
      <c r="J8">
        <v>3.5527000000000003E-2</v>
      </c>
      <c r="K8">
        <v>3.5527000000000003E-2</v>
      </c>
    </row>
    <row r="9" spans="5:11">
      <c r="E9" t="s">
        <v>722</v>
      </c>
      <c r="F9" t="s">
        <v>714</v>
      </c>
      <c r="G9" s="141" t="s">
        <v>741</v>
      </c>
      <c r="H9" t="s">
        <v>715</v>
      </c>
      <c r="I9">
        <v>2020</v>
      </c>
      <c r="J9">
        <v>2.9610000000000001E-3</v>
      </c>
      <c r="K9">
        <v>2.9610000000000001E-3</v>
      </c>
    </row>
    <row r="10" spans="5:11">
      <c r="E10" t="s">
        <v>723</v>
      </c>
      <c r="F10" t="s">
        <v>714</v>
      </c>
      <c r="G10" s="141" t="s">
        <v>741</v>
      </c>
      <c r="H10" t="s">
        <v>715</v>
      </c>
      <c r="I10">
        <v>2020</v>
      </c>
      <c r="J10">
        <v>6.9133E-2</v>
      </c>
      <c r="K10">
        <v>6.9133E-2</v>
      </c>
    </row>
    <row r="11" spans="5:11">
      <c r="E11" t="s">
        <v>724</v>
      </c>
      <c r="F11" t="s">
        <v>714</v>
      </c>
      <c r="G11" s="141" t="s">
        <v>741</v>
      </c>
      <c r="H11" t="s">
        <v>715</v>
      </c>
      <c r="I11">
        <v>2020</v>
      </c>
      <c r="J11">
        <v>7.5417999999999999E-2</v>
      </c>
      <c r="K11">
        <v>7.5417999999999999E-2</v>
      </c>
    </row>
    <row r="12" spans="5:11">
      <c r="E12" t="s">
        <v>725</v>
      </c>
      <c r="F12" t="s">
        <v>714</v>
      </c>
      <c r="G12" s="141" t="s">
        <v>741</v>
      </c>
      <c r="H12" t="s">
        <v>715</v>
      </c>
      <c r="I12">
        <v>2020</v>
      </c>
      <c r="J12">
        <v>6.2849999999999998E-3</v>
      </c>
      <c r="K12">
        <v>6.2849999999999998E-3</v>
      </c>
    </row>
    <row r="13" spans="5:11">
      <c r="E13" t="s">
        <v>726</v>
      </c>
      <c r="F13" t="s">
        <v>714</v>
      </c>
      <c r="G13" s="141" t="s">
        <v>741</v>
      </c>
      <c r="H13" t="s">
        <v>715</v>
      </c>
      <c r="I13">
        <v>2020</v>
      </c>
      <c r="J13">
        <v>2.7557000000000002E-2</v>
      </c>
      <c r="K13">
        <v>2.7557000000000002E-2</v>
      </c>
    </row>
    <row r="14" spans="5:11">
      <c r="E14" t="s">
        <v>727</v>
      </c>
      <c r="F14" t="s">
        <v>714</v>
      </c>
      <c r="G14" s="141" t="s">
        <v>741</v>
      </c>
      <c r="H14" t="s">
        <v>715</v>
      </c>
      <c r="I14">
        <v>2020</v>
      </c>
      <c r="J14">
        <v>3.0061999999999998E-2</v>
      </c>
      <c r="K14">
        <v>3.0061999999999998E-2</v>
      </c>
    </row>
    <row r="15" spans="5:11">
      <c r="E15" t="s">
        <v>728</v>
      </c>
      <c r="F15" t="s">
        <v>714</v>
      </c>
      <c r="G15" s="141" t="s">
        <v>741</v>
      </c>
      <c r="H15" t="s">
        <v>715</v>
      </c>
      <c r="I15">
        <v>2020</v>
      </c>
      <c r="J15">
        <v>2.5049999999999998E-3</v>
      </c>
      <c r="K15">
        <v>2.5049999999999998E-3</v>
      </c>
    </row>
    <row r="16" spans="5:11">
      <c r="E16" t="s">
        <v>729</v>
      </c>
      <c r="F16" t="s">
        <v>714</v>
      </c>
      <c r="G16" s="141" t="s">
        <v>741</v>
      </c>
      <c r="H16" t="s">
        <v>715</v>
      </c>
      <c r="I16">
        <v>2020</v>
      </c>
      <c r="J16">
        <v>0.10774</v>
      </c>
      <c r="K16">
        <v>0.10774</v>
      </c>
    </row>
    <row r="17" spans="5:11">
      <c r="E17" t="s">
        <v>730</v>
      </c>
      <c r="F17" t="s">
        <v>714</v>
      </c>
      <c r="G17" s="141" t="s">
        <v>741</v>
      </c>
      <c r="H17" t="s">
        <v>715</v>
      </c>
      <c r="I17">
        <v>2020</v>
      </c>
      <c r="J17">
        <v>0.117534</v>
      </c>
      <c r="K17">
        <v>0.117534</v>
      </c>
    </row>
    <row r="18" spans="5:11">
      <c r="E18" t="s">
        <v>731</v>
      </c>
      <c r="F18" t="s">
        <v>714</v>
      </c>
      <c r="G18" s="141" t="s">
        <v>741</v>
      </c>
      <c r="H18" t="s">
        <v>715</v>
      </c>
      <c r="I18">
        <v>2020</v>
      </c>
      <c r="J18">
        <v>9.7949999999999999E-3</v>
      </c>
      <c r="K18">
        <v>9.7949999999999999E-3</v>
      </c>
    </row>
    <row r="19" spans="5:11">
      <c r="E19" t="s">
        <v>732</v>
      </c>
      <c r="F19" t="s">
        <v>714</v>
      </c>
      <c r="G19" s="141" t="s">
        <v>741</v>
      </c>
      <c r="H19" t="s">
        <v>715</v>
      </c>
      <c r="I19">
        <v>2020</v>
      </c>
      <c r="J19">
        <v>4.2944999999999997E-2</v>
      </c>
      <c r="K19">
        <v>4.2944999999999997E-2</v>
      </c>
    </row>
    <row r="20" spans="5:11">
      <c r="E20" t="s">
        <v>733</v>
      </c>
      <c r="F20" t="s">
        <v>714</v>
      </c>
      <c r="G20" s="141" t="s">
        <v>741</v>
      </c>
      <c r="H20" t="s">
        <v>715</v>
      </c>
      <c r="I20">
        <v>2020</v>
      </c>
      <c r="J20">
        <v>4.6849000000000002E-2</v>
      </c>
      <c r="K20">
        <v>4.6849000000000002E-2</v>
      </c>
    </row>
    <row r="21" spans="5:11">
      <c r="E21" t="s">
        <v>734</v>
      </c>
      <c r="F21" t="s">
        <v>714</v>
      </c>
      <c r="G21" s="141" t="s">
        <v>741</v>
      </c>
      <c r="H21" t="s">
        <v>715</v>
      </c>
      <c r="I21">
        <v>2020</v>
      </c>
      <c r="J21">
        <v>3.9039999999999999E-3</v>
      </c>
      <c r="K21">
        <v>3.9039999999999999E-3</v>
      </c>
    </row>
    <row r="22" spans="5:11">
      <c r="E22" t="s">
        <v>735</v>
      </c>
      <c r="F22" t="s">
        <v>714</v>
      </c>
      <c r="G22" s="141" t="s">
        <v>741</v>
      </c>
      <c r="H22" t="s">
        <v>715</v>
      </c>
      <c r="I22">
        <v>2020</v>
      </c>
      <c r="J22">
        <v>6.9133E-2</v>
      </c>
      <c r="K22">
        <v>6.9133E-2</v>
      </c>
    </row>
    <row r="23" spans="5:11">
      <c r="E23" t="s">
        <v>736</v>
      </c>
      <c r="F23" t="s">
        <v>714</v>
      </c>
      <c r="G23" s="141" t="s">
        <v>741</v>
      </c>
      <c r="H23" t="s">
        <v>715</v>
      </c>
      <c r="I23">
        <v>2020</v>
      </c>
      <c r="J23">
        <v>7.5417999999999999E-2</v>
      </c>
      <c r="K23">
        <v>7.5417999999999999E-2</v>
      </c>
    </row>
    <row r="24" spans="5:11">
      <c r="E24" t="s">
        <v>737</v>
      </c>
      <c r="F24" t="s">
        <v>714</v>
      </c>
      <c r="G24" s="141" t="s">
        <v>741</v>
      </c>
      <c r="H24" t="s">
        <v>715</v>
      </c>
      <c r="I24">
        <v>2020</v>
      </c>
      <c r="J24">
        <v>6.2849999999999998E-3</v>
      </c>
      <c r="K24">
        <v>6.2849999999999998E-3</v>
      </c>
    </row>
    <row r="25" spans="5:11">
      <c r="E25" t="s">
        <v>738</v>
      </c>
      <c r="F25" t="s">
        <v>714</v>
      </c>
      <c r="G25" s="141" t="s">
        <v>741</v>
      </c>
      <c r="H25" t="s">
        <v>715</v>
      </c>
      <c r="I25">
        <v>2020</v>
      </c>
      <c r="J25">
        <v>2.7557000000000002E-2</v>
      </c>
      <c r="K25">
        <v>2.7557000000000002E-2</v>
      </c>
    </row>
    <row r="26" spans="5:11">
      <c r="E26" t="s">
        <v>739</v>
      </c>
      <c r="F26" t="s">
        <v>714</v>
      </c>
      <c r="G26" s="141" t="s">
        <v>741</v>
      </c>
      <c r="H26" t="s">
        <v>715</v>
      </c>
      <c r="I26">
        <v>2020</v>
      </c>
      <c r="J26">
        <v>3.0061999999999998E-2</v>
      </c>
      <c r="K26">
        <v>3.0061999999999998E-2</v>
      </c>
    </row>
    <row r="27" spans="5:11">
      <c r="E27" t="s">
        <v>740</v>
      </c>
      <c r="F27" t="s">
        <v>714</v>
      </c>
      <c r="G27" s="141" t="s">
        <v>741</v>
      </c>
      <c r="H27" t="s">
        <v>715</v>
      </c>
      <c r="I27">
        <v>2020</v>
      </c>
      <c r="J27">
        <v>2.5049999999999998E-3</v>
      </c>
      <c r="K27">
        <v>2.5049999999999998E-3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tabSelected="1" topLeftCell="A21" zoomScale="85" zoomScaleNormal="85" workbookViewId="0">
      <selection activeCell="J28" sqref="J28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O6" t="s">
        <v>420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O7" t="s">
        <v>420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O8" t="s">
        <v>420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 s="176">
        <f t="shared" ref="I21:I29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 s="176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 s="176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 s="176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 s="176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 s="176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 s="176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 s="176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 s="176">
        <f t="shared" si="0"/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topLeftCell="A13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76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85">
        <v>5</v>
      </c>
      <c r="S25" s="185">
        <v>5.27</v>
      </c>
      <c r="T25" s="185">
        <v>5.4</v>
      </c>
      <c r="U25" s="185">
        <v>5.7</v>
      </c>
      <c r="V25" s="185">
        <v>5.8</v>
      </c>
      <c r="W25" s="185">
        <v>5.93</v>
      </c>
      <c r="X25" s="185">
        <v>6.13</v>
      </c>
      <c r="Y25" s="185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85">
        <v>8</v>
      </c>
      <c r="S26" s="185">
        <v>8.8000000000000007</v>
      </c>
      <c r="T26" s="185">
        <v>9.1999999999999993</v>
      </c>
      <c r="U26" s="185">
        <v>10.1</v>
      </c>
      <c r="V26" s="185">
        <v>10.4</v>
      </c>
      <c r="W26" s="185">
        <v>10.8</v>
      </c>
      <c r="X26" s="185">
        <v>11.4</v>
      </c>
      <c r="Y26" s="185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85">
        <v>7</v>
      </c>
      <c r="S27" s="185">
        <v>7.27</v>
      </c>
      <c r="T27" s="185">
        <v>7.4</v>
      </c>
      <c r="U27" s="185">
        <v>7.7</v>
      </c>
      <c r="V27" s="185">
        <v>7.8</v>
      </c>
      <c r="W27" s="185">
        <v>7.93</v>
      </c>
      <c r="X27" s="185">
        <v>8.1300000000000008</v>
      </c>
      <c r="Y27" s="185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85">
        <v>10</v>
      </c>
      <c r="S28" s="185">
        <v>10.27</v>
      </c>
      <c r="T28" s="185">
        <v>10.4</v>
      </c>
      <c r="U28" s="185">
        <v>10.7</v>
      </c>
      <c r="V28" s="185">
        <v>10.8</v>
      </c>
      <c r="W28" s="185">
        <v>10.93</v>
      </c>
      <c r="X28" s="185">
        <v>11.13</v>
      </c>
      <c r="Y28" s="185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85">
        <v>5</v>
      </c>
      <c r="S31" s="185">
        <v>5.27</v>
      </c>
      <c r="T31" s="185">
        <v>5.2</v>
      </c>
      <c r="U31" s="185">
        <v>5.27</v>
      </c>
      <c r="V31" s="185">
        <v>5.33</v>
      </c>
      <c r="W31" s="185">
        <v>5.43</v>
      </c>
      <c r="X31" s="185">
        <v>5.63</v>
      </c>
      <c r="Y31" s="185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76"/>
      <c r="P32" t="s">
        <v>399</v>
      </c>
      <c r="Q32" t="s">
        <v>400</v>
      </c>
      <c r="R32" s="185">
        <v>8</v>
      </c>
      <c r="S32" s="185">
        <v>8.8000000000000007</v>
      </c>
      <c r="T32" s="185">
        <v>8.6</v>
      </c>
      <c r="U32" s="185">
        <v>8.8000000000000007</v>
      </c>
      <c r="V32" s="185">
        <v>9</v>
      </c>
      <c r="W32" s="185">
        <v>9.3000000000000007</v>
      </c>
      <c r="X32" s="185">
        <v>9.9</v>
      </c>
      <c r="Y32" s="185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85">
        <v>7</v>
      </c>
      <c r="S33" s="185">
        <v>7.27</v>
      </c>
      <c r="T33" s="185">
        <v>7.2</v>
      </c>
      <c r="U33" s="185">
        <v>7.27</v>
      </c>
      <c r="V33" s="185">
        <v>7.33</v>
      </c>
      <c r="W33" s="185">
        <v>7.43</v>
      </c>
      <c r="X33" s="185">
        <v>7.63</v>
      </c>
      <c r="Y33" s="185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85">
        <v>10</v>
      </c>
      <c r="S34" s="185">
        <v>10.27</v>
      </c>
      <c r="T34" s="185">
        <v>10.199999999999999</v>
      </c>
      <c r="U34" s="185">
        <v>10.27</v>
      </c>
      <c r="V34" s="185">
        <v>10.33</v>
      </c>
      <c r="W34" s="185">
        <v>10.43</v>
      </c>
      <c r="X34" s="185">
        <v>10.63</v>
      </c>
      <c r="Y34" s="185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13" workbookViewId="0">
      <selection activeCell="F62" sqref="F62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2">
      <c r="B50" s="93" t="s">
        <v>282</v>
      </c>
    </row>
    <row r="51" spans="2:12">
      <c r="B51" s="93" t="s">
        <v>283</v>
      </c>
    </row>
    <row r="52" spans="2:12">
      <c r="F52" s="141" t="s">
        <v>196</v>
      </c>
    </row>
    <row r="53" spans="2:12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2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2">
      <c r="E55" s="141">
        <v>2030</v>
      </c>
      <c r="H55" s="92">
        <v>0</v>
      </c>
      <c r="I55" s="92">
        <v>0</v>
      </c>
    </row>
    <row r="56" spans="2:12">
      <c r="E56" s="141">
        <v>2050</v>
      </c>
      <c r="H56" s="92">
        <v>0</v>
      </c>
      <c r="I56" s="92">
        <v>0</v>
      </c>
    </row>
    <row r="58" spans="2:12">
      <c r="B58" s="141" t="s">
        <v>492</v>
      </c>
    </row>
    <row r="60" spans="2:12" s="176" customFormat="1">
      <c r="B60" s="93" t="s">
        <v>250</v>
      </c>
    </row>
    <row r="61" spans="2:12">
      <c r="B61" s="93" t="s">
        <v>283</v>
      </c>
      <c r="C61" s="176"/>
      <c r="D61" s="176"/>
      <c r="E61" s="176"/>
      <c r="F61" s="176"/>
      <c r="G61" s="176"/>
      <c r="H61" s="176"/>
      <c r="I61" s="176"/>
      <c r="J61" s="176"/>
      <c r="K61" s="176"/>
      <c r="L61" s="176"/>
    </row>
    <row r="62" spans="2:12">
      <c r="B62" s="176"/>
      <c r="C62" s="176"/>
      <c r="D62" s="176"/>
      <c r="E62" s="176"/>
      <c r="F62" s="176" t="s">
        <v>196</v>
      </c>
      <c r="G62" s="176"/>
      <c r="H62" s="176"/>
      <c r="I62" s="176"/>
      <c r="J62" s="176"/>
      <c r="K62" s="176"/>
      <c r="L62" s="176"/>
    </row>
    <row r="63" spans="2:12">
      <c r="B63" s="97" t="s">
        <v>197</v>
      </c>
      <c r="C63" s="94" t="s">
        <v>0</v>
      </c>
      <c r="D63" s="94" t="s">
        <v>281</v>
      </c>
      <c r="E63" s="96" t="s">
        <v>1</v>
      </c>
      <c r="F63" s="96" t="s">
        <v>5</v>
      </c>
      <c r="G63" s="95" t="s">
        <v>252</v>
      </c>
      <c r="H63" s="98" t="s">
        <v>253</v>
      </c>
      <c r="I63" s="98" t="s">
        <v>254</v>
      </c>
      <c r="J63" s="97" t="s">
        <v>203</v>
      </c>
      <c r="K63" s="176"/>
      <c r="L63" s="176"/>
    </row>
    <row r="64" spans="2:12">
      <c r="B64" s="176" t="s">
        <v>331</v>
      </c>
      <c r="C64" s="176" t="s">
        <v>329</v>
      </c>
      <c r="D64" s="176" t="s">
        <v>330</v>
      </c>
      <c r="E64" s="176">
        <v>2020</v>
      </c>
      <c r="F64" s="176" t="s">
        <v>278</v>
      </c>
      <c r="G64" s="176">
        <v>1</v>
      </c>
      <c r="H64" s="99">
        <f>0.03</f>
        <v>0.03</v>
      </c>
      <c r="I64" s="176">
        <v>5</v>
      </c>
      <c r="J64" s="176" t="s">
        <v>332</v>
      </c>
      <c r="K64" s="176"/>
      <c r="L64" s="17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topLeftCell="A33" workbookViewId="0">
      <selection activeCell="B43" sqref="B43:L46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88" t="s">
        <v>259</v>
      </c>
      <c r="G22" s="188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S69"/>
  <sheetViews>
    <sheetView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9" t="s">
        <v>255</v>
      </c>
      <c r="F2" s="189"/>
      <c r="G2" s="189"/>
      <c r="H2" s="189"/>
      <c r="I2" s="189"/>
      <c r="J2" s="189"/>
      <c r="K2" s="189"/>
      <c r="L2" s="189"/>
      <c r="M2" s="189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90" t="s">
        <v>335</v>
      </c>
      <c r="Q12" s="190"/>
      <c r="R12" s="190"/>
      <c r="S12" s="190"/>
      <c r="T12" s="190"/>
      <c r="U12" s="190"/>
      <c r="V12" s="190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8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53" t="s">
        <v>6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s="141" t="s">
        <v>713</v>
      </c>
      <c r="F6" t="s">
        <v>784</v>
      </c>
      <c r="J6">
        <v>0</v>
      </c>
      <c r="K6">
        <v>5</v>
      </c>
    </row>
    <row r="7" spans="3:11">
      <c r="E7" s="176"/>
    </row>
    <row r="8" spans="3:11">
      <c r="E8" s="176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N19" sqref="N19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10" spans="3:11">
      <c r="E10" s="52" t="s">
        <v>611</v>
      </c>
      <c r="F10" s="141" t="s">
        <v>614</v>
      </c>
      <c r="J10">
        <v>2035</v>
      </c>
      <c r="K10">
        <v>1268.7439999999999</v>
      </c>
    </row>
    <row r="11" spans="3:11">
      <c r="E11" s="52" t="s">
        <v>611</v>
      </c>
      <c r="F11" s="141" t="s">
        <v>614</v>
      </c>
      <c r="J11">
        <v>2050</v>
      </c>
      <c r="K11">
        <v>1078.7439999999999</v>
      </c>
    </row>
    <row r="12" spans="3:11">
      <c r="E12" s="52" t="s">
        <v>611</v>
      </c>
      <c r="F12" s="141" t="s">
        <v>615</v>
      </c>
      <c r="J12">
        <v>2035</v>
      </c>
      <c r="K12">
        <v>1776.2415999999998</v>
      </c>
    </row>
    <row r="13" spans="3:11">
      <c r="E13" t="s">
        <v>611</v>
      </c>
      <c r="F13" s="141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Silvina Pugliese</cp:lastModifiedBy>
  <dcterms:created xsi:type="dcterms:W3CDTF">2009-05-27T15:40:55Z</dcterms:created>
  <dcterms:modified xsi:type="dcterms:W3CDTF">2022-01-10T11:03:33Z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463361799716949</vt:r8>
  </property>
</Properties>
</file>