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96A6E0DE-3F5E-414C-9AD6-105194C23D3E}" xr6:coauthVersionLast="47" xr6:coauthVersionMax="47" xr10:uidLastSave="{00000000-0000-0000-0000-000000000000}"/>
  <bookViews>
    <workbookView xWindow="-120" yWindow="-120" windowWidth="38640" windowHeight="21120" tabRatio="694" activeTab="2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40" l="1"/>
  <c r="AC11" i="140"/>
  <c r="AC12" i="140"/>
  <c r="AC13" i="140"/>
  <c r="AC14" i="140"/>
  <c r="AC15" i="140"/>
  <c r="AC16" i="140"/>
  <c r="AC17" i="140"/>
  <c r="AC9" i="140"/>
  <c r="AC10" i="155"/>
  <c r="AC11" i="155"/>
  <c r="AC12" i="155"/>
  <c r="AC13" i="155"/>
  <c r="AC14" i="155"/>
  <c r="AC15" i="155"/>
  <c r="AC16" i="155"/>
  <c r="AC17" i="155"/>
  <c r="AC18" i="155"/>
  <c r="AC19" i="155"/>
  <c r="AC20" i="155"/>
  <c r="AC21" i="155"/>
  <c r="AC22" i="155"/>
  <c r="AC23" i="155"/>
  <c r="AC24" i="155"/>
  <c r="AC25" i="155"/>
  <c r="AC26" i="155"/>
  <c r="AC27" i="155"/>
  <c r="AC28" i="155"/>
  <c r="AC29" i="155"/>
  <c r="AC30" i="155"/>
  <c r="AC31" i="155"/>
  <c r="AC32" i="155"/>
  <c r="AC33" i="155"/>
  <c r="AC34" i="155"/>
  <c r="AC35" i="155"/>
  <c r="AC9" i="155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D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D27" i="155" l="1"/>
  <c r="AD26" i="155"/>
  <c r="AD25" i="155"/>
  <c r="AD28" i="155"/>
  <c r="E72" i="155" l="1"/>
  <c r="E71" i="155"/>
  <c r="C71" i="155"/>
  <c r="D71" i="155" s="1"/>
  <c r="C72" i="155"/>
  <c r="D72" i="155" s="1"/>
  <c r="AD24" i="155" l="1"/>
  <c r="AD23" i="155" l="1"/>
  <c r="AD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D17" i="155"/>
  <c r="AD18" i="155"/>
  <c r="AD19" i="155"/>
  <c r="AD20" i="155"/>
  <c r="AD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D10" i="155"/>
  <c r="AD11" i="155"/>
  <c r="AD12" i="155"/>
  <c r="AD13" i="155"/>
  <c r="AD14" i="155"/>
  <c r="AD15" i="155"/>
  <c r="AD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D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D15" i="140"/>
  <c r="C25" i="140"/>
  <c r="C26" i="140"/>
  <c r="C27" i="140"/>
  <c r="C28" i="140"/>
  <c r="AD16" i="140"/>
  <c r="AD10" i="140"/>
  <c r="AD11" i="140"/>
  <c r="AD12" i="140"/>
  <c r="AD13" i="140"/>
  <c r="AD14" i="140"/>
  <c r="AD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<sst xmlns="http://schemas.openxmlformats.org/spreadsheetml/2006/main" count="968" uniqueCount="366">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</sst>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0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290" t="s">
        <v>202</v>
      </c>
      <c r="C5" s="287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85"/>
      <c r="C6" s="288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85"/>
      <c r="C7" s="288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85"/>
      <c r="C8" s="288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85"/>
      <c r="C9" s="288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85"/>
      <c r="C10" s="288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85"/>
      <c r="C11" s="288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85"/>
      <c r="C12" s="289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85"/>
      <c r="C13" s="287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85"/>
      <c r="C14" s="288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1"/>
      <c r="C15" s="292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1"/>
      <c r="C16" s="292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1"/>
      <c r="C17" s="289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84" t="s">
        <v>214</v>
      </c>
      <c r="C18" s="287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85"/>
      <c r="C19" s="288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85"/>
      <c r="C20" s="289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86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84" t="s">
        <v>218</v>
      </c>
      <c r="C23" s="287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85"/>
      <c r="C24" s="288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86"/>
      <c r="C25" s="289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93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94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93" t="s">
        <v>226</v>
      </c>
      <c r="C29" s="296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95"/>
      <c r="C30" s="297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95"/>
      <c r="C31" s="292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94"/>
      <c r="C32" s="298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93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94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3"/>
  <sheetViews>
    <sheetView tabSelected="1" topLeftCell="E1" zoomScaleNormal="100" workbookViewId="0">
      <selection activeCell="AD22" sqref="AD2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5" ht="36" customHeight="1">
      <c r="A1" s="36" t="s">
        <v>78</v>
      </c>
    </row>
    <row r="2" spans="1:35" ht="15.75" customHeight="1"/>
    <row r="3" spans="1:35" ht="15.75" customHeight="1"/>
    <row r="4" spans="1:35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5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5" ht="15.75" customHeight="1">
      <c r="B6" s="14" t="s">
        <v>7</v>
      </c>
      <c r="C6" s="15" t="s">
        <v>28</v>
      </c>
      <c r="D6" s="14" t="s">
        <v>0</v>
      </c>
      <c r="E6" s="14" t="s">
        <v>346</v>
      </c>
      <c r="F6" s="14" t="s">
        <v>344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364</v>
      </c>
      <c r="AB6" s="5" t="s">
        <v>365</v>
      </c>
      <c r="AC6" s="5" t="s">
        <v>2</v>
      </c>
      <c r="AD6" s="28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1:35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8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1:35" ht="15.75" customHeight="1">
      <c r="B8" s="18" t="s">
        <v>39</v>
      </c>
      <c r="C8" s="18" t="s">
        <v>50</v>
      </c>
      <c r="D8" s="32" t="s">
        <v>54</v>
      </c>
      <c r="E8" s="32" t="s">
        <v>356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166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15.75" customHeight="1">
      <c r="B9" s="18" t="s">
        <v>39</v>
      </c>
      <c r="C9" s="18" t="s">
        <v>50</v>
      </c>
      <c r="D9" s="32" t="s">
        <v>55</v>
      </c>
      <c r="E9" s="32" t="s">
        <v>357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166</v>
      </c>
      <c r="K9" s="18" t="s">
        <v>51</v>
      </c>
      <c r="L9" s="19"/>
      <c r="M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/>
      <c r="Z9" s="32" t="s">
        <v>356</v>
      </c>
      <c r="AA9" s="32"/>
      <c r="AB9" s="32"/>
      <c r="AC9" s="32" t="str">
        <f xml:space="preserve"> _xlfn.CONCAT( V9, " -:- ", W9, " -:- ", X9, " -:- ", Y9, " -:- ", Z9, " -:- ",AA9, " -:- ",AB9)</f>
        <v xml:space="preserve">Transport -:-  -:-  -:-  -:- Natural Gas -:-  -:- </v>
      </c>
      <c r="AD9" s="21" t="str">
        <f>"Distribution of "&amp;H8</f>
        <v>Distribution of Transport Natural Gas</v>
      </c>
      <c r="AE9" s="18" t="s">
        <v>40</v>
      </c>
      <c r="AF9" s="18" t="s">
        <v>57</v>
      </c>
      <c r="AG9" s="18"/>
      <c r="AH9" s="18"/>
      <c r="AI9" s="18"/>
    </row>
    <row r="10" spans="1:35" ht="15.75" customHeight="1">
      <c r="B10" s="18" t="s">
        <v>39</v>
      </c>
      <c r="C10" s="18" t="s">
        <v>50</v>
      </c>
      <c r="D10" s="32" t="s">
        <v>63</v>
      </c>
      <c r="E10" s="32" t="s">
        <v>134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166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/>
      <c r="Z10" s="32" t="s">
        <v>357</v>
      </c>
      <c r="AA10" s="32"/>
      <c r="AB10" s="32"/>
      <c r="AC10" s="32" t="str">
        <f t="shared" ref="AC10:AC17" si="2" xml:space="preserve"> _xlfn.CONCAT( V10, " -:- ", W10, " -:- ", X10, " -:- ", Y10, " -:- ", Z10, " -:- ",AA10, " -:- ",AB10)</f>
        <v xml:space="preserve">Transport -:-  -:-  -:-  -:- Bio Liquids -:-  -:- </v>
      </c>
      <c r="AD10" s="21" t="str">
        <f>"Distribution of "&amp;H9</f>
        <v>Distribution of Transport Bio Liquids</v>
      </c>
      <c r="AE10" s="18" t="s">
        <v>40</v>
      </c>
      <c r="AF10" s="18" t="s">
        <v>57</v>
      </c>
      <c r="AG10" s="18"/>
      <c r="AH10" s="18"/>
      <c r="AI10" s="18"/>
    </row>
    <row r="11" spans="1:35" ht="15.75" customHeight="1">
      <c r="B11" s="18" t="s">
        <v>39</v>
      </c>
      <c r="C11" s="18" t="s">
        <v>50</v>
      </c>
      <c r="D11" s="32" t="s">
        <v>64</v>
      </c>
      <c r="E11" s="32" t="s">
        <v>157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166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/>
      <c r="Z11" s="32" t="s">
        <v>134</v>
      </c>
      <c r="AA11" s="32"/>
      <c r="AB11" s="32"/>
      <c r="AC11" s="32" t="str">
        <f t="shared" si="2"/>
        <v xml:space="preserve">Transport -:-  -:-  -:-  -:- LPG -:-  -:- </v>
      </c>
      <c r="AD11" s="21" t="str">
        <f>"Distribution of "&amp;H10</f>
        <v>Distribution of Transport LPG</v>
      </c>
      <c r="AE11" s="18" t="s">
        <v>40</v>
      </c>
      <c r="AF11" s="18" t="s">
        <v>57</v>
      </c>
      <c r="AG11" s="18"/>
      <c r="AH11" s="18"/>
      <c r="AI11" s="18"/>
    </row>
    <row r="12" spans="1:35" ht="15.75" customHeight="1">
      <c r="B12" s="18" t="s">
        <v>39</v>
      </c>
      <c r="C12" s="18" t="s">
        <v>50</v>
      </c>
      <c r="D12" s="32" t="s">
        <v>65</v>
      </c>
      <c r="E12" s="32" t="s">
        <v>158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166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/>
      <c r="Z12" s="32" t="s">
        <v>157</v>
      </c>
      <c r="AA12" s="32"/>
      <c r="AB12" s="32"/>
      <c r="AC12" s="32" t="str">
        <f t="shared" si="2"/>
        <v xml:space="preserve">Transport -:-  -:-  -:-  -:- Petrol -:-  -:- </v>
      </c>
      <c r="AD12" s="21" t="str">
        <f>"Distribution of "&amp;H11</f>
        <v>Distribution of Transport Petrol</v>
      </c>
      <c r="AE12" s="18" t="s">
        <v>40</v>
      </c>
      <c r="AF12" s="18" t="s">
        <v>57</v>
      </c>
      <c r="AG12" s="18"/>
      <c r="AH12" s="18"/>
      <c r="AI12" s="18"/>
    </row>
    <row r="13" spans="1:35" ht="15.75" customHeight="1">
      <c r="B13" s="18" t="s">
        <v>39</v>
      </c>
      <c r="C13" s="18" t="s">
        <v>50</v>
      </c>
      <c r="D13" s="32" t="s">
        <v>72</v>
      </c>
      <c r="E13" s="32" t="s">
        <v>354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166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/>
      <c r="Z13" s="32" t="s">
        <v>158</v>
      </c>
      <c r="AA13" s="32"/>
      <c r="AB13" s="32"/>
      <c r="AC13" s="32" t="str">
        <f t="shared" si="2"/>
        <v xml:space="preserve">Transport -:-  -:-  -:-  -:- Diesel -:-  -:- </v>
      </c>
      <c r="AD13" s="21" t="str">
        <f>"Distribution of "&amp;H12</f>
        <v>Distribution of Transport Diesel</v>
      </c>
      <c r="AE13" s="18" t="s">
        <v>40</v>
      </c>
      <c r="AF13" s="18" t="s">
        <v>57</v>
      </c>
      <c r="AG13" s="18"/>
      <c r="AH13" s="18"/>
      <c r="AI13" s="18"/>
    </row>
    <row r="14" spans="1:35" ht="15.75" customHeight="1">
      <c r="B14" s="18" t="s">
        <v>39</v>
      </c>
      <c r="C14" s="18" t="s">
        <v>50</v>
      </c>
      <c r="D14" s="32" t="s">
        <v>80</v>
      </c>
      <c r="E14" s="32" t="s">
        <v>343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166</v>
      </c>
      <c r="K14" s="18" t="s">
        <v>169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/>
      <c r="Z14" s="32" t="s">
        <v>354</v>
      </c>
      <c r="AA14" s="32"/>
      <c r="AB14" s="32"/>
      <c r="AC14" s="32" t="str">
        <f t="shared" si="2"/>
        <v xml:space="preserve">Transport -:-  -:-  -:-  -:- Jet Fuel -:-  -:- </v>
      </c>
      <c r="AD14" s="45" t="str">
        <f>"Distribution of "&amp;H13</f>
        <v>Distribution of Transport Aviation fuel_Kero</v>
      </c>
      <c r="AE14" s="18" t="s">
        <v>40</v>
      </c>
      <c r="AF14" s="18" t="s">
        <v>57</v>
      </c>
      <c r="AG14" s="18"/>
      <c r="AH14" s="25"/>
      <c r="AI14" s="25"/>
    </row>
    <row r="15" spans="1:35" ht="15.75" customHeight="1">
      <c r="B15" s="18" t="s">
        <v>39</v>
      </c>
      <c r="C15" s="18" t="s">
        <v>50</v>
      </c>
      <c r="D15" s="32" t="s">
        <v>56</v>
      </c>
      <c r="E15" s="32" t="s">
        <v>156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166</v>
      </c>
      <c r="K15" s="18" t="s">
        <v>169</v>
      </c>
      <c r="L15" s="19"/>
      <c r="M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/>
      <c r="Z15" s="32" t="s">
        <v>343</v>
      </c>
      <c r="AA15" s="32"/>
      <c r="AB15" s="32"/>
      <c r="AC15" s="32" t="str">
        <f t="shared" si="2"/>
        <v xml:space="preserve">Transport -:-  -:-  -:-  -:- Green Hydrogen -:-  -:- </v>
      </c>
      <c r="AD15" s="21" t="str">
        <f>"Distribution of "&amp;H14</f>
        <v>Distribution of Transport jet Hydrogen</v>
      </c>
      <c r="AE15" s="18" t="s">
        <v>40</v>
      </c>
      <c r="AF15" s="18" t="s">
        <v>74</v>
      </c>
      <c r="AG15" s="18" t="s">
        <v>169</v>
      </c>
      <c r="AH15" s="25"/>
      <c r="AI15" s="25"/>
    </row>
    <row r="16" spans="1:35" ht="15.75" customHeight="1">
      <c r="B16" s="18" t="s">
        <v>39</v>
      </c>
      <c r="C16" s="18" t="s">
        <v>50</v>
      </c>
      <c r="D16" s="32" t="s">
        <v>109</v>
      </c>
      <c r="E16" s="32" t="s">
        <v>159</v>
      </c>
      <c r="F16" s="32"/>
      <c r="G16" s="32" t="str">
        <f t="shared" si="0"/>
        <v xml:space="preserve">Fuel Oil -:- </v>
      </c>
      <c r="H16" s="33" t="s">
        <v>106</v>
      </c>
      <c r="I16" s="18" t="s">
        <v>40</v>
      </c>
      <c r="J16" s="18" t="s">
        <v>166</v>
      </c>
      <c r="K16" s="18" t="s">
        <v>51</v>
      </c>
      <c r="L16" s="19"/>
      <c r="M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32"/>
      <c r="AB16" s="32"/>
      <c r="AC16" s="32" t="str">
        <f t="shared" si="2"/>
        <v xml:space="preserve">Transport -:-  -:-  -:-  -:- Electricity -:-  -:- </v>
      </c>
      <c r="AD16" s="21" t="str">
        <f>"Distribution of "&amp;H15</f>
        <v xml:space="preserve">Distribution of Transport electricity </v>
      </c>
      <c r="AE16" s="18" t="s">
        <v>40</v>
      </c>
      <c r="AF16" s="18" t="s">
        <v>74</v>
      </c>
      <c r="AG16" s="18" t="s">
        <v>169</v>
      </c>
    </row>
    <row r="17" spans="1:33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32"/>
      <c r="AB17" s="32"/>
      <c r="AC17" s="32" t="str">
        <f t="shared" si="2"/>
        <v xml:space="preserve">Transport -:-  -:-  -:-  -:- Fuel Oil -:-  -:- </v>
      </c>
      <c r="AD17" s="21" t="str">
        <f>"Distribution of "&amp;H16</f>
        <v>Distribution of Transport LFO</v>
      </c>
      <c r="AE17" s="18" t="s">
        <v>40</v>
      </c>
      <c r="AF17" s="18" t="s">
        <v>57</v>
      </c>
      <c r="AG17" s="18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3" ht="15.75" customHeight="1">
      <c r="A19" s="2" t="s">
        <v>105</v>
      </c>
    </row>
    <row r="20" spans="1:33" ht="15.75" customHeight="1">
      <c r="D20" s="31" t="s">
        <v>70</v>
      </c>
      <c r="E20" s="10"/>
      <c r="F20" s="10"/>
    </row>
    <row r="21" spans="1:33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3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3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3" ht="15.75" customHeight="1">
      <c r="B24" s="24" t="str">
        <f>+U9</f>
        <v>FTE_TRANGA</v>
      </c>
      <c r="C24" s="23" t="str">
        <f t="shared" ref="C24:C28" si="3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3" ht="15.75" customHeight="1">
      <c r="B25" s="24" t="str">
        <f>+U10</f>
        <v>FTE_TRABIL</v>
      </c>
      <c r="C25" s="23" t="str">
        <f t="shared" si="3"/>
        <v>BIL</v>
      </c>
      <c r="D25" s="23" t="str">
        <f t="shared" ref="D25:D33" si="4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3" ht="15.75" customHeight="1">
      <c r="B26" s="24" t="str">
        <f>+U11</f>
        <v>FTE_TRALPG</v>
      </c>
      <c r="C26" s="23" t="str">
        <f t="shared" si="3"/>
        <v>LPG</v>
      </c>
      <c r="D26" s="23" t="str">
        <f t="shared" si="4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3" ht="15.75" customHeight="1">
      <c r="B27" s="24" t="str">
        <f>+U12</f>
        <v>FTE_TRAPET</v>
      </c>
      <c r="C27" s="23" t="str">
        <f t="shared" si="3"/>
        <v>PET</v>
      </c>
      <c r="D27" s="23" t="str">
        <f t="shared" si="4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3" ht="15.75" customHeight="1">
      <c r="B28" s="24" t="str">
        <f>+U13</f>
        <v>FTE_TRADSL</v>
      </c>
      <c r="C28" s="23" t="str">
        <f t="shared" si="3"/>
        <v>DSL</v>
      </c>
      <c r="D28" s="23" t="str">
        <f t="shared" si="4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3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3" ht="15.75" customHeight="1">
      <c r="B31" s="24" t="str">
        <f>+U14</f>
        <v>FTE_TRAJET</v>
      </c>
      <c r="C31" s="23" t="s">
        <v>107</v>
      </c>
      <c r="D31" s="23" t="str">
        <f t="shared" si="4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3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4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5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A64" zoomScaleNormal="100" workbookViewId="0">
      <selection activeCell="AC6" sqref="AC6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79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I4" s="4"/>
      <c r="J4" s="4"/>
      <c r="K4" s="4"/>
      <c r="L4" s="4"/>
    </row>
    <row r="5" spans="2:35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67" t="s">
        <v>346</v>
      </c>
      <c r="G6" s="267" t="s">
        <v>344</v>
      </c>
      <c r="H6" s="267" t="s">
        <v>3</v>
      </c>
      <c r="I6" s="267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331</v>
      </c>
      <c r="W6" s="272" t="s">
        <v>332</v>
      </c>
      <c r="X6" s="272" t="s">
        <v>344</v>
      </c>
      <c r="Y6" s="272" t="s">
        <v>345</v>
      </c>
      <c r="Z6" s="272" t="s">
        <v>346</v>
      </c>
      <c r="AA6" s="272" t="s">
        <v>364</v>
      </c>
      <c r="AB6" s="272" t="s">
        <v>365</v>
      </c>
      <c r="AC6" s="272" t="s">
        <v>2</v>
      </c>
      <c r="AD6" s="27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7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2:35" ht="15.75" customHeight="1">
      <c r="C8" s="18" t="s">
        <v>67</v>
      </c>
      <c r="D8" s="18" t="s">
        <v>50</v>
      </c>
      <c r="E8" s="32" t="s">
        <v>86</v>
      </c>
      <c r="F8" s="32"/>
      <c r="G8" s="32" t="s">
        <v>204</v>
      </c>
      <c r="H8" s="32" t="str">
        <f xml:space="preserve"> _xlfn.CONCAT(F8, " -:- ", G8 )</f>
        <v xml:space="preserve"> -:- Car/SUV</v>
      </c>
      <c r="I8" s="32" t="s">
        <v>229</v>
      </c>
      <c r="J8" s="18" t="s">
        <v>93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274"/>
      <c r="AC8" s="274"/>
      <c r="AD8" s="274"/>
      <c r="AE8" s="13"/>
      <c r="AF8" s="13"/>
      <c r="AG8" s="13"/>
      <c r="AH8" s="13"/>
      <c r="AI8" s="13"/>
    </row>
    <row r="9" spans="2:35" ht="15.75" customHeight="1">
      <c r="C9" s="18"/>
      <c r="D9" s="18" t="s">
        <v>50</v>
      </c>
      <c r="E9" s="32" t="s">
        <v>181</v>
      </c>
      <c r="F9" s="32"/>
      <c r="G9" s="32" t="s">
        <v>337</v>
      </c>
      <c r="H9" s="32" t="str">
        <f t="shared" ref="H9:H21" si="0" xml:space="preserve"> _xlfn.CONCAT(F9, " -:- ", G9 )</f>
        <v xml:space="preserve"> -:- Van/Ute</v>
      </c>
      <c r="I9" s="32" t="s">
        <v>182</v>
      </c>
      <c r="J9" s="18" t="s">
        <v>93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4"/>
      <c r="AB9" s="24"/>
      <c r="AC9" s="24" t="str">
        <f xml:space="preserve"> _xlfn.CONCAT( V9, " -:- ", W9, " -:- ", X9, " -:- ", Y9, " -:- ", Z9, " -:- ",AA9, " -:- ",AB9)</f>
        <v xml:space="preserve">Transport -:- Road Transport -:- Car/SUV -:- Internal Combustion Engine -:- Petrol -:-  -:- 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97</v>
      </c>
      <c r="AF9" s="18" t="s">
        <v>284</v>
      </c>
      <c r="AG9" s="18"/>
      <c r="AH9" s="18"/>
      <c r="AI9" s="18"/>
    </row>
    <row r="10" spans="2:35" ht="15.75" customHeight="1">
      <c r="C10" s="18"/>
      <c r="D10" s="18" t="s">
        <v>50</v>
      </c>
      <c r="E10" s="32" t="s">
        <v>92</v>
      </c>
      <c r="F10" s="32"/>
      <c r="G10" s="32" t="s">
        <v>170</v>
      </c>
      <c r="H10" s="32" t="str">
        <f t="shared" si="0"/>
        <v xml:space="preserve"> -:- Motorcycles</v>
      </c>
      <c r="I10" s="32" t="s">
        <v>183</v>
      </c>
      <c r="J10" s="18" t="s">
        <v>93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4"/>
      <c r="AB10" s="24"/>
      <c r="AC10" s="24" t="str">
        <f t="shared" ref="AC10:AC35" si="1" xml:space="preserve"> _xlfn.CONCAT( V10, " -:- ", W10, " -:- ", X10, " -:- ", Y10, " -:- ", Z10, " -:- ",AA10, " -:- ",AB10)</f>
        <v xml:space="preserve">Transport -:- Road Transport -:- Car/SUV -:- Internal Combustion Engine -:- Diesel -:-  -:- 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97</v>
      </c>
      <c r="AF10" s="18" t="s">
        <v>284</v>
      </c>
      <c r="AG10" s="18"/>
      <c r="AH10" s="18"/>
      <c r="AI10" s="18"/>
    </row>
    <row r="11" spans="2:35" ht="15.75" customHeight="1">
      <c r="C11" s="18"/>
      <c r="D11" s="18" t="s">
        <v>50</v>
      </c>
      <c r="E11" s="32" t="s">
        <v>91</v>
      </c>
      <c r="F11" s="32"/>
      <c r="G11" s="32" t="s">
        <v>220</v>
      </c>
      <c r="H11" s="32" t="str">
        <f t="shared" si="0"/>
        <v xml:space="preserve"> -:- Bus</v>
      </c>
      <c r="I11" s="32" t="s">
        <v>184</v>
      </c>
      <c r="J11" s="18" t="s">
        <v>93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4"/>
      <c r="AB11" s="24"/>
      <c r="AC11" s="24" t="str">
        <f t="shared" si="1"/>
        <v xml:space="preserve">Transport -:- Road Transport -:- Car/SUV -:- Battery Electric Vehicle -:- Electricity -:-  -:- 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97</v>
      </c>
      <c r="AF11" s="18" t="s">
        <v>284</v>
      </c>
      <c r="AG11" s="18"/>
      <c r="AH11" s="18"/>
      <c r="AI11" s="18"/>
    </row>
    <row r="12" spans="2:35" ht="15.75" customHeight="1">
      <c r="C12" s="18"/>
      <c r="D12" s="18" t="s">
        <v>50</v>
      </c>
      <c r="E12" s="18" t="s">
        <v>255</v>
      </c>
      <c r="F12" s="32"/>
      <c r="G12" s="32" t="s">
        <v>216</v>
      </c>
      <c r="H12" s="32" t="str">
        <f t="shared" si="0"/>
        <v xml:space="preserve"> -:- Medium Truck</v>
      </c>
      <c r="I12" s="32" t="s">
        <v>257</v>
      </c>
      <c r="J12" s="18" t="s">
        <v>93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4"/>
      <c r="AB12" s="24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97</v>
      </c>
      <c r="AF12" s="18" t="s">
        <v>284</v>
      </c>
      <c r="AG12" s="18"/>
      <c r="AH12" s="18"/>
      <c r="AI12" s="18"/>
    </row>
    <row r="13" spans="2:35" ht="15.75" customHeight="1">
      <c r="C13" s="18"/>
      <c r="D13" s="18" t="s">
        <v>50</v>
      </c>
      <c r="E13" s="18" t="s">
        <v>256</v>
      </c>
      <c r="F13" s="32"/>
      <c r="G13" s="32" t="s">
        <v>273</v>
      </c>
      <c r="H13" s="32" t="str">
        <f t="shared" si="0"/>
        <v xml:space="preserve"> -:- Heavy Truck</v>
      </c>
      <c r="I13" s="32" t="s">
        <v>258</v>
      </c>
      <c r="J13" s="18" t="s">
        <v>93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4"/>
      <c r="AB13" s="24"/>
      <c r="AC13" s="24" t="str">
        <f t="shared" si="1"/>
        <v xml:space="preserve">Transport -:- Road Transport -:- Car/SUV -:- Internal Combustion Engine -:- LPG -:-  -:- 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97</v>
      </c>
      <c r="AF13" s="18" t="s">
        <v>284</v>
      </c>
      <c r="AG13" s="18"/>
      <c r="AH13" s="18"/>
      <c r="AI13" s="18"/>
    </row>
    <row r="14" spans="2:35" ht="15.75" customHeight="1">
      <c r="C14" s="18"/>
      <c r="D14" s="18" t="s">
        <v>50</v>
      </c>
      <c r="E14" s="18" t="s">
        <v>304</v>
      </c>
      <c r="F14" s="32"/>
      <c r="G14" s="32" t="s">
        <v>308</v>
      </c>
      <c r="H14" s="32" t="str">
        <f t="shared" si="0"/>
        <v xml:space="preserve"> -:- Very Heavy Truck</v>
      </c>
      <c r="I14" s="32" t="s">
        <v>305</v>
      </c>
      <c r="J14" s="18" t="s">
        <v>93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4"/>
      <c r="AB14" s="24"/>
      <c r="AC14" s="24" t="str">
        <f t="shared" si="1"/>
        <v xml:space="preserve">Transport -:- Road Transport -:- Car/SUV -:- Hybrid Vehicle -:- Petrol -:-  -:- 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97</v>
      </c>
      <c r="AF14" s="18" t="s">
        <v>284</v>
      </c>
      <c r="AG14" s="18"/>
      <c r="AH14" s="18"/>
      <c r="AI14" s="18"/>
    </row>
    <row r="15" spans="2:35" ht="15.75" customHeight="1" thickBot="1">
      <c r="C15" s="18"/>
      <c r="D15" s="18" t="s">
        <v>50</v>
      </c>
      <c r="E15" s="18" t="s">
        <v>187</v>
      </c>
      <c r="F15" s="32"/>
      <c r="G15" s="32" t="s">
        <v>338</v>
      </c>
      <c r="H15" s="32" t="str">
        <f t="shared" si="0"/>
        <v xml:space="preserve"> -:- Freight Rail</v>
      </c>
      <c r="I15" s="32" t="s">
        <v>185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132"/>
      <c r="AB15" s="132"/>
      <c r="AC15" s="132" t="str">
        <f t="shared" si="1"/>
        <v xml:space="preserve">Transport -:- Road Transport -:- Car/SUV -:- Plug-In Hybrid Vehicle -:- Electricity -:-  -:- </v>
      </c>
      <c r="AD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1" t="s">
        <v>97</v>
      </c>
      <c r="AF15" s="131" t="s">
        <v>284</v>
      </c>
      <c r="AG15" s="131"/>
      <c r="AH15" s="131"/>
      <c r="AI15" s="131"/>
    </row>
    <row r="16" spans="2:35" ht="15.75" customHeight="1">
      <c r="C16" s="18"/>
      <c r="D16" s="18" t="s">
        <v>50</v>
      </c>
      <c r="E16" s="18" t="s">
        <v>178</v>
      </c>
      <c r="F16" s="32"/>
      <c r="G16" s="32" t="s">
        <v>274</v>
      </c>
      <c r="H16" s="32" t="str">
        <f t="shared" si="0"/>
        <v xml:space="preserve"> -:- Passenger Rail</v>
      </c>
      <c r="I16" s="32" t="s">
        <v>186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136"/>
      <c r="AB16" s="136"/>
      <c r="AC16" s="136" t="str">
        <f t="shared" si="1"/>
        <v xml:space="preserve">Transport -:- Road Transport -:- Van/Ute -:- Internal Combustion Engine -:- Petrol -:-  -:- </v>
      </c>
      <c r="AD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5" t="s">
        <v>97</v>
      </c>
      <c r="AF16" s="135" t="s">
        <v>284</v>
      </c>
      <c r="AG16" s="135"/>
      <c r="AH16" s="135"/>
      <c r="AI16" s="135"/>
    </row>
    <row r="17" spans="3:35" ht="15.75" customHeight="1">
      <c r="C17" s="18"/>
      <c r="D17" s="18" t="s">
        <v>50</v>
      </c>
      <c r="E17" s="18" t="s">
        <v>270</v>
      </c>
      <c r="F17" s="32"/>
      <c r="G17" s="32" t="s">
        <v>339</v>
      </c>
      <c r="H17" s="32" t="str">
        <f t="shared" si="0"/>
        <v xml:space="preserve"> -:- Domestic Shipping</v>
      </c>
      <c r="I17" s="32" t="s">
        <v>268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139"/>
      <c r="AB17" s="139"/>
      <c r="AC17" s="139" t="str">
        <f t="shared" si="1"/>
        <v xml:space="preserve">Transport -:- Road Transport -:- Van/Ute -:- Internal Combustion Engine -:- Diesel -:-  -:- </v>
      </c>
      <c r="AD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38" t="s">
        <v>97</v>
      </c>
      <c r="AF17" s="138" t="s">
        <v>284</v>
      </c>
      <c r="AG17" s="138"/>
      <c r="AH17" s="138"/>
      <c r="AI17" s="138"/>
    </row>
    <row r="18" spans="3:35" ht="15.75" customHeight="1">
      <c r="C18" s="18"/>
      <c r="D18" s="18" t="s">
        <v>50</v>
      </c>
      <c r="E18" s="18" t="s">
        <v>271</v>
      </c>
      <c r="F18" s="32"/>
      <c r="G18" s="32" t="s">
        <v>340</v>
      </c>
      <c r="H18" s="32" t="str">
        <f t="shared" si="0"/>
        <v xml:space="preserve"> -:- International Shipping</v>
      </c>
      <c r="I18" s="32" t="s">
        <v>269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139"/>
      <c r="AB18" s="139"/>
      <c r="AC18" s="139" t="str">
        <f t="shared" si="1"/>
        <v xml:space="preserve">Transport -:- Road Transport -:- Van/Ute -:- Battery Electric Vehicle -:- Electricity -:-  -:- </v>
      </c>
      <c r="AD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38" t="s">
        <v>97</v>
      </c>
      <c r="AF18" s="138" t="s">
        <v>284</v>
      </c>
      <c r="AG18" s="138"/>
      <c r="AH18" s="138"/>
      <c r="AI18" s="138"/>
    </row>
    <row r="19" spans="3:35" ht="15.75" customHeight="1">
      <c r="C19" s="18"/>
      <c r="D19" s="18" t="s">
        <v>50</v>
      </c>
      <c r="E19" s="18" t="s">
        <v>103</v>
      </c>
      <c r="F19" s="32"/>
      <c r="G19" s="32" t="s">
        <v>341</v>
      </c>
      <c r="H19" s="32" t="str">
        <f t="shared" si="0"/>
        <v xml:space="preserve"> -:- Domestic Aviation</v>
      </c>
      <c r="I19" s="32" t="s">
        <v>94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139"/>
      <c r="AB19" s="139"/>
      <c r="AC19" s="139" t="str">
        <f t="shared" si="1"/>
        <v xml:space="preserve">Transport -:- Road Transport -:- Van/Ute -:- Internal Combustion Engine -:- LPG -:-  -:- </v>
      </c>
      <c r="AD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38" t="s">
        <v>97</v>
      </c>
      <c r="AF19" s="138" t="s">
        <v>284</v>
      </c>
      <c r="AG19" s="138"/>
      <c r="AH19" s="138"/>
      <c r="AI19" s="138"/>
    </row>
    <row r="20" spans="3:35" ht="15.75" customHeight="1" thickBot="1">
      <c r="C20" s="18"/>
      <c r="D20" s="18" t="s">
        <v>50</v>
      </c>
      <c r="E20" s="18" t="s">
        <v>163</v>
      </c>
      <c r="F20" s="32"/>
      <c r="G20" s="32" t="s">
        <v>342</v>
      </c>
      <c r="H20" s="32" t="str">
        <f t="shared" si="0"/>
        <v xml:space="preserve"> -:- International Aviation</v>
      </c>
      <c r="I20" s="32" t="s">
        <v>162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142"/>
      <c r="AB20" s="142"/>
      <c r="AC20" s="142" t="str">
        <f t="shared" si="1"/>
        <v xml:space="preserve">Transport -:- Road Transport -:- Van/Ute -:- Hybrid Vehicle -:- Petrol -:-  -:- </v>
      </c>
      <c r="AD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1" t="s">
        <v>97</v>
      </c>
      <c r="AF20" s="141" t="s">
        <v>284</v>
      </c>
      <c r="AG20" s="141"/>
      <c r="AH20" s="141"/>
      <c r="AI20" s="141"/>
    </row>
    <row r="21" spans="3:35" ht="15.75" customHeight="1" thickBot="1">
      <c r="C21" s="269" t="s">
        <v>39</v>
      </c>
      <c r="D21" s="269" t="s">
        <v>50</v>
      </c>
      <c r="E21" s="269" t="s">
        <v>87</v>
      </c>
      <c r="F21" s="271" t="s">
        <v>343</v>
      </c>
      <c r="G21" s="271"/>
      <c r="H21" s="271" t="str">
        <f t="shared" si="0"/>
        <v xml:space="preserve">Green Hydrogen -:- </v>
      </c>
      <c r="I21" s="271" t="s">
        <v>88</v>
      </c>
      <c r="J21" s="269" t="s">
        <v>40</v>
      </c>
      <c r="K21" s="269" t="s">
        <v>166</v>
      </c>
      <c r="L21" s="269"/>
      <c r="M21" s="270"/>
      <c r="N21" s="270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154"/>
      <c r="AB21" s="154"/>
      <c r="AC21" s="154" t="str">
        <f t="shared" si="1"/>
        <v xml:space="preserve">Transport -:- Road Transport -:- Motorcycles -:- Internal Combustion Engine -:- Petrol -:-  -:- </v>
      </c>
      <c r="AD21" s="133" t="s">
        <v>96</v>
      </c>
      <c r="AE21" s="131" t="s">
        <v>97</v>
      </c>
      <c r="AF21" s="131" t="s">
        <v>285</v>
      </c>
      <c r="AG21" s="131"/>
      <c r="AH21" s="131"/>
      <c r="AI21" s="131"/>
    </row>
    <row r="22" spans="3:35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136"/>
      <c r="AB22" s="136"/>
      <c r="AC22" s="136" t="str">
        <f t="shared" si="1"/>
        <v xml:space="preserve">Transport -:- Road Transport -:- Bus -:- Internal Combustion Engine -:- Petrol -:-  -:- </v>
      </c>
      <c r="AD22" s="140" t="str">
        <f>+EECA_data_18!D23&amp;"- "&amp;EECA_data_18!F23&amp;"-"&amp;EECA_data_18!H23</f>
        <v>Bus- ICE-PET</v>
      </c>
      <c r="AE22" s="138" t="s">
        <v>97</v>
      </c>
      <c r="AF22" s="138" t="s">
        <v>286</v>
      </c>
      <c r="AG22" s="138"/>
      <c r="AH22" s="138"/>
      <c r="AI22" s="138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139"/>
      <c r="AB23" s="139"/>
      <c r="AC23" s="139" t="str">
        <f t="shared" si="1"/>
        <v xml:space="preserve">Transport -:- Road Transport -:- Bus -:- Internal Combustion Engine -:- Diesel -:-  -:- </v>
      </c>
      <c r="AD23" s="140" t="str">
        <f>+EECA_data_18!D24&amp;"- "&amp;EECA_data_18!F24&amp;"-"&amp;EECA_data_18!H24</f>
        <v>Bus- ICE-DSL</v>
      </c>
      <c r="AE23" s="138" t="s">
        <v>97</v>
      </c>
      <c r="AF23" s="138" t="s">
        <v>286</v>
      </c>
      <c r="AG23" s="138"/>
      <c r="AH23" s="138"/>
      <c r="AI23" s="138"/>
    </row>
    <row r="24" spans="3:35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142"/>
      <c r="AB24" s="142"/>
      <c r="AC24" s="142" t="str">
        <f t="shared" si="1"/>
        <v xml:space="preserve">Transport -:- Road Transport -:- Bus -:- Battery Electric Vehicle -:- Electricity -:-  -:- </v>
      </c>
      <c r="AD24" s="143" t="str">
        <f>+EECA_data_18!D25&amp;"- "&amp;EECA_data_18!F25&amp;"-"&amp;EECA_data_18!H25</f>
        <v>Bus- BEV-NEW</v>
      </c>
      <c r="AE24" s="141" t="s">
        <v>97</v>
      </c>
      <c r="AF24" s="141" t="s">
        <v>286</v>
      </c>
      <c r="AG24" s="141"/>
      <c r="AH24" s="141"/>
      <c r="AI24" s="141"/>
    </row>
    <row r="25" spans="3:35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130"/>
      <c r="AB25" s="130"/>
      <c r="AC25" s="130" t="str">
        <f t="shared" si="1"/>
        <v xml:space="preserve">Transport -:- Road Transport -:- Medium Truck -:- Internal Combustion Engine -:- Petrol -:-  -:- </v>
      </c>
      <c r="AD25" s="41" t="str">
        <f>+EECA_data_18!D18&amp;" - "&amp;EECA_data_18!F18&amp;" - "&amp;EECA_data_18!H18</f>
        <v>Medium Truck - ICE - PET</v>
      </c>
      <c r="AE25" s="18" t="s">
        <v>97</v>
      </c>
      <c r="AF25" s="18" t="s">
        <v>287</v>
      </c>
      <c r="AG25" s="18"/>
      <c r="AH25" s="18"/>
      <c r="AI25" s="18"/>
    </row>
    <row r="26" spans="3:35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4"/>
      <c r="AB26" s="24"/>
      <c r="AC26" s="24" t="str">
        <f t="shared" si="1"/>
        <v xml:space="preserve">Transport -:- Road Transport -:- Medium Truck -:- Internal Combustion Engine -:- Diesel -:-  -:- </v>
      </c>
      <c r="AD26" s="41" t="str">
        <f>+EECA_data_18!D19&amp;" - "&amp;EECA_data_18!F19&amp;" - "&amp;EECA_data_18!H19</f>
        <v>Medium Truck - ICE - DSL</v>
      </c>
      <c r="AE26" s="18" t="s">
        <v>97</v>
      </c>
      <c r="AF26" s="18" t="s">
        <v>287</v>
      </c>
      <c r="AG26" s="18"/>
      <c r="AH26" s="18"/>
      <c r="AI26" s="18"/>
    </row>
    <row r="27" spans="3:35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132"/>
      <c r="AB27" s="132"/>
      <c r="AC27" s="132" t="str">
        <f t="shared" si="1"/>
        <v xml:space="preserve">Transport -:- Road Transport -:- Medium Truck -:- Battery Electric Vehicle -:- Electricity -:-  -:- </v>
      </c>
      <c r="AD27" s="133" t="str">
        <f>+EECA_data_18!D20&amp;" - "&amp;EECA_data_18!F20&amp;" - "&amp;EECA_data_18!H20</f>
        <v>Medium Truck - BEV - ELC</v>
      </c>
      <c r="AE27" s="131" t="s">
        <v>97</v>
      </c>
      <c r="AF27" s="131" t="s">
        <v>287</v>
      </c>
      <c r="AG27" s="131"/>
      <c r="AH27" s="131"/>
      <c r="AI27" s="131"/>
    </row>
    <row r="28" spans="3:35" ht="15.75" customHeight="1" thickBot="1">
      <c r="S28" s="141" t="s">
        <v>68</v>
      </c>
      <c r="T28" s="141" t="s">
        <v>50</v>
      </c>
      <c r="U28" s="143" t="s">
        <v>262</v>
      </c>
      <c r="V28" s="275" t="s">
        <v>334</v>
      </c>
      <c r="W28" s="275" t="s">
        <v>335</v>
      </c>
      <c r="X28" s="275" t="s">
        <v>273</v>
      </c>
      <c r="Y28" s="275" t="s">
        <v>348</v>
      </c>
      <c r="Z28" s="275" t="s">
        <v>158</v>
      </c>
      <c r="AA28" s="275"/>
      <c r="AB28" s="275"/>
      <c r="AC28" s="275" t="str">
        <f t="shared" si="1"/>
        <v xml:space="preserve">Transport -:- Road Transport -:- Heavy Truck -:- Internal Combustion Engine -:- Diesel -:-  -:- </v>
      </c>
      <c r="AD28" s="143" t="str">
        <f>+EECA_data_18!D21&amp;" - "&amp;EECA_data_18!F21&amp;" - "&amp;EECA_data_18!H21</f>
        <v>Heavy truck - ICE - DSL</v>
      </c>
      <c r="AE28" s="141" t="s">
        <v>97</v>
      </c>
      <c r="AF28" s="141" t="s">
        <v>287</v>
      </c>
      <c r="AG28" s="141"/>
      <c r="AH28" s="141"/>
      <c r="AI28" s="141"/>
    </row>
    <row r="29" spans="3:35" ht="15.75" customHeight="1" thickBot="1">
      <c r="S29" s="141" t="s">
        <v>68</v>
      </c>
      <c r="T29" s="141" t="s">
        <v>50</v>
      </c>
      <c r="U29" s="143" t="s">
        <v>309</v>
      </c>
      <c r="V29" s="275" t="s">
        <v>334</v>
      </c>
      <c r="W29" s="275" t="s">
        <v>335</v>
      </c>
      <c r="X29" s="275" t="s">
        <v>308</v>
      </c>
      <c r="Y29" s="275" t="s">
        <v>348</v>
      </c>
      <c r="Z29" s="275" t="s">
        <v>158</v>
      </c>
      <c r="AA29" s="275"/>
      <c r="AB29" s="275"/>
      <c r="AC29" s="275" t="str">
        <f t="shared" si="1"/>
        <v xml:space="preserve">Transport -:- Road Transport -:- Very Heavy Truck -:- Internal Combustion Engine -:- Diesel -:-  -:- </v>
      </c>
      <c r="AD29" s="143" t="str">
        <f>+EECA_data_18!D22&amp;" - "&amp;EECA_data_18!F22&amp;" - "&amp;EECA_data_18!H22</f>
        <v>Very Heavy Truck - ICE - DSL</v>
      </c>
      <c r="AE29" s="141" t="s">
        <v>97</v>
      </c>
      <c r="AF29" s="141" t="s">
        <v>287</v>
      </c>
      <c r="AG29" s="141"/>
      <c r="AH29" s="141"/>
      <c r="AI29" s="141"/>
    </row>
    <row r="30" spans="3:35" ht="15.75" customHeight="1" thickBot="1">
      <c r="S30" s="152" t="s">
        <v>68</v>
      </c>
      <c r="T30" s="153" t="s">
        <v>50</v>
      </c>
      <c r="U30" s="154" t="s">
        <v>266</v>
      </c>
      <c r="V30" s="276" t="s">
        <v>334</v>
      </c>
      <c r="W30" s="277" t="s">
        <v>336</v>
      </c>
      <c r="X30" s="277" t="s">
        <v>339</v>
      </c>
      <c r="Y30" s="277" t="s">
        <v>352</v>
      </c>
      <c r="Z30" s="277" t="s">
        <v>159</v>
      </c>
      <c r="AA30" s="277"/>
      <c r="AB30" s="277"/>
      <c r="AC30" s="277" t="str">
        <f t="shared" si="1"/>
        <v xml:space="preserve">Transport -:- Shipping -:- Domestic Shipping -:- Ship -:- Fuel Oil -:-  -:- </v>
      </c>
      <c r="AD30" s="155" t="s">
        <v>268</v>
      </c>
      <c r="AE30" s="153" t="s">
        <v>40</v>
      </c>
      <c r="AF30" s="153" t="s">
        <v>57</v>
      </c>
      <c r="AG30" s="153"/>
      <c r="AH30" s="152"/>
      <c r="AI30" s="152"/>
    </row>
    <row r="31" spans="3:35" ht="15.75" customHeight="1" thickBot="1">
      <c r="S31" s="148" t="s">
        <v>68</v>
      </c>
      <c r="T31" s="149" t="s">
        <v>50</v>
      </c>
      <c r="U31" s="150" t="s">
        <v>267</v>
      </c>
      <c r="V31" s="275" t="s">
        <v>334</v>
      </c>
      <c r="W31" s="275" t="s">
        <v>336</v>
      </c>
      <c r="X31" s="275" t="s">
        <v>340</v>
      </c>
      <c r="Y31" s="275" t="s">
        <v>352</v>
      </c>
      <c r="Z31" s="275" t="s">
        <v>159</v>
      </c>
      <c r="AA31" s="275"/>
      <c r="AB31" s="275"/>
      <c r="AC31" s="275" t="str">
        <f t="shared" si="1"/>
        <v xml:space="preserve">Transport -:- Shipping -:- International Shipping -:- Ship -:- Fuel Oil -:-  -:- </v>
      </c>
      <c r="AD31" s="151" t="s">
        <v>269</v>
      </c>
      <c r="AE31" s="149" t="s">
        <v>40</v>
      </c>
      <c r="AF31" s="149" t="s">
        <v>57</v>
      </c>
      <c r="AG31" s="149"/>
      <c r="AH31" s="148"/>
      <c r="AI31" s="148"/>
    </row>
    <row r="32" spans="3:35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130"/>
      <c r="AB32" s="130"/>
      <c r="AC32" s="130" t="str">
        <f t="shared" si="1"/>
        <v xml:space="preserve">Transport -:- Aviation -:- Domestic Aviation -:- Plane -:- Jet Fuel -:-  -:- </v>
      </c>
      <c r="AD32" s="145" t="s">
        <v>101</v>
      </c>
      <c r="AE32" s="129" t="s">
        <v>40</v>
      </c>
      <c r="AF32" s="129" t="s">
        <v>57</v>
      </c>
      <c r="AG32" s="129"/>
      <c r="AH32" s="144"/>
      <c r="AI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142"/>
      <c r="AB33" s="142"/>
      <c r="AC33" s="142" t="str">
        <f t="shared" si="1"/>
        <v xml:space="preserve">Transport -:- Aviation -:- International Aviation -:- Plane -:- Jet Fuel -:-  -:- </v>
      </c>
      <c r="AD33" s="147" t="s">
        <v>161</v>
      </c>
      <c r="AE33" s="141" t="s">
        <v>40</v>
      </c>
      <c r="AF33" s="141" t="s">
        <v>57</v>
      </c>
      <c r="AG33" s="141"/>
      <c r="AH33" s="146"/>
      <c r="AI33" s="146"/>
    </row>
    <row r="34" spans="3:85" ht="15.75" customHeight="1">
      <c r="S34" s="278" t="s">
        <v>68</v>
      </c>
      <c r="T34" s="279" t="s">
        <v>50</v>
      </c>
      <c r="U34" s="280" t="s">
        <v>358</v>
      </c>
      <c r="V34" s="280" t="s">
        <v>334</v>
      </c>
      <c r="W34" s="280" t="s">
        <v>226</v>
      </c>
      <c r="X34" s="280" t="s">
        <v>338</v>
      </c>
      <c r="Y34" s="280" t="s">
        <v>355</v>
      </c>
      <c r="Z34" s="280" t="s">
        <v>158</v>
      </c>
      <c r="AA34" s="280"/>
      <c r="AB34" s="280"/>
      <c r="AC34" s="280" t="str">
        <f t="shared" si="1"/>
        <v xml:space="preserve">Transport -:- Rail -:- Freight Rail -:- Train -:- Diesel -:-  -:- </v>
      </c>
      <c r="AD34" s="281" t="s">
        <v>171</v>
      </c>
      <c r="AE34" s="279" t="s">
        <v>40</v>
      </c>
      <c r="AF34" s="279" t="s">
        <v>57</v>
      </c>
      <c r="AG34" s="279"/>
      <c r="AH34" s="278"/>
      <c r="AI34" s="278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142"/>
      <c r="AB35" s="142"/>
      <c r="AC35" s="142" t="str">
        <f t="shared" si="1"/>
        <v xml:space="preserve">Transport -:- Rail -:- Passenger Rail -:- Train -:- Electricity -:-  -:- </v>
      </c>
      <c r="AD35" s="147" t="s">
        <v>180</v>
      </c>
      <c r="AE35" s="141" t="s">
        <v>40</v>
      </c>
      <c r="AF35" s="141" t="s">
        <v>57</v>
      </c>
      <c r="AG35" s="141"/>
      <c r="AH35" s="146"/>
      <c r="AI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299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299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299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299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299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299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299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299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299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299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299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299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2024-04-05T01:49:25Z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