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60" windowHeight="5772" activeTab="1"/>
  </bookViews>
  <sheets>
    <sheet name="整体评估" sheetId="5" r:id="rId1"/>
    <sheet name="历次综合结果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5" l="1"/>
  <c r="C11" i="5"/>
  <c r="C14" i="5" s="1"/>
  <c r="B12" i="5"/>
  <c r="B15" i="5" s="1"/>
  <c r="C12" i="5"/>
  <c r="C15" i="5" s="1"/>
  <c r="B14" i="5"/>
  <c r="O57" i="3" l="1"/>
  <c r="O8" i="3"/>
  <c r="O16" i="3"/>
  <c r="O20" i="3"/>
  <c r="O30" i="3"/>
  <c r="K22" i="3"/>
  <c r="K23" i="3"/>
  <c r="K24" i="3"/>
  <c r="K21" i="3"/>
  <c r="K29" i="3"/>
  <c r="K26" i="3"/>
  <c r="K20" i="3"/>
  <c r="M49" i="3"/>
  <c r="K30" i="3"/>
  <c r="M57" i="3"/>
  <c r="M45" i="3"/>
  <c r="M37" i="3"/>
  <c r="K16" i="3"/>
  <c r="I30" i="3"/>
  <c r="G27" i="3" l="1"/>
  <c r="G21" i="3"/>
  <c r="G17" i="3"/>
  <c r="G14" i="3"/>
  <c r="G9" i="3"/>
  <c r="G8" i="3"/>
  <c r="G29" i="3"/>
  <c r="G26" i="3"/>
  <c r="G20" i="3"/>
  <c r="G16" i="3"/>
</calcChain>
</file>

<file path=xl/comments1.xml><?xml version="1.0" encoding="utf-8"?>
<comments xmlns="http://schemas.openxmlformats.org/spreadsheetml/2006/main">
  <authors>
    <author>作者</author>
  </authors>
  <commentList>
    <comment ref="K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</commentList>
</comments>
</file>

<file path=xl/sharedStrings.xml><?xml version="1.0" encoding="utf-8"?>
<sst xmlns="http://schemas.openxmlformats.org/spreadsheetml/2006/main" count="96" uniqueCount="74">
  <si>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</si>
  <si>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</si>
  <si>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</si>
  <si>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</si>
  <si>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</si>
  <si>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</si>
  <si>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</si>
  <si>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</si>
  <si>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</si>
  <si>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</si>
  <si>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</si>
  <si>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</si>
  <si>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</si>
  <si>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</si>
  <si>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</si>
  <si>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</si>
  <si>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</si>
  <si>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</si>
  <si>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</si>
  <si>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</si>
  <si>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</si>
  <si>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</si>
  <si>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</si>
  <si>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</si>
  <si>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</si>
  <si>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</si>
  <si>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</si>
  <si>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</si>
  <si>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</si>
  <si>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</si>
  <si>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</si>
  <si>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</si>
  <si>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</si>
  <si>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</si>
  <si>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</si>
  <si>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</si>
  <si>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</si>
  <si>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</si>
  <si>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</si>
  <si>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</si>
  <si>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</si>
  <si>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</si>
  <si>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</si>
  <si>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</si>
  <si>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</si>
  <si>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</si>
  <si>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</si>
  <si>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</si>
  <si>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</si>
  <si>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</si>
  <si>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</si>
  <si>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Energy Efficiency (TOPS/W)</t>
  </si>
  <si>
    <t>Power Consumption (W)</t>
    <phoneticPr fontId="1" type="noConversion"/>
  </si>
  <si>
    <t>Effective Performance (TOPS) (K=24)</t>
    <phoneticPr fontId="1" type="noConversion"/>
  </si>
  <si>
    <t xml:space="preserve">Performance (TOPS) 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</si>
  <si>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</si>
  <si>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</si>
  <si>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</si>
  <si>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</si>
  <si>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</si>
  <si>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</si>
  <si>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</si>
  <si>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</si>
  <si>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</si>
  <si>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130KB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</si>
  <si>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</si>
  <si>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</si>
  <si>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</si>
  <si>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</si>
  <si>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UMC 55-nm LP CMOS</t>
    <phoneticPr fontId="1" type="noConversion"/>
  </si>
  <si>
    <t>Technology</t>
    <phoneticPr fontId="1" type="noConversion"/>
  </si>
  <si>
    <t>DSPU</t>
    <phoneticPr fontId="1" type="noConversion"/>
  </si>
  <si>
    <t>PCNA</t>
    <phoneticPr fontId="1" type="noConversion"/>
  </si>
  <si>
    <t>Parameters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</si>
</sst>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30" zoomScaleNormal="130" workbookViewId="0">
      <selection sqref="A1:XFD1048576"/>
    </sheetView>
  </sheetViews>
  <sheetFormatPr defaultRowHeight="13.8" x14ac:dyDescent="0.25"/>
  <cols>
    <col min="1" max="1" width="32.109375" style="37" customWidth="1"/>
    <col min="2" max="2" width="25.33203125" style="37" customWidth="1"/>
    <col min="3" max="3" width="25.5546875" style="37" customWidth="1"/>
    <col min="4" max="16384" width="8.88671875" style="37"/>
  </cols>
  <sheetData>
    <row r="1" spans="1:4" x14ac:dyDescent="0.25">
      <c r="A1" s="50" t="s">
        <v>73</v>
      </c>
      <c r="B1" s="52" t="s">
        <v>72</v>
      </c>
      <c r="C1" s="51" t="s">
        <v>71</v>
      </c>
      <c r="D1" s="39"/>
    </row>
    <row r="2" spans="1:4" x14ac:dyDescent="0.25">
      <c r="A2" s="45" t="s">
        <v>70</v>
      </c>
      <c r="B2" s="59" t="s">
        <v>69</v>
      </c>
      <c r="C2" s="58">
        <v>28</v>
      </c>
      <c r="D2" s="39"/>
    </row>
    <row r="3" spans="1:4" x14ac:dyDescent="0.25">
      <c r="A3" s="45" t="s">
        <v>68</v>
      </c>
      <c r="B3" s="59">
        <v>8</v>
      </c>
      <c r="C3" s="58">
        <v>12.96</v>
      </c>
      <c r="D3" s="39"/>
    </row>
    <row r="4" spans="1:4" x14ac:dyDescent="0.25">
      <c r="A4" s="45" t="s">
        <v>67</v>
      </c>
      <c r="B4" s="59">
        <v>96</v>
      </c>
      <c r="C4" s="58" t="s">
        <v>66</v>
      </c>
      <c r="D4" s="39"/>
    </row>
    <row r="5" spans="1:4" x14ac:dyDescent="0.25">
      <c r="A5" s="45" t="s">
        <v>65</v>
      </c>
      <c r="B5" s="59" t="s">
        <v>64</v>
      </c>
      <c r="C5" s="58" t="s">
        <v>63</v>
      </c>
      <c r="D5" s="39"/>
    </row>
    <row r="6" spans="1:4" x14ac:dyDescent="0.25">
      <c r="A6" s="45" t="s">
        <v>62</v>
      </c>
      <c r="B6" s="59">
        <v>200</v>
      </c>
      <c r="C6" s="58">
        <v>250</v>
      </c>
      <c r="D6" s="39"/>
    </row>
    <row r="7" spans="1:4" x14ac:dyDescent="0.25">
      <c r="A7" s="45" t="s">
        <v>61</v>
      </c>
      <c r="B7" s="59" t="s">
        <v>60</v>
      </c>
      <c r="C7" s="58" t="s">
        <v>59</v>
      </c>
      <c r="D7" s="39"/>
    </row>
    <row r="8" spans="1:4" ht="14.4" thickBot="1" x14ac:dyDescent="0.3">
      <c r="A8" s="42" t="s">
        <v>58</v>
      </c>
      <c r="B8" s="57" t="s">
        <v>56</v>
      </c>
      <c r="C8" s="56" t="s">
        <v>57</v>
      </c>
      <c r="D8" s="39"/>
    </row>
    <row r="9" spans="1:4" ht="14.4" thickBot="1" x14ac:dyDescent="0.3">
      <c r="A9" s="55" t="s">
        <v>56</v>
      </c>
      <c r="B9" s="54"/>
      <c r="C9" s="53"/>
      <c r="D9" s="39"/>
    </row>
    <row r="10" spans="1:4" ht="14.4" thickBot="1" x14ac:dyDescent="0.3">
      <c r="A10" s="50" t="s">
        <v>55</v>
      </c>
      <c r="B10" s="52">
        <v>1024</v>
      </c>
      <c r="C10" s="51">
        <v>1024</v>
      </c>
      <c r="D10" s="39"/>
    </row>
    <row r="11" spans="1:4" x14ac:dyDescent="0.25">
      <c r="A11" s="50" t="s">
        <v>54</v>
      </c>
      <c r="B11" s="49">
        <f>B10*B6*2/1024/1024</f>
        <v>0.390625</v>
      </c>
      <c r="C11" s="48">
        <f>C10*C6*2/1024/1024</f>
        <v>0.48828125</v>
      </c>
      <c r="D11" s="39"/>
    </row>
    <row r="12" spans="1:4" x14ac:dyDescent="0.25">
      <c r="A12" s="45" t="s">
        <v>53</v>
      </c>
      <c r="B12" s="44">
        <f>B11*24</f>
        <v>9.375</v>
      </c>
      <c r="C12" s="43">
        <f>C11*24</f>
        <v>11.71875</v>
      </c>
      <c r="D12" s="39"/>
    </row>
    <row r="13" spans="1:4" x14ac:dyDescent="0.25">
      <c r="A13" s="45" t="s">
        <v>52</v>
      </c>
      <c r="B13" s="47">
        <v>0.1</v>
      </c>
      <c r="C13" s="46">
        <v>0.60899999999999999</v>
      </c>
      <c r="D13" s="39"/>
    </row>
    <row r="14" spans="1:4" x14ac:dyDescent="0.25">
      <c r="A14" s="45" t="s">
        <v>51</v>
      </c>
      <c r="B14" s="44">
        <f>B11/B13</f>
        <v>3.90625</v>
      </c>
      <c r="C14" s="43">
        <f>C11/C13</f>
        <v>0.80177545155993435</v>
      </c>
      <c r="D14" s="39"/>
    </row>
    <row r="15" spans="1:4" ht="14.4" thickBot="1" x14ac:dyDescent="0.3">
      <c r="A15" s="42" t="s">
        <v>50</v>
      </c>
      <c r="B15" s="41">
        <f>B12/B13</f>
        <v>93.75</v>
      </c>
      <c r="C15" s="40">
        <f>C12/C13</f>
        <v>19.242610837438423</v>
      </c>
      <c r="D15" s="39"/>
    </row>
    <row r="16" spans="1:4" x14ac:dyDescent="0.25">
      <c r="A16" s="38"/>
      <c r="B16" s="38"/>
      <c r="C16" s="38"/>
    </row>
  </sheetData>
  <mergeCells count="1">
    <mergeCell ref="A9:C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8"/>
  <sheetViews>
    <sheetView tabSelected="1" workbookViewId="0">
      <pane xSplit="5" ySplit="2" topLeftCell="I3" activePane="bottomRight" state="frozen"/>
      <selection pane="topRight" activeCell="F1" sqref="F1"/>
      <selection pane="bottomLeft" activeCell="A3" sqref="A3"/>
      <selection pane="bottomRight" activeCell="K11" sqref="K11"/>
    </sheetView>
  </sheetViews>
  <sheetFormatPr defaultColWidth="19.77734375" defaultRowHeight="13.8" x14ac:dyDescent="0.25"/>
  <cols>
    <col min="1" max="1" width="17.88671875" style="2" customWidth="1"/>
    <col min="2" max="2" width="6.88671875" style="2" customWidth="1"/>
    <col min="3" max="3" width="18.6640625" style="2" customWidth="1"/>
    <col min="4" max="4" width="11.109375" style="7" customWidth="1"/>
    <col min="5" max="5" width="11.4414062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/>
    <col min="11" max="16384" width="19.77734375" style="2"/>
  </cols>
  <sheetData>
    <row r="1" spans="1:15" x14ac:dyDescent="0.25">
      <c r="A1" s="1" t="s">
        <v>0</v>
      </c>
      <c r="B1" s="1"/>
      <c r="C1" s="1"/>
      <c r="D1" s="6"/>
      <c r="E1" s="24"/>
      <c r="F1" s="34">
        <v>0</v>
      </c>
      <c r="G1" s="35"/>
      <c r="H1" s="34">
        <v>1</v>
      </c>
      <c r="I1" s="35"/>
      <c r="J1" s="8">
        <v>2</v>
      </c>
      <c r="L1" s="2">
        <v>3</v>
      </c>
      <c r="N1" s="2">
        <v>4</v>
      </c>
    </row>
    <row r="2" spans="1:15" ht="13.8" customHeight="1" x14ac:dyDescent="0.25">
      <c r="A2" s="1" t="s">
        <v>34</v>
      </c>
      <c r="B2" s="1"/>
      <c r="C2" s="1"/>
      <c r="D2" s="6"/>
      <c r="E2" s="25"/>
      <c r="F2" s="29" t="s">
        <v>37</v>
      </c>
      <c r="G2" s="36"/>
      <c r="H2" s="29" t="s">
        <v>36</v>
      </c>
      <c r="I2" s="36"/>
      <c r="J2" s="29" t="s">
        <v>35</v>
      </c>
      <c r="K2" s="30"/>
      <c r="L2" s="2" t="s">
        <v>41</v>
      </c>
      <c r="N2" s="2" t="s">
        <v>48</v>
      </c>
    </row>
    <row r="3" spans="1:15" x14ac:dyDescent="0.25">
      <c r="A3" s="1" t="s">
        <v>1</v>
      </c>
      <c r="B3" s="1"/>
      <c r="C3" s="1" t="s">
        <v>5</v>
      </c>
      <c r="D3" s="6"/>
      <c r="E3" s="25"/>
      <c r="I3" s="11" t="s">
        <v>27</v>
      </c>
      <c r="J3" s="8" t="s">
        <v>33</v>
      </c>
      <c r="L3" s="8" t="s">
        <v>33</v>
      </c>
      <c r="N3" s="8" t="s">
        <v>47</v>
      </c>
    </row>
    <row r="4" spans="1:15" x14ac:dyDescent="0.25">
      <c r="A4" s="1" t="s">
        <v>2</v>
      </c>
      <c r="B4" s="1"/>
      <c r="C4" s="1">
        <v>100</v>
      </c>
      <c r="D4" s="6"/>
      <c r="E4" s="25"/>
      <c r="I4" s="11">
        <v>1</v>
      </c>
      <c r="J4" s="8">
        <v>1</v>
      </c>
      <c r="L4" s="2">
        <v>100</v>
      </c>
      <c r="N4" s="2">
        <v>100</v>
      </c>
    </row>
    <row r="5" spans="1:15" ht="56.4" customHeight="1" x14ac:dyDescent="0.25">
      <c r="A5" s="1" t="s">
        <v>3</v>
      </c>
      <c r="B5" s="1"/>
      <c r="C5" s="1" t="s">
        <v>6</v>
      </c>
      <c r="D5" s="6"/>
      <c r="E5" s="25"/>
      <c r="I5" s="11" t="s">
        <v>28</v>
      </c>
    </row>
    <row r="6" spans="1:15" x14ac:dyDescent="0.25">
      <c r="A6" s="1" t="s">
        <v>4</v>
      </c>
      <c r="B6" s="1"/>
      <c r="C6" s="1"/>
      <c r="D6" s="6" t="s">
        <v>23</v>
      </c>
      <c r="E6" s="25"/>
      <c r="I6" s="11">
        <v>298795</v>
      </c>
      <c r="J6" s="8">
        <v>298795</v>
      </c>
      <c r="L6" s="2">
        <v>1808</v>
      </c>
      <c r="N6" s="2">
        <v>1768</v>
      </c>
    </row>
    <row r="7" spans="1:15" x14ac:dyDescent="0.25">
      <c r="A7" s="31" t="s">
        <v>14</v>
      </c>
      <c r="B7" s="1" t="s">
        <v>7</v>
      </c>
      <c r="D7" s="6"/>
      <c r="E7" s="25"/>
      <c r="F7" s="12">
        <v>2207681</v>
      </c>
      <c r="H7" s="10">
        <v>2439312</v>
      </c>
      <c r="J7" s="20">
        <v>806671</v>
      </c>
      <c r="L7" s="2">
        <v>806519</v>
      </c>
      <c r="N7" s="2">
        <v>1203839</v>
      </c>
    </row>
    <row r="8" spans="1:15" x14ac:dyDescent="0.25">
      <c r="A8" s="32"/>
      <c r="B8" s="1" t="s">
        <v>12</v>
      </c>
      <c r="F8" s="10">
        <v>1673091</v>
      </c>
      <c r="G8" s="13">
        <f>F8/F7</f>
        <v>0.75784997923160091</v>
      </c>
      <c r="H8" s="10">
        <v>1691086</v>
      </c>
      <c r="J8" s="8">
        <v>20841</v>
      </c>
      <c r="N8" s="2">
        <v>21050</v>
      </c>
      <c r="O8" s="2">
        <f>N8/N7</f>
        <v>1.7485726911987399E-2</v>
      </c>
    </row>
    <row r="9" spans="1:15" x14ac:dyDescent="0.25">
      <c r="A9" s="32"/>
      <c r="B9" s="1"/>
      <c r="C9" s="4" t="s">
        <v>15</v>
      </c>
      <c r="F9" s="21">
        <v>1383705</v>
      </c>
      <c r="G9" s="11">
        <f>F9/F8</f>
        <v>0.82703511046320854</v>
      </c>
      <c r="H9" s="10">
        <v>1401494</v>
      </c>
      <c r="J9" s="8">
        <v>19815</v>
      </c>
    </row>
    <row r="10" spans="1:15" x14ac:dyDescent="0.25">
      <c r="A10" s="32"/>
      <c r="B10" s="1"/>
      <c r="C10" s="3"/>
      <c r="D10" s="11" t="s">
        <v>38</v>
      </c>
      <c r="F10" s="14"/>
      <c r="J10" s="8">
        <v>19250</v>
      </c>
    </row>
    <row r="11" spans="1:15" x14ac:dyDescent="0.25">
      <c r="A11" s="32"/>
      <c r="B11" s="1"/>
      <c r="C11" s="3"/>
      <c r="E11" s="19" t="s">
        <v>29</v>
      </c>
      <c r="H11" s="14">
        <v>6429</v>
      </c>
      <c r="I11" s="2"/>
      <c r="J11" s="23">
        <v>6660</v>
      </c>
    </row>
    <row r="12" spans="1:15" x14ac:dyDescent="0.25">
      <c r="A12" s="32"/>
      <c r="B12" s="1"/>
      <c r="C12" s="3"/>
      <c r="E12" s="19" t="s">
        <v>30</v>
      </c>
      <c r="H12" s="15">
        <v>1424</v>
      </c>
      <c r="J12" s="8">
        <v>1419</v>
      </c>
    </row>
    <row r="13" spans="1:15" x14ac:dyDescent="0.25">
      <c r="A13" s="32"/>
      <c r="B13" s="1"/>
      <c r="C13" s="3"/>
      <c r="D13" s="19"/>
      <c r="E13" s="27"/>
      <c r="H13" s="15"/>
    </row>
    <row r="14" spans="1:15" x14ac:dyDescent="0.25">
      <c r="A14" s="32"/>
      <c r="B14" s="1"/>
      <c r="C14" s="2" t="s">
        <v>16</v>
      </c>
      <c r="F14" s="10">
        <v>219671</v>
      </c>
      <c r="G14" s="11">
        <f>F14/F8</f>
        <v>0.13129650449377828</v>
      </c>
      <c r="H14" s="15">
        <v>219319</v>
      </c>
      <c r="J14" s="20">
        <v>1006</v>
      </c>
    </row>
    <row r="15" spans="1:15" x14ac:dyDescent="0.25">
      <c r="A15" s="32"/>
      <c r="B15" s="1"/>
      <c r="C15" s="1"/>
      <c r="D15" s="6"/>
      <c r="E15" s="25"/>
    </row>
    <row r="16" spans="1:15" x14ac:dyDescent="0.25">
      <c r="A16" s="32"/>
      <c r="B16" s="1" t="s">
        <v>10</v>
      </c>
      <c r="F16" s="15">
        <v>427284</v>
      </c>
      <c r="G16" s="13">
        <f>427284/F7</f>
        <v>0.1935442665856163</v>
      </c>
      <c r="H16" s="10">
        <v>434444</v>
      </c>
      <c r="J16" s="28">
        <v>470319</v>
      </c>
      <c r="K16" s="3">
        <f>J16/J7</f>
        <v>0.58303695062795113</v>
      </c>
      <c r="N16" s="2">
        <v>477691</v>
      </c>
      <c r="O16" s="2">
        <f>N16/N7</f>
        <v>0.39680638357787046</v>
      </c>
    </row>
    <row r="17" spans="1:15" x14ac:dyDescent="0.25">
      <c r="A17" s="32"/>
      <c r="B17" s="1"/>
      <c r="C17" s="2" t="s">
        <v>17</v>
      </c>
      <c r="F17" s="15">
        <v>9966</v>
      </c>
      <c r="G17" s="11">
        <f>F17/F16</f>
        <v>2.332406549274019E-2</v>
      </c>
      <c r="H17" s="10" t="s">
        <v>31</v>
      </c>
      <c r="J17" s="8">
        <v>10227</v>
      </c>
      <c r="K17" s="4">
        <v>0.75</v>
      </c>
    </row>
    <row r="18" spans="1:15" x14ac:dyDescent="0.25">
      <c r="A18" s="32"/>
      <c r="B18" s="1"/>
      <c r="C18" s="2" t="s">
        <v>39</v>
      </c>
      <c r="F18" s="15"/>
      <c r="K18" s="2">
        <v>0.193</v>
      </c>
    </row>
    <row r="19" spans="1:15" x14ac:dyDescent="0.25">
      <c r="A19" s="32"/>
      <c r="B19" s="1"/>
      <c r="C19" s="2" t="s">
        <v>40</v>
      </c>
      <c r="F19" s="15"/>
      <c r="K19" s="2">
        <v>3.6999999999999998E-2</v>
      </c>
    </row>
    <row r="20" spans="1:15" x14ac:dyDescent="0.25">
      <c r="A20" s="32"/>
      <c r="B20" s="1" t="s">
        <v>13</v>
      </c>
      <c r="F20" s="16">
        <v>88906</v>
      </c>
      <c r="G20" s="13">
        <f>88906/F7</f>
        <v>4.0271216720169263E-2</v>
      </c>
      <c r="J20" s="8">
        <v>174488</v>
      </c>
      <c r="K20" s="3">
        <f>J20/J7</f>
        <v>0.21630627604066591</v>
      </c>
      <c r="N20" s="2">
        <v>176625</v>
      </c>
      <c r="O20" s="2">
        <f>N20/N7</f>
        <v>0.14671812426744774</v>
      </c>
    </row>
    <row r="21" spans="1:15" x14ac:dyDescent="0.25">
      <c r="A21" s="32"/>
      <c r="B21" s="1"/>
      <c r="C21" s="2" t="s">
        <v>18</v>
      </c>
      <c r="F21" s="21">
        <v>52482</v>
      </c>
      <c r="G21" s="11">
        <f>F21/F20</f>
        <v>0.59030886554338291</v>
      </c>
      <c r="J21" s="8">
        <v>58886</v>
      </c>
      <c r="K21" s="2">
        <f>J21/J20</f>
        <v>0.33747879510338818</v>
      </c>
    </row>
    <row r="22" spans="1:15" x14ac:dyDescent="0.25">
      <c r="A22" s="32"/>
      <c r="B22" s="1"/>
      <c r="D22" s="7" t="s">
        <v>43</v>
      </c>
      <c r="F22" s="21"/>
      <c r="J22" s="8">
        <v>7501</v>
      </c>
      <c r="K22" s="2">
        <f>J22*6/J21</f>
        <v>0.76429032367625582</v>
      </c>
    </row>
    <row r="23" spans="1:15" ht="27.6" x14ac:dyDescent="0.25">
      <c r="A23" s="32"/>
      <c r="B23" s="1"/>
      <c r="E23" s="7" t="s">
        <v>42</v>
      </c>
      <c r="F23" s="21"/>
      <c r="J23" s="8">
        <v>6756</v>
      </c>
      <c r="K23" s="3">
        <f>J23/J22</f>
        <v>0.90067990934542064</v>
      </c>
    </row>
    <row r="24" spans="1:15" x14ac:dyDescent="0.25">
      <c r="A24" s="32"/>
      <c r="B24" s="1"/>
      <c r="C24" s="2" t="s">
        <v>19</v>
      </c>
      <c r="F24" s="17">
        <v>18793</v>
      </c>
      <c r="J24" s="20">
        <v>18589</v>
      </c>
      <c r="K24" s="2">
        <f>J24*6/J20</f>
        <v>0.63920728072990696</v>
      </c>
    </row>
    <row r="25" spans="1:15" x14ac:dyDescent="0.25">
      <c r="A25" s="32"/>
      <c r="B25" s="1"/>
      <c r="C25" s="2" t="s">
        <v>20</v>
      </c>
      <c r="F25" s="21">
        <v>3249</v>
      </c>
      <c r="G25" s="18"/>
      <c r="J25" s="20">
        <v>18589</v>
      </c>
    </row>
    <row r="26" spans="1:15" x14ac:dyDescent="0.25">
      <c r="A26" s="32"/>
      <c r="B26" s="1" t="s">
        <v>9</v>
      </c>
      <c r="F26" s="10">
        <v>10902</v>
      </c>
      <c r="G26" s="13">
        <f>10902/F7</f>
        <v>4.9382134465984894E-3</v>
      </c>
      <c r="J26" s="8">
        <v>11312</v>
      </c>
      <c r="K26" s="2">
        <f>J26/J7</f>
        <v>1.4023065165352417E-2</v>
      </c>
    </row>
    <row r="27" spans="1:15" x14ac:dyDescent="0.25">
      <c r="A27" s="32"/>
      <c r="B27" s="1"/>
      <c r="C27" s="2" t="s">
        <v>21</v>
      </c>
      <c r="F27" s="10">
        <v>6816</v>
      </c>
      <c r="G27" s="11">
        <f>F27/F26</f>
        <v>0.62520638414969731</v>
      </c>
      <c r="J27" s="8">
        <v>6819</v>
      </c>
      <c r="N27" s="2">
        <v>11719</v>
      </c>
    </row>
    <row r="28" spans="1:15" x14ac:dyDescent="0.25">
      <c r="A28" s="32"/>
      <c r="B28" s="1"/>
      <c r="C28" s="2" t="s">
        <v>22</v>
      </c>
      <c r="F28" s="10">
        <v>760</v>
      </c>
      <c r="J28" s="8">
        <v>761</v>
      </c>
    </row>
    <row r="29" spans="1:15" x14ac:dyDescent="0.25">
      <c r="A29" s="32"/>
      <c r="B29" s="1" t="s">
        <v>8</v>
      </c>
      <c r="F29" s="10">
        <v>2496</v>
      </c>
      <c r="G29" s="13">
        <f>2496/F7</f>
        <v>1.1305981253632205E-3</v>
      </c>
      <c r="J29" s="8">
        <v>2797</v>
      </c>
      <c r="K29" s="2">
        <f>J29/J7</f>
        <v>3.4673367457116965E-3</v>
      </c>
      <c r="N29" s="2">
        <v>2961</v>
      </c>
    </row>
    <row r="30" spans="1:15" x14ac:dyDescent="0.25">
      <c r="A30" s="33"/>
      <c r="B30" s="1" t="s">
        <v>11</v>
      </c>
      <c r="F30" s="10" t="s">
        <v>32</v>
      </c>
      <c r="H30" s="12">
        <v>121931</v>
      </c>
      <c r="I30" s="13">
        <f>H30/F7</f>
        <v>5.5230352573582865E-2</v>
      </c>
      <c r="J30" s="8">
        <v>121619</v>
      </c>
      <c r="K30" s="2">
        <f>J30/J7</f>
        <v>0.15076654546897061</v>
      </c>
      <c r="N30" s="2">
        <v>507456</v>
      </c>
      <c r="O30" s="2">
        <f>N30/N7</f>
        <v>0.42153145063417946</v>
      </c>
    </row>
    <row r="31" spans="1:15" x14ac:dyDescent="0.25">
      <c r="A31" s="5"/>
      <c r="B31" s="1"/>
      <c r="C31" s="2" t="s">
        <v>25</v>
      </c>
      <c r="H31" s="10">
        <v>33555</v>
      </c>
      <c r="J31" s="9">
        <v>33586</v>
      </c>
      <c r="K31" s="1"/>
      <c r="N31" s="2">
        <v>44581</v>
      </c>
    </row>
    <row r="32" spans="1:15" x14ac:dyDescent="0.25">
      <c r="A32" s="5"/>
      <c r="B32" s="1"/>
      <c r="C32" s="2" t="s">
        <v>26</v>
      </c>
      <c r="H32" s="10">
        <v>21655</v>
      </c>
      <c r="J32" s="9">
        <v>21600</v>
      </c>
      <c r="K32" s="1"/>
      <c r="N32" s="2">
        <v>114849</v>
      </c>
    </row>
    <row r="33" spans="1:14" ht="13.8" customHeight="1" x14ac:dyDescent="0.25">
      <c r="A33" s="5"/>
      <c r="D33" s="7" t="s">
        <v>44</v>
      </c>
      <c r="I33" s="13"/>
      <c r="J33" s="9"/>
      <c r="K33" s="1"/>
      <c r="N33" s="10">
        <v>7094</v>
      </c>
    </row>
    <row r="34" spans="1:14" x14ac:dyDescent="0.25">
      <c r="A34" s="5"/>
      <c r="E34" s="26" t="s">
        <v>45</v>
      </c>
      <c r="I34" s="13"/>
      <c r="J34" s="9"/>
      <c r="K34" s="1"/>
      <c r="N34" s="10">
        <v>362</v>
      </c>
    </row>
    <row r="35" spans="1:14" x14ac:dyDescent="0.25">
      <c r="A35" s="5"/>
      <c r="E35" s="25" t="s">
        <v>46</v>
      </c>
      <c r="I35" s="13"/>
      <c r="J35" s="9"/>
      <c r="K35" s="1"/>
      <c r="N35" s="10">
        <v>689</v>
      </c>
    </row>
    <row r="36" spans="1:14" x14ac:dyDescent="0.25">
      <c r="A36" s="31" t="s">
        <v>24</v>
      </c>
      <c r="B36" s="1" t="s">
        <v>7</v>
      </c>
      <c r="D36" s="6"/>
      <c r="E36" s="2"/>
      <c r="L36" s="2">
        <v>30.434922</v>
      </c>
      <c r="N36" s="2">
        <v>74.7</v>
      </c>
    </row>
    <row r="37" spans="1:14" x14ac:dyDescent="0.25">
      <c r="A37" s="32"/>
      <c r="B37" s="1" t="s">
        <v>12</v>
      </c>
      <c r="L37" s="2">
        <v>1.5</v>
      </c>
      <c r="M37" s="2">
        <f>L37/L36</f>
        <v>4.9285488558176688E-2</v>
      </c>
      <c r="N37" s="2">
        <v>1.4</v>
      </c>
    </row>
    <row r="38" spans="1:14" x14ac:dyDescent="0.25">
      <c r="A38" s="32"/>
      <c r="B38" s="1"/>
      <c r="C38" s="4" t="s">
        <v>15</v>
      </c>
    </row>
    <row r="39" spans="1:14" x14ac:dyDescent="0.25">
      <c r="A39" s="32"/>
      <c r="B39" s="1"/>
      <c r="C39" s="3"/>
      <c r="D39" s="11" t="s">
        <v>38</v>
      </c>
    </row>
    <row r="40" spans="1:14" x14ac:dyDescent="0.25">
      <c r="A40" s="32"/>
      <c r="B40" s="1"/>
      <c r="C40" s="3"/>
      <c r="E40" s="19" t="s">
        <v>29</v>
      </c>
    </row>
    <row r="41" spans="1:14" x14ac:dyDescent="0.25">
      <c r="A41" s="32"/>
      <c r="B41" s="1"/>
      <c r="C41" s="3"/>
      <c r="E41" s="19" t="s">
        <v>30</v>
      </c>
    </row>
    <row r="42" spans="1:14" x14ac:dyDescent="0.25">
      <c r="A42" s="32"/>
      <c r="B42" s="1"/>
      <c r="C42" s="3"/>
      <c r="D42" s="19"/>
      <c r="E42" s="27"/>
    </row>
    <row r="43" spans="1:14" x14ac:dyDescent="0.25">
      <c r="A43" s="32"/>
      <c r="B43" s="1"/>
      <c r="C43" s="2" t="s">
        <v>16</v>
      </c>
    </row>
    <row r="44" spans="1:14" x14ac:dyDescent="0.25">
      <c r="A44" s="32"/>
      <c r="B44" s="1"/>
      <c r="C44" s="1"/>
      <c r="D44" s="6"/>
      <c r="E44" s="25"/>
    </row>
    <row r="45" spans="1:14" x14ac:dyDescent="0.25">
      <c r="A45" s="32"/>
      <c r="B45" s="1" t="s">
        <v>10</v>
      </c>
      <c r="L45" s="2">
        <v>7.2</v>
      </c>
      <c r="M45" s="2">
        <f>L45/L36</f>
        <v>0.23657034507924812</v>
      </c>
      <c r="N45" s="2">
        <v>4.3</v>
      </c>
    </row>
    <row r="46" spans="1:14" x14ac:dyDescent="0.25">
      <c r="A46" s="33"/>
      <c r="B46" s="1"/>
      <c r="C46" s="2" t="s">
        <v>17</v>
      </c>
    </row>
    <row r="47" spans="1:14" x14ac:dyDescent="0.25">
      <c r="B47" s="1"/>
      <c r="C47" s="2" t="s">
        <v>39</v>
      </c>
    </row>
    <row r="48" spans="1:14" x14ac:dyDescent="0.25">
      <c r="B48" s="1"/>
      <c r="C48" s="2" t="s">
        <v>40</v>
      </c>
    </row>
    <row r="49" spans="2:15" x14ac:dyDescent="0.25">
      <c r="B49" s="1" t="s">
        <v>13</v>
      </c>
      <c r="L49" s="2">
        <v>12.7</v>
      </c>
      <c r="M49" s="22">
        <f>L49/L36</f>
        <v>0.41728380312589597</v>
      </c>
      <c r="N49" s="2">
        <v>8.6</v>
      </c>
    </row>
    <row r="50" spans="2:15" x14ac:dyDescent="0.25">
      <c r="B50" s="1"/>
      <c r="C50" s="2" t="s">
        <v>18</v>
      </c>
    </row>
    <row r="51" spans="2:15" x14ac:dyDescent="0.25">
      <c r="B51" s="1"/>
      <c r="C51" s="2" t="s">
        <v>19</v>
      </c>
    </row>
    <row r="52" spans="2:15" x14ac:dyDescent="0.25">
      <c r="B52" s="1"/>
      <c r="C52" s="2" t="s">
        <v>20</v>
      </c>
    </row>
    <row r="53" spans="2:15" x14ac:dyDescent="0.25">
      <c r="B53" s="1" t="s">
        <v>9</v>
      </c>
      <c r="L53" s="2">
        <v>0.69</v>
      </c>
      <c r="N53" s="2">
        <v>0.5</v>
      </c>
    </row>
    <row r="54" spans="2:15" x14ac:dyDescent="0.25">
      <c r="B54" s="1"/>
      <c r="C54" s="2" t="s">
        <v>21</v>
      </c>
    </row>
    <row r="55" spans="2:15" x14ac:dyDescent="0.25">
      <c r="B55" s="1"/>
      <c r="C55" s="2" t="s">
        <v>22</v>
      </c>
    </row>
    <row r="56" spans="2:15" x14ac:dyDescent="0.25">
      <c r="B56" s="1" t="s">
        <v>8</v>
      </c>
      <c r="L56" s="2">
        <v>0.1</v>
      </c>
      <c r="N56" s="2">
        <v>6.7000000000000004E-2</v>
      </c>
    </row>
    <row r="57" spans="2:15" x14ac:dyDescent="0.25">
      <c r="B57" s="1" t="s">
        <v>11</v>
      </c>
      <c r="L57" s="2">
        <v>6.9</v>
      </c>
      <c r="M57" s="2">
        <f>L57/L36</f>
        <v>0.22671324736761278</v>
      </c>
      <c r="N57" s="2">
        <v>59.2</v>
      </c>
      <c r="O57" s="3">
        <f>N57/N36</f>
        <v>0.79250334672021416</v>
      </c>
    </row>
    <row r="58" spans="2:15" x14ac:dyDescent="0.25">
      <c r="O58" s="2" t="s">
        <v>49</v>
      </c>
    </row>
  </sheetData>
  <mergeCells count="7">
    <mergeCell ref="J2:K2"/>
    <mergeCell ref="A7:A30"/>
    <mergeCell ref="A36:A46"/>
    <mergeCell ref="F1:G1"/>
    <mergeCell ref="H1:I1"/>
    <mergeCell ref="F2:G2"/>
    <mergeCell ref="H2:I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整体评估</vt:lpstr>
      <vt:lpstr>历次综合结果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2022-11-04T07:19:25Z</dcterms:modified>
</cp:coreProperties>
</file>