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t\Dropbox\Group 22\Motors and GearBox\"/>
    </mc:Choice>
  </mc:AlternateContent>
  <xr:revisionPtr revIDLastSave="0" documentId="13_ncr:1_{BF8EFF7C-223D-4C2C-A83B-08D35BA8124F}" xr6:coauthVersionLast="37" xr6:coauthVersionMax="37" xr10:uidLastSave="{00000000-0000-0000-0000-000000000000}"/>
  <bookViews>
    <workbookView xWindow="0" yWindow="0" windowWidth="23040" windowHeight="9060" xr2:uid="{9B80433B-DBA6-4FA2-8935-28971EE509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3" i="1"/>
  <c r="L3" i="1"/>
  <c r="M3" i="1"/>
  <c r="N3" i="1"/>
  <c r="O3" i="1"/>
  <c r="I4" i="1" l="1"/>
  <c r="I6" i="1"/>
  <c r="I8" i="1"/>
  <c r="I2" i="1"/>
  <c r="G4" i="1"/>
  <c r="G6" i="1"/>
  <c r="G8" i="1"/>
  <c r="G2" i="1"/>
  <c r="E4" i="1"/>
  <c r="E6" i="1"/>
  <c r="E8" i="1"/>
  <c r="E2" i="1"/>
  <c r="C2" i="1"/>
  <c r="C8" i="1"/>
  <c r="C4" i="1"/>
  <c r="C6" i="1"/>
  <c r="O4" i="1" l="1"/>
  <c r="O5" i="1"/>
  <c r="O6" i="1"/>
  <c r="O7" i="1"/>
  <c r="O8" i="1"/>
  <c r="O9" i="1"/>
  <c r="O2" i="1"/>
  <c r="N4" i="1"/>
  <c r="N5" i="1"/>
  <c r="N6" i="1"/>
  <c r="N7" i="1"/>
  <c r="N8" i="1"/>
  <c r="N9" i="1"/>
  <c r="N2" i="1"/>
  <c r="M4" i="1" l="1"/>
  <c r="M5" i="1"/>
  <c r="M6" i="1"/>
  <c r="M7" i="1"/>
  <c r="M8" i="1"/>
  <c r="M9" i="1"/>
  <c r="M2" i="1"/>
  <c r="M13" i="1" s="1"/>
  <c r="L2" i="1"/>
  <c r="L4" i="1"/>
  <c r="L5" i="1"/>
  <c r="L6" i="1"/>
  <c r="L7" i="1"/>
  <c r="L8" i="1"/>
  <c r="L9" i="1"/>
  <c r="K4" i="1"/>
  <c r="K5" i="1"/>
  <c r="K6" i="1"/>
  <c r="K7" i="1"/>
  <c r="K8" i="1"/>
  <c r="K9" i="1"/>
  <c r="K2" i="1"/>
  <c r="J4" i="1"/>
  <c r="J5" i="1"/>
  <c r="J6" i="1"/>
  <c r="J7" i="1"/>
  <c r="J8" i="1"/>
  <c r="J9" i="1"/>
  <c r="J2" i="1"/>
  <c r="L13" i="1" l="1"/>
  <c r="J11" i="1"/>
  <c r="J13" i="1"/>
  <c r="K13" i="1"/>
  <c r="M11" i="1"/>
  <c r="L11" i="1"/>
  <c r="K11" i="1"/>
</calcChain>
</file>

<file path=xl/sharedStrings.xml><?xml version="1.0" encoding="utf-8"?>
<sst xmlns="http://schemas.openxmlformats.org/spreadsheetml/2006/main" count="33" uniqueCount="18">
  <si>
    <t>weight (N)</t>
  </si>
  <si>
    <t>Diameter</t>
  </si>
  <si>
    <t>8.3 cm</t>
  </si>
  <si>
    <t>AVERAGE FRICTION</t>
  </si>
  <si>
    <t>TORQUE REQUIRED FOR MASS OF 1217g</t>
  </si>
  <si>
    <t>Degree in degrees</t>
  </si>
  <si>
    <t>standard error in %</t>
  </si>
  <si>
    <t>Ramp: rolling friction cofficient</t>
  </si>
  <si>
    <t>Ramp: static friction cofficient</t>
  </si>
  <si>
    <t>Flat:stationary (N)</t>
  </si>
  <si>
    <t>Flat: constant speed (N)</t>
  </si>
  <si>
    <t xml:space="preserve">Ramp: stationary (N) </t>
  </si>
  <si>
    <t>Ramp: constant speed (N)</t>
  </si>
  <si>
    <t>estimated ramp force using stationary (N)</t>
  </si>
  <si>
    <t>estimated ramp force constant (N)</t>
  </si>
  <si>
    <t xml:space="preserve">cofficient of static friction: flat stationary  </t>
  </si>
  <si>
    <t xml:space="preserve">cofficent of rolling friction flat constant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</si>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</sst>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165" fontId="0" fillId="0" borderId="0" xfId="0" applyNumberFormat="1"/>
    <xf numFmtId="164" fontId="0" fillId="0" borderId="0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Flat:</a:t>
            </a:r>
            <a:r>
              <a:rPr lang="en-US" baseline="0"/>
              <a:t> </a:t>
            </a:r>
            <a:r>
              <a:rPr lang="en-US"/>
              <a:t>Friction</a:t>
            </a:r>
            <a:r>
              <a:rPr lang="en-US" baseline="0"/>
              <a:t> force Vs. 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From stationary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 cmpd="sng">
                <a:solidFill>
                  <a:schemeClr val="tx1">
                    <a:lumMod val="95000"/>
                    <a:lumOff val="5000"/>
                    <a:alpha val="98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Sheet1!$A$20:$A$23</c:f>
              <c:numCache>
                <c:formatCode>General</c:formatCode>
                <c:ptCount val="4"/>
                <c:pt idx="0">
                  <c:v>5.5</c:v>
                </c:pt>
                <c:pt idx="1">
                  <c:v>10.5</c:v>
                </c:pt>
                <c:pt idx="2">
                  <c:v>15.5</c:v>
                </c:pt>
                <c:pt idx="3">
                  <c:v>20.5</c:v>
                </c:pt>
              </c:numCache>
            </c:numRef>
          </c:xVal>
          <c:yVal>
            <c:numRef>
              <c:f>Sheet1!$B$20:$B$23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1.1000000000000001</c:v>
                </c:pt>
                <c:pt idx="2">
                  <c:v>1.35</c:v>
                </c:pt>
                <c:pt idx="3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BF-4D16-A4D3-B0BC5537DDEE}"/>
            </c:ext>
          </c:extLst>
        </c:ser>
        <c:ser>
          <c:idx val="2"/>
          <c:order val="2"/>
          <c:tx>
            <c:v>At constant speed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712451232929654E-2"/>
                  <c:y val="2.68471662992963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Sheet1!$A$20:$A$23</c:f>
              <c:numCache>
                <c:formatCode>General</c:formatCode>
                <c:ptCount val="4"/>
                <c:pt idx="0">
                  <c:v>5.5</c:v>
                </c:pt>
                <c:pt idx="1">
                  <c:v>10.5</c:v>
                </c:pt>
                <c:pt idx="2">
                  <c:v>15.5</c:v>
                </c:pt>
                <c:pt idx="3">
                  <c:v>20.5</c:v>
                </c:pt>
              </c:numCache>
            </c:numRef>
          </c:xVal>
          <c:yVal>
            <c:numRef>
              <c:f>Sheet1!$C$20:$C$23</c:f>
              <c:numCache>
                <c:formatCode>General</c:formatCode>
                <c:ptCount val="4"/>
                <c:pt idx="0">
                  <c:v>0.5</c:v>
                </c:pt>
                <c:pt idx="1">
                  <c:v>0.8</c:v>
                </c:pt>
                <c:pt idx="2">
                  <c:v>1.1000000000000001</c:v>
                </c:pt>
                <c:pt idx="3">
                  <c:v>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BF-4D16-A4D3-B0BC5537D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61536"/>
        <c:axId val="5072261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Sheet1!$A$11:$A$15</c15:sqref>
                        </c15:formulaRef>
                      </c:ext>
                    </c:extLst>
                    <c:strCache>
                      <c:ptCount val="5"/>
                      <c:pt idx="0">
                        <c:v>AVERAGE FRICTION</c:v>
                      </c:pt>
                      <c:pt idx="1">
                        <c:v>TORQUE REQUIRED FOR MASS OF 1217g</c:v>
                      </c:pt>
                      <c:pt idx="2">
                        <c:v>standard error in %</c:v>
                      </c:pt>
                      <c:pt idx="4">
                        <c:v>Degree in degrees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Sheet1!$B$11:$B$15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4">
                        <c:v>15.5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EBF-4D16-A4D3-B0BC5537DDEE}"/>
                  </c:ext>
                </c:extLst>
              </c15:ser>
            </c15:filteredScatterSeries>
          </c:ext>
        </c:extLst>
      </c:scatterChart>
      <c:valAx>
        <c:axId val="51756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of test</a:t>
                </a:r>
                <a:r>
                  <a:rPr lang="en-US" baseline="0"/>
                  <a:t> buggy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26160"/>
        <c:crosses val="autoZero"/>
        <c:crossBetween val="midCat"/>
        <c:majorUnit val="2"/>
      </c:valAx>
      <c:valAx>
        <c:axId val="5072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Friction 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6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Ramp: Friction</a:t>
            </a:r>
            <a:r>
              <a:rPr lang="en-US" baseline="0"/>
              <a:t> force Vs. 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v>static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5.5</c:v>
                </c:pt>
                <c:pt idx="2">
                  <c:v>10.5</c:v>
                </c:pt>
                <c:pt idx="4">
                  <c:v>15.5</c:v>
                </c:pt>
                <c:pt idx="6">
                  <c:v>20.5</c:v>
                </c:pt>
              </c:numCache>
            </c:numRef>
          </c:xVal>
          <c:yVal>
            <c:numRef>
              <c:f>Sheet1!$G$2:$G$9</c:f>
              <c:numCache>
                <c:formatCode>General</c:formatCode>
                <c:ptCount val="8"/>
                <c:pt idx="0">
                  <c:v>3.1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12</c:v>
                </c:pt>
                <c:pt idx="5">
                  <c:v>0</c:v>
                </c:pt>
                <c:pt idx="6">
                  <c:v>14.5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929-469D-A618-8CDE4FB3D9C2}"/>
            </c:ext>
          </c:extLst>
        </c:ser>
        <c:ser>
          <c:idx val="4"/>
          <c:order val="4"/>
          <c:tx>
            <c:v>rollling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5.5</c:v>
                </c:pt>
                <c:pt idx="2">
                  <c:v>10.5</c:v>
                </c:pt>
                <c:pt idx="4">
                  <c:v>15.5</c:v>
                </c:pt>
                <c:pt idx="6">
                  <c:v>20.5</c:v>
                </c:pt>
              </c:numCache>
            </c:numRef>
          </c:xVal>
          <c:yVal>
            <c:numRef>
              <c:f>Sheet1!$I$2:$I$9</c:f>
              <c:numCache>
                <c:formatCode>General</c:formatCode>
                <c:ptCount val="8"/>
                <c:pt idx="0">
                  <c:v>2.2000000000000002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8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929-469D-A618-8CDE4FB3D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61536"/>
        <c:axId val="5072261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Sheet1!$A$11:$A$15</c15:sqref>
                        </c15:formulaRef>
                      </c:ext>
                    </c:extLst>
                    <c:strCache>
                      <c:ptCount val="5"/>
                      <c:pt idx="0">
                        <c:v>AVERAGE FRICTION</c:v>
                      </c:pt>
                      <c:pt idx="1">
                        <c:v>TORQUE REQUIRED FOR MASS OF 1217g</c:v>
                      </c:pt>
                      <c:pt idx="2">
                        <c:v>standard error in %</c:v>
                      </c:pt>
                      <c:pt idx="4">
                        <c:v>Degree in degrees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Sheet1!$B$11:$B$15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4">
                        <c:v>15.5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6929-469D-A618-8CDE4FB3D9C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static friction</c:v>
                </c:tx>
                <c:spPr>
                  <a:ln w="19050" cap="sq">
                    <a:solidFill>
                      <a:schemeClr val="accent2"/>
                    </a:solidFill>
                    <a:bevel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 cmpd="sng">
                      <a:solidFill>
                        <a:schemeClr val="tx1">
                          <a:lumMod val="95000"/>
                          <a:lumOff val="5000"/>
                          <a:alpha val="98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5.5</c:v>
                      </c:pt>
                      <c:pt idx="2">
                        <c:v>10.5</c:v>
                      </c:pt>
                      <c:pt idx="4">
                        <c:v>15.5</c:v>
                      </c:pt>
                      <c:pt idx="6">
                        <c:v>20.5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0.55000000000000004</c:v>
                      </c:pt>
                      <c:pt idx="1">
                        <c:v>0</c:v>
                      </c:pt>
                      <c:pt idx="2">
                        <c:v>1.1000000000000001</c:v>
                      </c:pt>
                      <c:pt idx="3">
                        <c:v>0</c:v>
                      </c:pt>
                      <c:pt idx="4">
                        <c:v>1.35</c:v>
                      </c:pt>
                      <c:pt idx="5">
                        <c:v>0</c:v>
                      </c:pt>
                      <c:pt idx="6">
                        <c:v>1.6</c:v>
                      </c:pt>
                      <c:pt idx="7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929-469D-A618-8CDE4FB3D9C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Rolling friction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5.5</c:v>
                      </c:pt>
                      <c:pt idx="2">
                        <c:v>10.5</c:v>
                      </c:pt>
                      <c:pt idx="4">
                        <c:v>15.5</c:v>
                      </c:pt>
                      <c:pt idx="6">
                        <c:v>20.5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</c:v>
                      </c:pt>
                      <c:pt idx="1">
                        <c:v>0</c:v>
                      </c:pt>
                      <c:pt idx="2">
                        <c:v>0.8</c:v>
                      </c:pt>
                      <c:pt idx="3">
                        <c:v>0</c:v>
                      </c:pt>
                      <c:pt idx="4">
                        <c:v>1.1000000000000001</c:v>
                      </c:pt>
                      <c:pt idx="5">
                        <c:v>0</c:v>
                      </c:pt>
                      <c:pt idx="6">
                        <c:v>1.85</c:v>
                      </c:pt>
                      <c:pt idx="7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929-469D-A618-8CDE4FB3D9C2}"/>
                  </c:ext>
                </c:extLst>
              </c15:ser>
            </c15:filteredScatterSeries>
          </c:ext>
        </c:extLst>
      </c:scatterChart>
      <c:valAx>
        <c:axId val="51756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of test</a:t>
                </a:r>
                <a:r>
                  <a:rPr lang="en-US" baseline="0"/>
                  <a:t> buggy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26160"/>
        <c:crosses val="autoZero"/>
        <c:crossBetween val="midCat"/>
        <c:majorUnit val="2"/>
      </c:valAx>
      <c:valAx>
        <c:axId val="5072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Friction 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6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782605</xdr:colOff>
      <xdr:row>17</xdr:row>
      <xdr:rowOff>58121</xdr:rowOff>
    </xdr:from>
    <xdr:to>
      <xdr:col>7</xdr:col>
      <xdr:colOff>474112</xdr:colOff>
      <xdr:row>33</xdr:row>
      <xdr:rowOff>35729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B6DC7A-81CC-4C66-BE0E-170E913F2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1047749</xdr:colOff>
      <xdr:row>13</xdr:row>
      <xdr:rowOff>180974</xdr:rowOff>
    </xdr:from>
    <xdr:to>
      <xdr:col>10</xdr:col>
      <xdr:colOff>1529714</xdr:colOff>
      <xdr:row>28</xdr:row>
      <xdr:rowOff>137159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31F8799-D203-418A-B2F2-0CFB6886A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7977-312B-474A-8D64-E2DE2F11B698}">
  <dimension ref="A1:O23"/>
  <sheetViews>
    <sheetView tabSelected="1" topLeftCell="J7" zoomScale="98" zoomScaleNormal="98" workbookViewId="0">
      <selection activeCell="D30" sqref="D30"/>
    </sheetView>
  </sheetViews>
  <sheetFormatPr defaultRowHeight="14.4" x14ac:dyDescent="0.3"/>
  <cols>
    <col min="1" max="1" width="23.88671875" customWidth="1"/>
    <col min="2" max="3" width="16.33203125" customWidth="1"/>
    <col min="4" max="5" width="20.77734375" customWidth="1"/>
    <col min="6" max="7" width="17.88671875" customWidth="1"/>
    <col min="8" max="9" width="22" customWidth="1"/>
    <col min="10" max="10" width="37.5546875" customWidth="1"/>
    <col min="11" max="11" width="35.77734375" customWidth="1"/>
    <col min="12" max="12" width="21.33203125" customWidth="1"/>
    <col min="13" max="13" width="24.77734375" customWidth="1"/>
    <col min="14" max="14" width="35.44140625" customWidth="1"/>
    <col min="15" max="15" width="29.33203125" customWidth="1"/>
  </cols>
  <sheetData>
    <row r="1" spans="1:15" ht="28.2" customHeight="1" x14ac:dyDescent="0.3">
      <c r="A1" s="1" t="s">
        <v>0</v>
      </c>
      <c r="B1" s="1" t="s">
        <v>9</v>
      </c>
      <c r="C1" s="1"/>
      <c r="D1" s="1" t="s">
        <v>10</v>
      </c>
      <c r="E1" s="1"/>
      <c r="F1" s="1" t="s">
        <v>11</v>
      </c>
      <c r="G1" s="1"/>
      <c r="H1" s="1" t="s">
        <v>12</v>
      </c>
      <c r="I1" s="1"/>
      <c r="J1" s="1" t="s">
        <v>15</v>
      </c>
      <c r="K1" s="3" t="s">
        <v>16</v>
      </c>
      <c r="L1" s="3" t="s">
        <v>8</v>
      </c>
      <c r="M1" s="3" t="s">
        <v>7</v>
      </c>
      <c r="N1" s="3" t="s">
        <v>13</v>
      </c>
      <c r="O1" s="3" t="s">
        <v>14</v>
      </c>
    </row>
    <row r="2" spans="1:15" x14ac:dyDescent="0.3">
      <c r="A2" s="1">
        <v>5.5</v>
      </c>
      <c r="B2" s="1">
        <v>0.5</v>
      </c>
      <c r="C2" s="1">
        <f>(B2+B3)/2</f>
        <v>0.55000000000000004</v>
      </c>
      <c r="D2" s="1">
        <v>0.5</v>
      </c>
      <c r="E2" s="1">
        <f>(D2+D3)/2</f>
        <v>0.5</v>
      </c>
      <c r="F2" s="1">
        <v>3</v>
      </c>
      <c r="G2" s="1">
        <f>(F2+F3)/2</f>
        <v>3.1</v>
      </c>
      <c r="H2" s="1">
        <v>2.2000000000000002</v>
      </c>
      <c r="I2" s="1">
        <f>(H2+H3)/2</f>
        <v>2.2000000000000002</v>
      </c>
      <c r="J2" s="2">
        <f t="shared" ref="J2:J9" si="0">((B2+B3)/2)/A2</f>
        <v>0.1</v>
      </c>
      <c r="K2" s="4">
        <f t="shared" ref="K2:K9" si="1">((D2+D3)/2)/A2</f>
        <v>9.0909090909090912E-2</v>
      </c>
      <c r="L2">
        <f t="shared" ref="L2:L9" si="2">(((F2+F3)/2)-A2*SIN(0.271))/(A2*COS(0.271))</f>
        <v>0.30715117624557803</v>
      </c>
      <c r="M2">
        <f t="shared" ref="M2:M9" si="3">(((H2+H3)/2)-A2*SIN(0.271))/(A2*COS(0.271))</f>
        <v>0.13731647139850181</v>
      </c>
      <c r="N2">
        <f t="shared" ref="N2:N9" si="4">0.092*A2*COS(0.271)+A2*SIN(0.271)</f>
        <v>1.9598557709663913</v>
      </c>
      <c r="O2">
        <f t="shared" ref="O2:O9" si="5">0.082*A2*COS(0.271)+A2*SIN(0.271)</f>
        <v>1.9068630683965377</v>
      </c>
    </row>
    <row r="3" spans="1:15" x14ac:dyDescent="0.3">
      <c r="A3" s="1"/>
      <c r="B3" s="1">
        <v>0.6</v>
      </c>
      <c r="C3" s="1" t="s">
        <v>17</v>
      </c>
      <c r="D3" s="1">
        <v>0.5</v>
      </c>
      <c r="E3" s="1" t="s">
        <v>17</v>
      </c>
      <c r="F3" s="1">
        <v>3.2</v>
      </c>
      <c r="G3" s="1" t="s">
        <v>17</v>
      </c>
      <c r="H3" s="1">
        <v>2.2000000000000002</v>
      </c>
      <c r="I3" s="1" t="s">
        <v>17</v>
      </c>
      <c r="J3" s="2" t="e">
        <f t="shared" si="0"/>
        <v>#DIV/0!</v>
      </c>
      <c r="K3" s="4" t="e">
        <f t="shared" si="1"/>
        <v>#DIV/0!</v>
      </c>
      <c r="L3" t="e">
        <f t="shared" si="2"/>
        <v>#DIV/0!</v>
      </c>
      <c r="M3" t="e">
        <f t="shared" si="3"/>
        <v>#DIV/0!</v>
      </c>
      <c r="N3">
        <f t="shared" si="4"/>
        <v>0</v>
      </c>
      <c r="O3">
        <f t="shared" si="5"/>
        <v>0</v>
      </c>
    </row>
    <row r="4" spans="1:15" x14ac:dyDescent="0.3">
      <c r="A4" s="1">
        <v>10.5</v>
      </c>
      <c r="B4" s="1">
        <v>1.2</v>
      </c>
      <c r="C4" s="1">
        <f t="shared" ref="C4:C6" si="6">(B4+B5)/2</f>
        <v>1.1000000000000001</v>
      </c>
      <c r="D4" s="1">
        <v>0.8</v>
      </c>
      <c r="E4" s="1">
        <f t="shared" ref="E4:E8" si="7">(D4+D5)/2</f>
        <v>0.8</v>
      </c>
      <c r="F4" s="1">
        <v>7</v>
      </c>
      <c r="G4" s="1">
        <f t="shared" ref="G4:G8" si="8">(F4+F5)/2</f>
        <v>7</v>
      </c>
      <c r="H4" s="1">
        <v>4</v>
      </c>
      <c r="I4" s="1">
        <f t="shared" ref="I4:I8" si="9">(H4+H5)/2</f>
        <v>4</v>
      </c>
      <c r="J4" s="2">
        <f t="shared" si="0"/>
        <v>0.10476190476190476</v>
      </c>
      <c r="K4" s="4">
        <f t="shared" si="1"/>
        <v>7.6190476190476197E-2</v>
      </c>
      <c r="L4">
        <f t="shared" si="2"/>
        <v>0.41408413855670007</v>
      </c>
      <c r="M4">
        <f t="shared" si="3"/>
        <v>0.11754735231577332</v>
      </c>
      <c r="N4">
        <f t="shared" si="4"/>
        <v>3.7415428354812925</v>
      </c>
      <c r="O4">
        <f t="shared" si="5"/>
        <v>3.6403749487570263</v>
      </c>
    </row>
    <row r="5" spans="1:15" x14ac:dyDescent="0.3">
      <c r="A5" s="1"/>
      <c r="B5" s="1">
        <v>1</v>
      </c>
      <c r="C5" s="1" t="s">
        <v>17</v>
      </c>
      <c r="D5" s="1">
        <v>0.8</v>
      </c>
      <c r="E5" s="1" t="s">
        <v>17</v>
      </c>
      <c r="F5" s="1">
        <v>7</v>
      </c>
      <c r="G5" s="1" t="s">
        <v>17</v>
      </c>
      <c r="H5" s="1">
        <v>4</v>
      </c>
      <c r="I5" s="1" t="s">
        <v>17</v>
      </c>
      <c r="J5" s="2" t="e">
        <f t="shared" si="0"/>
        <v>#DIV/0!</v>
      </c>
      <c r="K5" s="4" t="e">
        <f t="shared" si="1"/>
        <v>#DIV/0!</v>
      </c>
      <c r="L5" t="e">
        <f t="shared" si="2"/>
        <v>#DIV/0!</v>
      </c>
      <c r="M5" t="e">
        <f t="shared" si="3"/>
        <v>#DIV/0!</v>
      </c>
      <c r="N5">
        <f t="shared" si="4"/>
        <v>0</v>
      </c>
      <c r="O5">
        <f t="shared" si="5"/>
        <v>0</v>
      </c>
    </row>
    <row r="6" spans="1:15" x14ac:dyDescent="0.3">
      <c r="A6" s="1">
        <v>15.5</v>
      </c>
      <c r="B6" s="1">
        <v>1.3</v>
      </c>
      <c r="C6" s="1">
        <f t="shared" si="6"/>
        <v>1.35</v>
      </c>
      <c r="D6" s="1">
        <v>1</v>
      </c>
      <c r="E6" s="1">
        <f t="shared" si="7"/>
        <v>1.1000000000000001</v>
      </c>
      <c r="F6" s="1">
        <v>12</v>
      </c>
      <c r="G6" s="1">
        <f t="shared" si="8"/>
        <v>12</v>
      </c>
      <c r="H6" s="1">
        <v>6</v>
      </c>
      <c r="I6" s="1">
        <f t="shared" si="9"/>
        <v>6</v>
      </c>
      <c r="J6" s="2">
        <f t="shared" si="0"/>
        <v>8.7096774193548387E-2</v>
      </c>
      <c r="K6" s="4">
        <f t="shared" si="1"/>
        <v>7.0967741935483872E-2</v>
      </c>
      <c r="L6">
        <f t="shared" si="2"/>
        <v>0.52568400434629625</v>
      </c>
      <c r="M6">
        <f t="shared" si="3"/>
        <v>0.12392448750375028</v>
      </c>
      <c r="N6">
        <f t="shared" si="4"/>
        <v>5.5232298999961937</v>
      </c>
      <c r="O6">
        <f t="shared" si="5"/>
        <v>5.3738868291175148</v>
      </c>
    </row>
    <row r="7" spans="1:15" x14ac:dyDescent="0.3">
      <c r="A7" s="1"/>
      <c r="B7" s="1">
        <v>1.4</v>
      </c>
      <c r="C7" s="1" t="s">
        <v>17</v>
      </c>
      <c r="D7" s="1">
        <v>1.2</v>
      </c>
      <c r="E7" s="1" t="s">
        <v>17</v>
      </c>
      <c r="F7" s="1">
        <v>12</v>
      </c>
      <c r="G7" s="1" t="s">
        <v>17</v>
      </c>
      <c r="H7" s="1">
        <v>6</v>
      </c>
      <c r="I7" s="1" t="s">
        <v>17</v>
      </c>
      <c r="J7" s="2" t="e">
        <f t="shared" si="0"/>
        <v>#DIV/0!</v>
      </c>
      <c r="K7" s="4" t="e">
        <f t="shared" si="1"/>
        <v>#DIV/0!</v>
      </c>
      <c r="L7" t="e">
        <f t="shared" si="2"/>
        <v>#DIV/0!</v>
      </c>
      <c r="M7" t="e">
        <f t="shared" si="3"/>
        <v>#DIV/0!</v>
      </c>
      <c r="N7">
        <f t="shared" si="4"/>
        <v>0</v>
      </c>
      <c r="O7">
        <f t="shared" si="5"/>
        <v>0</v>
      </c>
    </row>
    <row r="8" spans="1:15" x14ac:dyDescent="0.3">
      <c r="A8" s="1">
        <v>20.5</v>
      </c>
      <c r="B8" s="1">
        <v>1.7</v>
      </c>
      <c r="C8" s="1">
        <f>(B8+B9)/2</f>
        <v>1.6</v>
      </c>
      <c r="D8" s="1">
        <v>2</v>
      </c>
      <c r="E8" s="1">
        <f t="shared" si="7"/>
        <v>1.85</v>
      </c>
      <c r="F8" s="1">
        <v>14.5</v>
      </c>
      <c r="G8" s="1">
        <f t="shared" si="8"/>
        <v>14.5</v>
      </c>
      <c r="H8" s="1">
        <v>8</v>
      </c>
      <c r="I8" s="1">
        <f t="shared" si="9"/>
        <v>8</v>
      </c>
      <c r="J8" s="2">
        <f t="shared" si="0"/>
        <v>7.8048780487804878E-2</v>
      </c>
      <c r="K8" s="4">
        <f t="shared" si="1"/>
        <v>9.0243902439024401E-2</v>
      </c>
      <c r="L8">
        <f t="shared" si="2"/>
        <v>0.45627433172105963</v>
      </c>
      <c r="M8">
        <f t="shared" si="3"/>
        <v>0.12719082503905549</v>
      </c>
      <c r="N8">
        <f t="shared" si="4"/>
        <v>7.3049169645110945</v>
      </c>
      <c r="O8">
        <f t="shared" si="5"/>
        <v>7.1073987094780033</v>
      </c>
    </row>
    <row r="9" spans="1:15" x14ac:dyDescent="0.3">
      <c r="A9" s="1"/>
      <c r="B9" s="1">
        <v>1.5</v>
      </c>
      <c r="C9" s="1" t="s">
        <v>17</v>
      </c>
      <c r="D9" s="1">
        <v>1.7</v>
      </c>
      <c r="E9" s="1" t="s">
        <v>17</v>
      </c>
      <c r="F9" s="1">
        <v>14.5</v>
      </c>
      <c r="G9" s="1" t="s">
        <v>17</v>
      </c>
      <c r="H9" s="1">
        <v>8</v>
      </c>
      <c r="I9" s="1" t="s">
        <v>17</v>
      </c>
      <c r="J9" s="2" t="e">
        <f t="shared" si="0"/>
        <v>#DIV/0!</v>
      </c>
      <c r="K9" s="4" t="e">
        <f t="shared" si="1"/>
        <v>#DIV/0!</v>
      </c>
      <c r="L9" t="e">
        <f t="shared" si="2"/>
        <v>#DIV/0!</v>
      </c>
      <c r="M9" t="e">
        <f t="shared" si="3"/>
        <v>#DIV/0!</v>
      </c>
      <c r="N9">
        <f t="shared" si="4"/>
        <v>0</v>
      </c>
      <c r="O9">
        <f t="shared" si="5"/>
        <v>0</v>
      </c>
    </row>
    <row r="11" spans="1:15" x14ac:dyDescent="0.3">
      <c r="A11" t="s">
        <v>3</v>
      </c>
      <c r="J11" s="5">
        <f>AVERAGE(J2,J4,J6,J8)</f>
        <v>9.2476864860814509E-2</v>
      </c>
      <c r="K11" s="5">
        <f>AVERAGE(K2,K4,K6,K8)</f>
        <v>8.2077802868518845E-2</v>
      </c>
      <c r="L11" s="5">
        <f>AVERAGE(L2,L4,L6,L8)</f>
        <v>0.42579841271740848</v>
      </c>
      <c r="M11" s="5">
        <f>AVERAGE(M2,M4,M6,M8)</f>
        <v>0.12649478406427023</v>
      </c>
    </row>
    <row r="12" spans="1:15" ht="16.8" customHeight="1" x14ac:dyDescent="0.3">
      <c r="A12" s="6" t="s">
        <v>4</v>
      </c>
      <c r="J12" s="5">
        <v>4.5600000000000002E-2</v>
      </c>
      <c r="K12" s="5">
        <v>4.0599999999999997E-2</v>
      </c>
      <c r="L12" s="5">
        <v>0.33600000000000002</v>
      </c>
      <c r="M12" s="5">
        <v>0.193</v>
      </c>
    </row>
    <row r="13" spans="1:15" ht="16.8" customHeight="1" x14ac:dyDescent="0.3">
      <c r="A13" s="6" t="s">
        <v>6</v>
      </c>
      <c r="J13" s="5">
        <f>(STDEV(J2,J4,J6,J8)/SQRT(4))*100</f>
        <v>0.60871090699699015</v>
      </c>
      <c r="K13" s="5">
        <f>(STDEV(K2,K4,K6,K8)/SQRT(4))*100</f>
        <v>0.5023037759502903</v>
      </c>
      <c r="L13" s="5">
        <f>(STDEV(L2,L4,L6,L8)/SQRT(4))*100</f>
        <v>4.575323667574847</v>
      </c>
      <c r="M13" s="5">
        <f>(STDEV(M2,M4,M6,M8)/SQRT(4))*100</f>
        <v>0.41256953868558072</v>
      </c>
    </row>
    <row r="14" spans="1:15" ht="16.8" customHeight="1" x14ac:dyDescent="0.3">
      <c r="A14" s="6"/>
      <c r="J14" s="5"/>
      <c r="K14" s="5"/>
      <c r="L14" s="5"/>
      <c r="M14" s="5"/>
    </row>
    <row r="15" spans="1:15" x14ac:dyDescent="0.3">
      <c r="A15" t="s">
        <v>5</v>
      </c>
      <c r="B15">
        <v>15.5</v>
      </c>
    </row>
    <row r="17" spans="1:3" x14ac:dyDescent="0.3">
      <c r="A17" t="s">
        <v>1</v>
      </c>
      <c r="B17" t="s">
        <v>2</v>
      </c>
    </row>
    <row r="20" spans="1:3" x14ac:dyDescent="0.3">
      <c r="A20">
        <v>5.5</v>
      </c>
      <c r="B20">
        <v>0.55000000000000004</v>
      </c>
      <c r="C20">
        <v>0.5</v>
      </c>
    </row>
    <row r="21" spans="1:3" x14ac:dyDescent="0.3">
      <c r="A21">
        <v>10.5</v>
      </c>
      <c r="B21">
        <v>1.1000000000000001</v>
      </c>
      <c r="C21">
        <v>0.8</v>
      </c>
    </row>
    <row r="22" spans="1:3" x14ac:dyDescent="0.3">
      <c r="A22">
        <v>15.5</v>
      </c>
      <c r="B22">
        <v>1.35</v>
      </c>
      <c r="C22">
        <v>1.1000000000000001</v>
      </c>
    </row>
    <row r="23" spans="1:3" x14ac:dyDescent="0.3">
      <c r="A23">
        <v>20.5</v>
      </c>
      <c r="B23">
        <v>1.6</v>
      </c>
      <c r="C23">
        <v>1.85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alsayed</dc:creator>
  <cp:lastModifiedBy>osama alsayed</cp:lastModifiedBy>
  <dcterms:created xsi:type="dcterms:W3CDTF">2018-10-13T15:57:20Z</dcterms:created>
  <dcterms:modified xsi:type="dcterms:W3CDTF">2018-10-28T22:04:57Z</dcterms:modified>
</cp:coreProperties>
</file>