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ambhsinha/Dropbox/Group 22/Sensors Lab/Sensors results/"/>
    </mc:Choice>
  </mc:AlternateContent>
  <xr:revisionPtr revIDLastSave="0" documentId="13_ncr:1_{B9680D2B-9F4D-1946-B0DF-E4315F7FDD8F}" xr6:coauthVersionLast="40" xr6:coauthVersionMax="40" xr10:uidLastSave="{00000000-0000-0000-0000-000000000000}"/>
  <bookViews>
    <workbookView xWindow="5320" yWindow="1760" windowWidth="28040" windowHeight="17440" activeTab="1" xr2:uid="{D7448A37-9862-A241-A2F1-DC83B7AF1614}"/>
  </bookViews>
  <sheets>
    <sheet name="Sheet1" sheetId="1" r:id="rId1"/>
    <sheet name="Sheet2" sheetId="2" r:id="rId2"/>
  </sheets>
  <definedNames>
    <definedName name="_xlchart.v1.0" hidden="1">Sheet1!$A$20:$A$32</definedName>
    <definedName name="_xlchart.v1.1" hidden="1">Sheet1!$B$19</definedName>
    <definedName name="_xlchart.v1.10" hidden="1">Sheet1!$F$20:$F$32</definedName>
    <definedName name="_xlchart.v1.2" hidden="1">Sheet1!$B$20:$B$32</definedName>
    <definedName name="_xlchart.v1.3" hidden="1">Sheet1!$C$19</definedName>
    <definedName name="_xlchart.v1.4" hidden="1">Sheet1!$C$20:$C$32</definedName>
    <definedName name="_xlchart.v1.5" hidden="1">Sheet1!$D$19</definedName>
    <definedName name="_xlchart.v1.6" hidden="1">Sheet1!$D$20:$D$32</definedName>
    <definedName name="_xlchart.v1.7" hidden="1">Sheet1!$E$19</definedName>
    <definedName name="_xlchart.v1.8" hidden="1">Sheet1!$E$20:$E$32</definedName>
    <definedName name="_xlchart.v1.9" hidden="1">Sheet1!$F$19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3" i="1"/>
  <c r="H21" i="1"/>
  <c r="H22" i="1"/>
  <c r="H23" i="1"/>
  <c r="H24" i="1"/>
  <c r="H25" i="1"/>
  <c r="H26" i="1"/>
  <c r="H27" i="1"/>
  <c r="H28" i="1"/>
  <c r="H29" i="1"/>
  <c r="H30" i="1"/>
  <c r="H31" i="1"/>
  <c r="H32" i="1"/>
  <c r="H20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G21" i="1"/>
  <c r="G22" i="1"/>
  <c r="G23" i="1"/>
  <c r="G24" i="1"/>
  <c r="G25" i="1"/>
  <c r="G26" i="1"/>
  <c r="G27" i="1"/>
  <c r="G28" i="1"/>
  <c r="G29" i="1"/>
  <c r="G30" i="1"/>
  <c r="G31" i="1"/>
  <c r="G32" i="1"/>
  <c r="G20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B22" i="1"/>
  <c r="B23" i="1"/>
  <c r="I3" i="2"/>
  <c r="J3" i="2"/>
  <c r="M3" i="2"/>
  <c r="N3" i="2"/>
  <c r="I4" i="2"/>
  <c r="J4" i="2"/>
  <c r="M4" i="2"/>
  <c r="N4" i="2"/>
  <c r="I5" i="2"/>
  <c r="J5" i="2"/>
  <c r="M5" i="2"/>
  <c r="N5" i="2"/>
  <c r="I6" i="2"/>
  <c r="J6" i="2"/>
  <c r="M6" i="2"/>
  <c r="N6" i="2"/>
  <c r="I7" i="2"/>
  <c r="J7" i="2"/>
  <c r="M7" i="2"/>
  <c r="N7" i="2"/>
  <c r="I8" i="2"/>
  <c r="J8" i="2"/>
  <c r="M8" i="2"/>
  <c r="N8" i="2"/>
  <c r="I9" i="2"/>
  <c r="J9" i="2"/>
  <c r="M9" i="2"/>
  <c r="N9" i="2"/>
  <c r="I10" i="2"/>
  <c r="J10" i="2"/>
  <c r="M10" i="2"/>
  <c r="N10" i="2"/>
  <c r="I11" i="2"/>
  <c r="J11" i="2"/>
  <c r="M11" i="2"/>
  <c r="N11" i="2"/>
  <c r="I12" i="2"/>
  <c r="J12" i="2"/>
  <c r="M12" i="2"/>
  <c r="N12" i="2"/>
  <c r="I13" i="2"/>
  <c r="J13" i="2"/>
  <c r="M13" i="2"/>
  <c r="N13" i="2"/>
  <c r="I14" i="2"/>
  <c r="J14" i="2"/>
  <c r="M14" i="2"/>
  <c r="N14" i="2"/>
  <c r="I15" i="2"/>
  <c r="J15" i="2"/>
  <c r="M15" i="2"/>
  <c r="N15" i="2"/>
  <c r="I16" i="2"/>
  <c r="J16" i="2"/>
  <c r="M16" i="2"/>
  <c r="N16" i="2"/>
  <c r="I17" i="2"/>
  <c r="J17" i="2"/>
  <c r="M17" i="2"/>
  <c r="N17" i="2"/>
  <c r="I18" i="2"/>
  <c r="J18" i="2"/>
  <c r="M18" i="2"/>
  <c r="N18" i="2"/>
  <c r="I19" i="2"/>
  <c r="J19" i="2"/>
  <c r="M19" i="2"/>
  <c r="N19" i="2"/>
  <c r="I20" i="2"/>
  <c r="J20" i="2"/>
  <c r="M20" i="2"/>
  <c r="N20" i="2"/>
  <c r="I21" i="2"/>
  <c r="J21" i="2"/>
  <c r="M21" i="2"/>
  <c r="N21" i="2"/>
  <c r="I22" i="2"/>
  <c r="J22" i="2"/>
  <c r="M22" i="2"/>
  <c r="N22" i="2"/>
  <c r="I23" i="2"/>
  <c r="J23" i="2"/>
  <c r="M23" i="2"/>
  <c r="N23" i="2"/>
  <c r="I24" i="2"/>
  <c r="J24" i="2"/>
  <c r="M24" i="2"/>
  <c r="N24" i="2"/>
  <c r="I25" i="2"/>
  <c r="J25" i="2"/>
  <c r="M25" i="2"/>
  <c r="N25" i="2"/>
  <c r="I26" i="2"/>
  <c r="J26" i="2"/>
  <c r="K26" i="2"/>
  <c r="L26" i="2"/>
  <c r="M26" i="2"/>
  <c r="N26" i="2"/>
  <c r="N2" i="2"/>
  <c r="M2" i="2"/>
  <c r="J2" i="2"/>
  <c r="I2" i="2"/>
  <c r="A16" i="2"/>
  <c r="A17" i="2"/>
  <c r="A18" i="2"/>
  <c r="A19" i="2"/>
  <c r="A20" i="2"/>
  <c r="A21" i="2"/>
  <c r="A22" i="2"/>
  <c r="A23" i="2"/>
  <c r="A24" i="2"/>
  <c r="A25" i="2"/>
  <c r="A4" i="2"/>
  <c r="A5" i="2"/>
  <c r="A6" i="2"/>
  <c r="A7" i="2"/>
  <c r="A8" i="2"/>
  <c r="A9" i="2"/>
  <c r="A10" i="2"/>
  <c r="A11" i="2"/>
  <c r="A12" i="2"/>
  <c r="A13" i="2"/>
  <c r="F21" i="1"/>
  <c r="F22" i="1"/>
  <c r="F23" i="1"/>
  <c r="F24" i="1"/>
  <c r="F25" i="1"/>
  <c r="F26" i="1"/>
  <c r="F27" i="1"/>
  <c r="F28" i="1"/>
  <c r="F29" i="1"/>
  <c r="F30" i="1"/>
  <c r="F31" i="1"/>
  <c r="F32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0" i="1"/>
  <c r="C21" i="1"/>
  <c r="C22" i="1"/>
  <c r="C23" i="1"/>
  <c r="C24" i="1"/>
  <c r="C25" i="1"/>
  <c r="C26" i="1"/>
  <c r="C27" i="1"/>
  <c r="C28" i="1"/>
  <c r="C29" i="1"/>
  <c r="C30" i="1"/>
  <c r="C31" i="1"/>
  <c r="C20" i="1"/>
  <c r="B21" i="1"/>
  <c r="B24" i="1"/>
  <c r="B25" i="1"/>
  <c r="B26" i="1"/>
  <c r="B27" i="1"/>
  <c r="B28" i="1"/>
  <c r="B29" i="1"/>
  <c r="B30" i="1"/>
  <c r="B31" i="1"/>
  <c r="B20" i="1"/>
  <c r="A22" i="1"/>
  <c r="A23" i="1"/>
  <c r="A24" i="1"/>
  <c r="A25" i="1"/>
  <c r="A26" i="1"/>
  <c r="A27" i="1"/>
  <c r="A28" i="1"/>
  <c r="A29" i="1"/>
  <c r="A30" i="1"/>
  <c r="A31" i="1"/>
  <c r="A32" i="1"/>
  <c r="A33" i="1"/>
</calcChain>
</file>

<file path=xl/sharedStrings.xml><?xml version="1.0" encoding="utf-8"?>
<sst xmlns="http://schemas.openxmlformats.org/spreadsheetml/2006/main" count="37" uniqueCount="29">
  <si>
    <t>Height Measurements</t>
  </si>
  <si>
    <t>OVL5521 - VT90N2 at 10,000</t>
  </si>
  <si>
    <t>OVL5521 - VT90N2 at 10,000 at black</t>
  </si>
  <si>
    <t>OVL5521 - VT90N2 at 10,000 at white</t>
  </si>
  <si>
    <t>OVL5521 - VT90N2 at 10,000 ohm</t>
  </si>
  <si>
    <t>TCRT5000 4K7</t>
  </si>
  <si>
    <t>TCRT WHITE</t>
  </si>
  <si>
    <t>TCRT5000 at 4,700 ohm</t>
  </si>
  <si>
    <t>OPE VTN black</t>
  </si>
  <si>
    <t>OPE5685 - VTN90N2 at 8170 ohm</t>
  </si>
  <si>
    <t>OPE5685 SFH BLACK</t>
  </si>
  <si>
    <t>OPE SFH WHITE</t>
  </si>
  <si>
    <t>OPE5685 - SFH203 at 470,000 ohm</t>
  </si>
  <si>
    <t>OPE BPW</t>
  </si>
  <si>
    <t>OPE5686 - BPW17N at 100,000 ohm</t>
  </si>
  <si>
    <t>Sensor Height</t>
  </si>
  <si>
    <t>OPE5685 - BPW17N at 100,000 ohm</t>
  </si>
  <si>
    <t>Distance from centre</t>
  </si>
  <si>
    <t>OPE5685 VT90N2 at 8170 ohm</t>
  </si>
  <si>
    <t>TCRT5000 at 4700 ohm</t>
  </si>
  <si>
    <t>TCRT5000 at 10,000 ohm</t>
  </si>
  <si>
    <t>TCRT10K</t>
  </si>
  <si>
    <t>tcrt black min</t>
  </si>
  <si>
    <t>tcrt black max</t>
  </si>
  <si>
    <t>positive</t>
  </si>
  <si>
    <t>negative</t>
  </si>
  <si>
    <t>TCRT5000 CROSSTALK BLACK</t>
  </si>
  <si>
    <t>TCRT5000 at 10,000 Crosstalk</t>
  </si>
  <si>
    <t>standard deviation TCRT5000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</si>
</sst>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0" borderId="3" xfId="0" applyFont="1" applyBorder="1"/>
    <xf numFmtId="0" fontId="1" fillId="3" borderId="3" xfId="0" applyFont="1" applyFill="1" applyBorder="1"/>
    <xf numFmtId="0" fontId="0" fillId="0" borderId="3" xfId="0" applyFont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OVL5521 - VT90N2 at 10,000 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</c:numCache>
            </c:numRef>
          </c:xVal>
          <c:yVal>
            <c:numRef>
              <c:f>Sheet1!$B$20:$B$32</c:f>
              <c:numCache>
                <c:formatCode>General</c:formatCode>
                <c:ptCount val="13"/>
                <c:pt idx="0">
                  <c:v>1.8260000000000001</c:v>
                </c:pt>
                <c:pt idx="1">
                  <c:v>2.08</c:v>
                </c:pt>
                <c:pt idx="2">
                  <c:v>1.8299999999999996</c:v>
                </c:pt>
                <c:pt idx="3">
                  <c:v>1.98</c:v>
                </c:pt>
                <c:pt idx="4">
                  <c:v>1.42</c:v>
                </c:pt>
                <c:pt idx="5">
                  <c:v>1.21</c:v>
                </c:pt>
                <c:pt idx="6">
                  <c:v>0.98</c:v>
                </c:pt>
                <c:pt idx="7">
                  <c:v>0.83000000000000007</c:v>
                </c:pt>
                <c:pt idx="8">
                  <c:v>0.46999999999999975</c:v>
                </c:pt>
                <c:pt idx="9">
                  <c:v>0.30999999999999961</c:v>
                </c:pt>
                <c:pt idx="10">
                  <c:v>0.33999999999999986</c:v>
                </c:pt>
                <c:pt idx="11">
                  <c:v>0.56999999999999984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B-E144-AC19-18BA50428AEE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TCRT5000 at 4,700 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</c:numCache>
            </c:numRef>
          </c:xVal>
          <c:yVal>
            <c:numRef>
              <c:f>Sheet1!$C$20:$C$32</c:f>
              <c:numCache>
                <c:formatCode>General</c:formatCode>
                <c:ptCount val="13"/>
                <c:pt idx="0">
                  <c:v>0.42769999999999997</c:v>
                </c:pt>
                <c:pt idx="1">
                  <c:v>3.94</c:v>
                </c:pt>
                <c:pt idx="2">
                  <c:v>3.645</c:v>
                </c:pt>
                <c:pt idx="3">
                  <c:v>1.3733</c:v>
                </c:pt>
                <c:pt idx="4">
                  <c:v>0.55499999999999994</c:v>
                </c:pt>
                <c:pt idx="5">
                  <c:v>0.26319999999999999</c:v>
                </c:pt>
                <c:pt idx="6">
                  <c:v>7.51E-2</c:v>
                </c:pt>
                <c:pt idx="7">
                  <c:v>6.9500000000000006E-2</c:v>
                </c:pt>
                <c:pt idx="8">
                  <c:v>2.5899999999999999E-2</c:v>
                </c:pt>
                <c:pt idx="9">
                  <c:v>1.0200000000000001E-2</c:v>
                </c:pt>
                <c:pt idx="10">
                  <c:v>9.7999999999999997E-3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B-E144-AC19-18BA50428AEE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OPE5685 - VTN90N2 at 8170 ohm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</c:numCache>
            </c:numRef>
          </c:xVal>
          <c:yVal>
            <c:numRef>
              <c:f>Sheet1!$D$20:$D$32</c:f>
              <c:numCache>
                <c:formatCode>General</c:formatCode>
                <c:ptCount val="13"/>
                <c:pt idx="0">
                  <c:v>1.2570000000000001</c:v>
                </c:pt>
                <c:pt idx="1">
                  <c:v>1.381</c:v>
                </c:pt>
                <c:pt idx="2">
                  <c:v>1.3302999999999998</c:v>
                </c:pt>
                <c:pt idx="3">
                  <c:v>0.59799999999999986</c:v>
                </c:pt>
                <c:pt idx="4">
                  <c:v>0.43699999999999983</c:v>
                </c:pt>
                <c:pt idx="5">
                  <c:v>0.16890000000000027</c:v>
                </c:pt>
                <c:pt idx="6">
                  <c:v>0.11500000000000021</c:v>
                </c:pt>
                <c:pt idx="7">
                  <c:v>0.10099999999999998</c:v>
                </c:pt>
                <c:pt idx="8">
                  <c:v>6.1999999999999833E-2</c:v>
                </c:pt>
                <c:pt idx="9">
                  <c:v>1.7000000000000348E-3</c:v>
                </c:pt>
                <c:pt idx="10">
                  <c:v>-8.0000000000000071E-3</c:v>
                </c:pt>
                <c:pt idx="11">
                  <c:v>-5.0499999999999989E-2</c:v>
                </c:pt>
                <c:pt idx="12">
                  <c:v>-5.2000000000000046E-2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5B-E144-AC19-18BA50428AEE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OPE5685 - SFH203 at 470,000 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</c:numCache>
            </c:numRef>
          </c:xVal>
          <c:yVal>
            <c:numRef>
              <c:f>Sheet1!$E$20:$E$32</c:f>
              <c:numCache>
                <c:formatCode>General</c:formatCode>
                <c:ptCount val="13"/>
                <c:pt idx="0">
                  <c:v>4.0970000000000004</c:v>
                </c:pt>
                <c:pt idx="1">
                  <c:v>4.2640000000000002</c:v>
                </c:pt>
                <c:pt idx="2">
                  <c:v>4.141</c:v>
                </c:pt>
                <c:pt idx="3">
                  <c:v>2.6040000000000001</c:v>
                </c:pt>
                <c:pt idx="4">
                  <c:v>1.6459999999999999</c:v>
                </c:pt>
                <c:pt idx="5">
                  <c:v>1.167</c:v>
                </c:pt>
                <c:pt idx="6">
                  <c:v>0.84099999999999997</c:v>
                </c:pt>
                <c:pt idx="7">
                  <c:v>0.626</c:v>
                </c:pt>
                <c:pt idx="8">
                  <c:v>0.43999999999999995</c:v>
                </c:pt>
                <c:pt idx="9">
                  <c:v>0.32400000000000001</c:v>
                </c:pt>
                <c:pt idx="10">
                  <c:v>0.06</c:v>
                </c:pt>
                <c:pt idx="11">
                  <c:v>0.17899999999999999</c:v>
                </c:pt>
                <c:pt idx="12">
                  <c:v>0.13799999999999996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5B-E144-AC19-18BA50428AEE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OPE5686 - BPW17N at 100,000 ohm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</c:numCache>
            </c:numRef>
          </c:xVal>
          <c:yVal>
            <c:numRef>
              <c:f>Sheet1!$F$20:$F$32</c:f>
              <c:numCache>
                <c:formatCode>General</c:formatCode>
                <c:ptCount val="13"/>
                <c:pt idx="0">
                  <c:v>1.3375999999999999</c:v>
                </c:pt>
                <c:pt idx="1">
                  <c:v>3.956</c:v>
                </c:pt>
                <c:pt idx="2">
                  <c:v>3.8649999999999998</c:v>
                </c:pt>
                <c:pt idx="3">
                  <c:v>3.1829999999999998</c:v>
                </c:pt>
                <c:pt idx="4">
                  <c:v>2.387</c:v>
                </c:pt>
                <c:pt idx="5">
                  <c:v>1.7149999999999999</c:v>
                </c:pt>
                <c:pt idx="6">
                  <c:v>1.3322000000000001</c:v>
                </c:pt>
                <c:pt idx="7">
                  <c:v>1.0286999999999999</c:v>
                </c:pt>
                <c:pt idx="8">
                  <c:v>0.82299999999999995</c:v>
                </c:pt>
                <c:pt idx="9">
                  <c:v>0.60099999999999998</c:v>
                </c:pt>
                <c:pt idx="10">
                  <c:v>0.495</c:v>
                </c:pt>
                <c:pt idx="11">
                  <c:v>0.39200000000000002</c:v>
                </c:pt>
                <c:pt idx="12">
                  <c:v>0.35000000000000003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5B-E144-AC19-18BA50428AEE}"/>
            </c:ext>
          </c:extLst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TCRT5000 at 10,000 ohm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Sheet1!$Y$3:$Y$15</c:f>
                <c:numCache>
                  <c:formatCode>General</c:formatCode>
                  <c:ptCount val="13"/>
                  <c:pt idx="0">
                    <c:v>9.9200000000001509E-3</c:v>
                  </c:pt>
                  <c:pt idx="1">
                    <c:v>1.6140000000004484E-3</c:v>
                  </c:pt>
                  <c:pt idx="2">
                    <c:v>1.9579999999999931E-2</c:v>
                  </c:pt>
                  <c:pt idx="3">
                    <c:v>1.053999999999955E-2</c:v>
                  </c:pt>
                  <c:pt idx="4">
                    <c:v>4.3760000000001575E-3</c:v>
                  </c:pt>
                  <c:pt idx="5">
                    <c:v>3.9940000000000531E-3</c:v>
                  </c:pt>
                  <c:pt idx="6">
                    <c:v>1.9260000000000943E-3</c:v>
                  </c:pt>
                  <c:pt idx="7">
                    <c:v>3.4599999999999631E-3</c:v>
                  </c:pt>
                  <c:pt idx="8">
                    <c:v>2.0459999999999923E-3</c:v>
                  </c:pt>
                  <c:pt idx="9">
                    <c:v>3.9399999999999991E-3</c:v>
                  </c:pt>
                  <c:pt idx="10">
                    <c:v>2.8640000000000054E-3</c:v>
                  </c:pt>
                  <c:pt idx="11">
                    <c:v>0.31120999999999999</c:v>
                  </c:pt>
                  <c:pt idx="12">
                    <c:v>1.6200000000000936E-4</c:v>
                  </c:pt>
                </c:numCache>
              </c:numRef>
            </c:plus>
            <c:minus>
              <c:numRef>
                <c:f>Sheet1!$X$3:$X$15</c:f>
                <c:numCache>
                  <c:formatCode>General</c:formatCode>
                  <c:ptCount val="13"/>
                  <c:pt idx="0">
                    <c:v>8.2799999999991769E-3</c:v>
                  </c:pt>
                  <c:pt idx="1">
                    <c:v>2.805999999999198E-3</c:v>
                  </c:pt>
                  <c:pt idx="2">
                    <c:v>1.2719999999999843E-2</c:v>
                  </c:pt>
                  <c:pt idx="3">
                    <c:v>1.0760000000000325E-2</c:v>
                  </c:pt>
                  <c:pt idx="4">
                    <c:v>7.0040000000000102E-3</c:v>
                  </c:pt>
                  <c:pt idx="5">
                    <c:v>3.7359999999999616E-3</c:v>
                  </c:pt>
                  <c:pt idx="6">
                    <c:v>4.003999999999952E-3</c:v>
                  </c:pt>
                  <c:pt idx="7">
                    <c:v>4.340000000000066E-3</c:v>
                  </c:pt>
                  <c:pt idx="8">
                    <c:v>1.4940000000000508E-3</c:v>
                  </c:pt>
                  <c:pt idx="9">
                    <c:v>3.7900000000000156E-3</c:v>
                  </c:pt>
                  <c:pt idx="10">
                    <c:v>2.2159999999999958E-3</c:v>
                  </c:pt>
                  <c:pt idx="11">
                    <c:v>7.8439999999999982E-2</c:v>
                  </c:pt>
                  <c:pt idx="12">
                    <c:v>2.2800000000000598E-4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Sheet1!$A$20:$A$32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</c:numCache>
            </c:numRef>
          </c:xVal>
          <c:yVal>
            <c:numRef>
              <c:f>Sheet1!$G$20:$G$32</c:f>
              <c:numCache>
                <c:formatCode>General</c:formatCode>
                <c:ptCount val="13"/>
                <c:pt idx="0">
                  <c:v>0</c:v>
                </c:pt>
                <c:pt idx="1">
                  <c:v>3.4803200000000007</c:v>
                </c:pt>
                <c:pt idx="2">
                  <c:v>3.9507140000000005</c:v>
                </c:pt>
                <c:pt idx="3">
                  <c:v>3.0102799999999998</c:v>
                </c:pt>
                <c:pt idx="4">
                  <c:v>1.7589399999999997</c:v>
                </c:pt>
                <c:pt idx="5">
                  <c:v>1.095696</c:v>
                </c:pt>
                <c:pt idx="6">
                  <c:v>0.71487400000000001</c:v>
                </c:pt>
                <c:pt idx="7">
                  <c:v>0.48982600000000004</c:v>
                </c:pt>
                <c:pt idx="8">
                  <c:v>0.34905999999999998</c:v>
                </c:pt>
                <c:pt idx="9">
                  <c:v>0.25752599999999998</c:v>
                </c:pt>
                <c:pt idx="10">
                  <c:v>0.19222</c:v>
                </c:pt>
                <c:pt idx="11">
                  <c:v>0.14951400000000001</c:v>
                </c:pt>
                <c:pt idx="12">
                  <c:v>3.781000000000001E-2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E5-FB4C-A63D-B4575C8E33FD}"/>
            </c:ext>
          </c:extLst>
        </c:ser>
        <c:ser>
          <c:idx val="6"/>
          <c:order val="6"/>
          <c:tx>
            <c:strRef>
              <c:f>Sheet1!$H$19</c:f>
              <c:strCache>
                <c:ptCount val="1"/>
                <c:pt idx="0">
                  <c:v>TCRT5000 at 10,000 Crosstalk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</c:numCache>
            </c:numRef>
          </c:xVal>
          <c:yVal>
            <c:numRef>
              <c:f>Sheet1!$H$20:$H$32</c:f>
              <c:numCache>
                <c:formatCode>General</c:formatCode>
                <c:ptCount val="13"/>
                <c:pt idx="0">
                  <c:v>2.6473</c:v>
                </c:pt>
                <c:pt idx="1">
                  <c:v>4.2523999999999997</c:v>
                </c:pt>
                <c:pt idx="2">
                  <c:v>2.4206300000000001</c:v>
                </c:pt>
                <c:pt idx="3">
                  <c:v>0.99150999999999989</c:v>
                </c:pt>
                <c:pt idx="4">
                  <c:v>0.46929999999999999</c:v>
                </c:pt>
                <c:pt idx="5">
                  <c:v>0.22775500000000001</c:v>
                </c:pt>
                <c:pt idx="6">
                  <c:v>0.13927800000000001</c:v>
                </c:pt>
                <c:pt idx="7">
                  <c:v>9.2399999999999996E-2</c:v>
                </c:pt>
                <c:pt idx="8">
                  <c:v>6.053E-2</c:v>
                </c:pt>
                <c:pt idx="9">
                  <c:v>5.0702999999999998E-2</c:v>
                </c:pt>
                <c:pt idx="10">
                  <c:v>3.2435000000000005E-2</c:v>
                </c:pt>
                <c:pt idx="11">
                  <c:v>2.8099000000000002E-2</c:v>
                </c:pt>
                <c:pt idx="12">
                  <c:v>2.1520000000000001E-2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E5-FB4C-A63D-B4575C8E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62703"/>
        <c:axId val="1428564383"/>
      </c:scatterChart>
      <c:valAx>
        <c:axId val="14285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64383"/>
        <c:crosses val="autoZero"/>
        <c:crossBetween val="midCat"/>
      </c:valAx>
      <c:valAx>
        <c:axId val="14285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6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763022378467142E-2"/>
          <c:y val="0.84730165420026171"/>
          <c:w val="0.93654948001220484"/>
          <c:h val="0.1526983457997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816000129645079"/>
          <c:y val="0.16083026856941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OPE5685 - BPW17N at 100,000 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0.443</c:v>
                </c:pt>
                <c:pt idx="1">
                  <c:v>0.42199999999999999</c:v>
                </c:pt>
                <c:pt idx="2">
                  <c:v>0.41299999999999998</c:v>
                </c:pt>
                <c:pt idx="3">
                  <c:v>0.433</c:v>
                </c:pt>
                <c:pt idx="4">
                  <c:v>0.58299999999999996</c:v>
                </c:pt>
                <c:pt idx="5">
                  <c:v>1.091</c:v>
                </c:pt>
                <c:pt idx="6">
                  <c:v>1.9770000000000001</c:v>
                </c:pt>
                <c:pt idx="7">
                  <c:v>3.33</c:v>
                </c:pt>
                <c:pt idx="8">
                  <c:v>4.32</c:v>
                </c:pt>
                <c:pt idx="9">
                  <c:v>4.51</c:v>
                </c:pt>
                <c:pt idx="10">
                  <c:v>4.53</c:v>
                </c:pt>
                <c:pt idx="11">
                  <c:v>4.53</c:v>
                </c:pt>
                <c:pt idx="12">
                  <c:v>4.5199999999999996</c:v>
                </c:pt>
                <c:pt idx="13">
                  <c:v>4.53</c:v>
                </c:pt>
                <c:pt idx="14">
                  <c:v>4.5199999999999996</c:v>
                </c:pt>
                <c:pt idx="15">
                  <c:v>4.29</c:v>
                </c:pt>
                <c:pt idx="16">
                  <c:v>3.55</c:v>
                </c:pt>
                <c:pt idx="17">
                  <c:v>2.38</c:v>
                </c:pt>
                <c:pt idx="18">
                  <c:v>1.2629999999999999</c:v>
                </c:pt>
                <c:pt idx="19">
                  <c:v>0.81799999999999995</c:v>
                </c:pt>
                <c:pt idx="20">
                  <c:v>0.45700000000000002</c:v>
                </c:pt>
                <c:pt idx="21">
                  <c:v>0.41299999999999998</c:v>
                </c:pt>
                <c:pt idx="22">
                  <c:v>0.41399999999999998</c:v>
                </c:pt>
                <c:pt idx="23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3-9349-AA17-5BE0CE96700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OPE5685 - SFH203 at 470,000 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Sheet2!$C$2:$C$25</c:f>
              <c:numCache>
                <c:formatCode>General</c:formatCode>
                <c:ptCount val="24"/>
                <c:pt idx="0">
                  <c:v>0.65300000000000002</c:v>
                </c:pt>
                <c:pt idx="1">
                  <c:v>0.65900000000000003</c:v>
                </c:pt>
                <c:pt idx="2">
                  <c:v>0.64700000000000002</c:v>
                </c:pt>
                <c:pt idx="3">
                  <c:v>0.69899999999999995</c:v>
                </c:pt>
                <c:pt idx="4">
                  <c:v>0.82899999999999996</c:v>
                </c:pt>
                <c:pt idx="5">
                  <c:v>1.155</c:v>
                </c:pt>
                <c:pt idx="6">
                  <c:v>2.33</c:v>
                </c:pt>
                <c:pt idx="7">
                  <c:v>3.32</c:v>
                </c:pt>
                <c:pt idx="8">
                  <c:v>4.87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4.91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4.87</c:v>
                </c:pt>
                <c:pt idx="17">
                  <c:v>4.28</c:v>
                </c:pt>
                <c:pt idx="18">
                  <c:v>2.64</c:v>
                </c:pt>
                <c:pt idx="19">
                  <c:v>1.762</c:v>
                </c:pt>
                <c:pt idx="20">
                  <c:v>1.157</c:v>
                </c:pt>
                <c:pt idx="21">
                  <c:v>0.77900000000000003</c:v>
                </c:pt>
                <c:pt idx="22">
                  <c:v>0.67400000000000004</c:v>
                </c:pt>
                <c:pt idx="23">
                  <c:v>0.64500000000000002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E3-9349-AA17-5BE0CE96700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OVL5521 - VT90N2 at 10,000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2.42</c:v>
                </c:pt>
                <c:pt idx="1">
                  <c:v>2.5099999999999998</c:v>
                </c:pt>
                <c:pt idx="2">
                  <c:v>2.61</c:v>
                </c:pt>
                <c:pt idx="3">
                  <c:v>2.81</c:v>
                </c:pt>
                <c:pt idx="4">
                  <c:v>3.01</c:v>
                </c:pt>
                <c:pt idx="5">
                  <c:v>3.31</c:v>
                </c:pt>
                <c:pt idx="6">
                  <c:v>3.82</c:v>
                </c:pt>
                <c:pt idx="7">
                  <c:v>4.0199999999999996</c:v>
                </c:pt>
                <c:pt idx="8">
                  <c:v>4.1500000000000004</c:v>
                </c:pt>
                <c:pt idx="9">
                  <c:v>4.21</c:v>
                </c:pt>
                <c:pt idx="10">
                  <c:v>4.22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4.22</c:v>
                </c:pt>
                <c:pt idx="15">
                  <c:v>4.21</c:v>
                </c:pt>
                <c:pt idx="16">
                  <c:v>4.1100000000000003</c:v>
                </c:pt>
                <c:pt idx="17">
                  <c:v>3.93</c:v>
                </c:pt>
                <c:pt idx="18">
                  <c:v>3.64</c:v>
                </c:pt>
                <c:pt idx="19">
                  <c:v>3.18</c:v>
                </c:pt>
                <c:pt idx="20">
                  <c:v>2.96</c:v>
                </c:pt>
                <c:pt idx="21">
                  <c:v>2.87</c:v>
                </c:pt>
                <c:pt idx="22">
                  <c:v>2.74</c:v>
                </c:pt>
                <c:pt idx="23">
                  <c:v>2.66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E3-9349-AA17-5BE0CE96700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OPE5685 VT90N2 at 8170 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2.1974</c:v>
                </c:pt>
                <c:pt idx="1">
                  <c:v>2.2707999999999999</c:v>
                </c:pt>
                <c:pt idx="2">
                  <c:v>2.33</c:v>
                </c:pt>
                <c:pt idx="3">
                  <c:v>2.4234</c:v>
                </c:pt>
                <c:pt idx="4">
                  <c:v>2.5377000000000001</c:v>
                </c:pt>
                <c:pt idx="5">
                  <c:v>2.7475000000000001</c:v>
                </c:pt>
                <c:pt idx="6">
                  <c:v>2.98</c:v>
                </c:pt>
                <c:pt idx="7">
                  <c:v>3.2490999999999999</c:v>
                </c:pt>
                <c:pt idx="8">
                  <c:v>3.3161999999999998</c:v>
                </c:pt>
                <c:pt idx="9">
                  <c:v>3.3649</c:v>
                </c:pt>
                <c:pt idx="10">
                  <c:v>3.3820999999999999</c:v>
                </c:pt>
                <c:pt idx="11">
                  <c:v>3.3889999999999998</c:v>
                </c:pt>
                <c:pt idx="12">
                  <c:v>3.3925999999999998</c:v>
                </c:pt>
                <c:pt idx="13">
                  <c:v>3.3862000000000001</c:v>
                </c:pt>
                <c:pt idx="14">
                  <c:v>3.3300999999999998</c:v>
                </c:pt>
                <c:pt idx="15">
                  <c:v>3.2244000000000002</c:v>
                </c:pt>
                <c:pt idx="16">
                  <c:v>2.9777999999999998</c:v>
                </c:pt>
                <c:pt idx="17">
                  <c:v>2.6800999999999999</c:v>
                </c:pt>
                <c:pt idx="18">
                  <c:v>2.4954000000000001</c:v>
                </c:pt>
                <c:pt idx="19">
                  <c:v>2.3803999999999998</c:v>
                </c:pt>
                <c:pt idx="20">
                  <c:v>2.3149999999999999</c:v>
                </c:pt>
                <c:pt idx="21">
                  <c:v>2.2604000000000002</c:v>
                </c:pt>
                <c:pt idx="22">
                  <c:v>2.2153999999999998</c:v>
                </c:pt>
                <c:pt idx="23">
                  <c:v>2.1732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E3-9349-AA17-5BE0CE967006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TCRT5000 at 4700 ohm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Sheet2!$F$2:$F$25</c:f>
              <c:numCache>
                <c:formatCode>General</c:formatCode>
                <c:ptCount val="24"/>
                <c:pt idx="0">
                  <c:v>2.1000000000000001E-2</c:v>
                </c:pt>
                <c:pt idx="1">
                  <c:v>2.1000000000000001E-2</c:v>
                </c:pt>
                <c:pt idx="2">
                  <c:v>2.5000000000000001E-2</c:v>
                </c:pt>
                <c:pt idx="3">
                  <c:v>2.8000000000000001E-2</c:v>
                </c:pt>
                <c:pt idx="4">
                  <c:v>3.5999999999999997E-2</c:v>
                </c:pt>
                <c:pt idx="5">
                  <c:v>8.3000000000000004E-2</c:v>
                </c:pt>
                <c:pt idx="6">
                  <c:v>0.28100000000000003</c:v>
                </c:pt>
                <c:pt idx="7">
                  <c:v>0.61899999999999999</c:v>
                </c:pt>
                <c:pt idx="8">
                  <c:v>1.0089999999999999</c:v>
                </c:pt>
                <c:pt idx="9">
                  <c:v>1.2390000000000001</c:v>
                </c:pt>
                <c:pt idx="10">
                  <c:v>1.5289999999999999</c:v>
                </c:pt>
                <c:pt idx="11">
                  <c:v>1.556</c:v>
                </c:pt>
                <c:pt idx="12">
                  <c:v>1.5569999999999999</c:v>
                </c:pt>
                <c:pt idx="13">
                  <c:v>1.5569999999999999</c:v>
                </c:pt>
                <c:pt idx="14">
                  <c:v>1.546</c:v>
                </c:pt>
                <c:pt idx="15">
                  <c:v>1.522</c:v>
                </c:pt>
                <c:pt idx="16">
                  <c:v>1.306</c:v>
                </c:pt>
                <c:pt idx="17">
                  <c:v>0.96099999999999997</c:v>
                </c:pt>
                <c:pt idx="18">
                  <c:v>0.56979999999999997</c:v>
                </c:pt>
                <c:pt idx="19">
                  <c:v>0.30199999999999999</c:v>
                </c:pt>
                <c:pt idx="20">
                  <c:v>0.115</c:v>
                </c:pt>
                <c:pt idx="21">
                  <c:v>3.5000000000000003E-2</c:v>
                </c:pt>
                <c:pt idx="22">
                  <c:v>2.4E-2</c:v>
                </c:pt>
                <c:pt idx="23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E3-9349-AA17-5BE0CE967006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TCRT5000 at 10,000 ohm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Sheet2!$G$2:$G$25</c:f>
              <c:numCache>
                <c:formatCode>General</c:formatCode>
                <c:ptCount val="24"/>
                <c:pt idx="0">
                  <c:v>4.5999999999999999E-2</c:v>
                </c:pt>
                <c:pt idx="1">
                  <c:v>4.4999999999999998E-2</c:v>
                </c:pt>
                <c:pt idx="2">
                  <c:v>0.49</c:v>
                </c:pt>
                <c:pt idx="3">
                  <c:v>0.06</c:v>
                </c:pt>
                <c:pt idx="4">
                  <c:v>7.6999999999999999E-2</c:v>
                </c:pt>
                <c:pt idx="5">
                  <c:v>0.13100000000000001</c:v>
                </c:pt>
                <c:pt idx="6">
                  <c:v>0.28699999999999998</c:v>
                </c:pt>
                <c:pt idx="7">
                  <c:v>0.76900000000000002</c:v>
                </c:pt>
                <c:pt idx="8">
                  <c:v>1.194</c:v>
                </c:pt>
                <c:pt idx="9">
                  <c:v>1.774</c:v>
                </c:pt>
                <c:pt idx="10">
                  <c:v>2.23</c:v>
                </c:pt>
                <c:pt idx="11">
                  <c:v>2.35</c:v>
                </c:pt>
                <c:pt idx="12">
                  <c:v>2.38</c:v>
                </c:pt>
                <c:pt idx="13">
                  <c:v>2.37</c:v>
                </c:pt>
                <c:pt idx="14">
                  <c:v>2.37</c:v>
                </c:pt>
                <c:pt idx="15">
                  <c:v>2.3199999999999998</c:v>
                </c:pt>
                <c:pt idx="16">
                  <c:v>2.0099999999999998</c:v>
                </c:pt>
                <c:pt idx="17">
                  <c:v>1.59</c:v>
                </c:pt>
                <c:pt idx="18">
                  <c:v>1.01</c:v>
                </c:pt>
                <c:pt idx="19">
                  <c:v>0.62</c:v>
                </c:pt>
                <c:pt idx="20">
                  <c:v>0.23</c:v>
                </c:pt>
                <c:pt idx="21">
                  <c:v>0.1</c:v>
                </c:pt>
                <c:pt idx="22">
                  <c:v>4.9000000000000002E-2</c:v>
                </c:pt>
                <c:pt idx="23">
                  <c:v>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E3-9349-AA17-5BE0CE96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72783"/>
        <c:axId val="1407701071"/>
      </c:scatterChart>
      <c:valAx>
        <c:axId val="140777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01071"/>
        <c:crosses val="autoZero"/>
        <c:crossBetween val="midCat"/>
      </c:valAx>
      <c:valAx>
        <c:axId val="14077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7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OPE5685 - BPW17N at 100,000 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Sheet2!$I$2:$I$25</c:f>
              <c:numCache>
                <c:formatCode>General</c:formatCode>
                <c:ptCount val="24"/>
                <c:pt idx="0">
                  <c:v>4.4570000000000007</c:v>
                </c:pt>
                <c:pt idx="1">
                  <c:v>4.4780000000000006</c:v>
                </c:pt>
                <c:pt idx="2">
                  <c:v>4.4870000000000001</c:v>
                </c:pt>
                <c:pt idx="3">
                  <c:v>4.4670000000000005</c:v>
                </c:pt>
                <c:pt idx="4">
                  <c:v>4.3170000000000002</c:v>
                </c:pt>
                <c:pt idx="5">
                  <c:v>3.8090000000000002</c:v>
                </c:pt>
                <c:pt idx="6">
                  <c:v>2.923</c:v>
                </c:pt>
                <c:pt idx="7">
                  <c:v>1.5700000000000003</c:v>
                </c:pt>
                <c:pt idx="8">
                  <c:v>0.58000000000000007</c:v>
                </c:pt>
                <c:pt idx="9">
                  <c:v>0.39000000000000057</c:v>
                </c:pt>
                <c:pt idx="10">
                  <c:v>0.37000000000000011</c:v>
                </c:pt>
                <c:pt idx="11">
                  <c:v>0.37000000000000011</c:v>
                </c:pt>
                <c:pt idx="12">
                  <c:v>0.38000000000000078</c:v>
                </c:pt>
                <c:pt idx="13">
                  <c:v>0.37000000000000011</c:v>
                </c:pt>
                <c:pt idx="14">
                  <c:v>0.38000000000000078</c:v>
                </c:pt>
                <c:pt idx="15">
                  <c:v>0.61000000000000032</c:v>
                </c:pt>
                <c:pt idx="16">
                  <c:v>1.3500000000000005</c:v>
                </c:pt>
                <c:pt idx="17">
                  <c:v>2.5200000000000005</c:v>
                </c:pt>
                <c:pt idx="18">
                  <c:v>3.6370000000000005</c:v>
                </c:pt>
                <c:pt idx="19">
                  <c:v>4.0820000000000007</c:v>
                </c:pt>
                <c:pt idx="20">
                  <c:v>4.4430000000000005</c:v>
                </c:pt>
                <c:pt idx="21">
                  <c:v>4.4870000000000001</c:v>
                </c:pt>
                <c:pt idx="22">
                  <c:v>4.4860000000000007</c:v>
                </c:pt>
                <c:pt idx="23">
                  <c:v>4.4650000000000007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6-FC40-817C-AA2F2D9E94E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OPE5685 - SFH203 at 470,000 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Sheet2!$J$2:$J$25</c:f>
              <c:numCache>
                <c:formatCode>General</c:formatCode>
                <c:ptCount val="24"/>
                <c:pt idx="0">
                  <c:v>4.2469999999999999</c:v>
                </c:pt>
                <c:pt idx="1">
                  <c:v>4.2410000000000005</c:v>
                </c:pt>
                <c:pt idx="2">
                  <c:v>4.2530000000000001</c:v>
                </c:pt>
                <c:pt idx="3">
                  <c:v>4.2010000000000005</c:v>
                </c:pt>
                <c:pt idx="4">
                  <c:v>4.0710000000000006</c:v>
                </c:pt>
                <c:pt idx="5">
                  <c:v>3.7450000000000001</c:v>
                </c:pt>
                <c:pt idx="6">
                  <c:v>2.5700000000000003</c:v>
                </c:pt>
                <c:pt idx="7">
                  <c:v>1.5800000000000005</c:v>
                </c:pt>
                <c:pt idx="8">
                  <c:v>3.0000000000000249E-2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-9.9999999999997868E-3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3.0000000000000249E-2</c:v>
                </c:pt>
                <c:pt idx="17">
                  <c:v>0.62000000000000011</c:v>
                </c:pt>
                <c:pt idx="18">
                  <c:v>2.2600000000000002</c:v>
                </c:pt>
                <c:pt idx="19">
                  <c:v>3.1380000000000003</c:v>
                </c:pt>
                <c:pt idx="20">
                  <c:v>3.7430000000000003</c:v>
                </c:pt>
                <c:pt idx="21">
                  <c:v>4.1210000000000004</c:v>
                </c:pt>
                <c:pt idx="22">
                  <c:v>4.226</c:v>
                </c:pt>
                <c:pt idx="23">
                  <c:v>4.2550000000000008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6-FC40-817C-AA2F2D9E94E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OVL5521 - VT90N2 at 10,000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Sheet2!$K$2:$K$25</c:f>
              <c:numCache>
                <c:formatCode>General</c:formatCode>
                <c:ptCount val="24"/>
                <c:pt idx="0">
                  <c:v>4.1190000000000007</c:v>
                </c:pt>
                <c:pt idx="1">
                  <c:v>4.0290000000000008</c:v>
                </c:pt>
                <c:pt idx="2">
                  <c:v>3.9290000000000003</c:v>
                </c:pt>
                <c:pt idx="3">
                  <c:v>3.7290000000000001</c:v>
                </c:pt>
                <c:pt idx="4">
                  <c:v>3.5290000000000008</c:v>
                </c:pt>
                <c:pt idx="5">
                  <c:v>3.2290000000000001</c:v>
                </c:pt>
                <c:pt idx="6">
                  <c:v>2.7190000000000003</c:v>
                </c:pt>
                <c:pt idx="7">
                  <c:v>2.519000000000001</c:v>
                </c:pt>
                <c:pt idx="8">
                  <c:v>2.3890000000000002</c:v>
                </c:pt>
                <c:pt idx="9">
                  <c:v>2.3290000000000006</c:v>
                </c:pt>
                <c:pt idx="10">
                  <c:v>2.3190000000000008</c:v>
                </c:pt>
                <c:pt idx="11">
                  <c:v>2.3090000000000002</c:v>
                </c:pt>
                <c:pt idx="12">
                  <c:v>2.3090000000000002</c:v>
                </c:pt>
                <c:pt idx="13">
                  <c:v>2.3090000000000002</c:v>
                </c:pt>
                <c:pt idx="14">
                  <c:v>2.3190000000000008</c:v>
                </c:pt>
                <c:pt idx="15">
                  <c:v>2.3290000000000006</c:v>
                </c:pt>
                <c:pt idx="16">
                  <c:v>2.4290000000000003</c:v>
                </c:pt>
                <c:pt idx="17">
                  <c:v>2.609</c:v>
                </c:pt>
                <c:pt idx="18">
                  <c:v>2.899</c:v>
                </c:pt>
                <c:pt idx="19">
                  <c:v>3.359</c:v>
                </c:pt>
                <c:pt idx="20">
                  <c:v>3.5790000000000006</c:v>
                </c:pt>
                <c:pt idx="21">
                  <c:v>3.6690000000000005</c:v>
                </c:pt>
                <c:pt idx="22">
                  <c:v>3.7990000000000004</c:v>
                </c:pt>
                <c:pt idx="23">
                  <c:v>3.8790000000000004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6-FC40-817C-AA2F2D9E94E6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OPE5685 VT90N2 at 8170 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Sheet2!$L$2:$L$25</c:f>
              <c:numCache>
                <c:formatCode>General</c:formatCode>
                <c:ptCount val="24"/>
                <c:pt idx="0">
                  <c:v>4.3416000000000006</c:v>
                </c:pt>
                <c:pt idx="1">
                  <c:v>4.2682000000000002</c:v>
                </c:pt>
                <c:pt idx="2">
                  <c:v>4.2090000000000005</c:v>
                </c:pt>
                <c:pt idx="3">
                  <c:v>4.1156000000000006</c:v>
                </c:pt>
                <c:pt idx="4">
                  <c:v>4.0013000000000005</c:v>
                </c:pt>
                <c:pt idx="5">
                  <c:v>3.7915000000000001</c:v>
                </c:pt>
                <c:pt idx="6">
                  <c:v>3.5590000000000002</c:v>
                </c:pt>
                <c:pt idx="7">
                  <c:v>3.2899000000000003</c:v>
                </c:pt>
                <c:pt idx="8">
                  <c:v>3.2228000000000003</c:v>
                </c:pt>
                <c:pt idx="9">
                  <c:v>3.1741000000000001</c:v>
                </c:pt>
                <c:pt idx="10">
                  <c:v>3.1569000000000003</c:v>
                </c:pt>
                <c:pt idx="11">
                  <c:v>3.1500000000000004</c:v>
                </c:pt>
                <c:pt idx="12">
                  <c:v>3.1464000000000008</c:v>
                </c:pt>
                <c:pt idx="13">
                  <c:v>3.1528</c:v>
                </c:pt>
                <c:pt idx="14">
                  <c:v>3.2089000000000008</c:v>
                </c:pt>
                <c:pt idx="15">
                  <c:v>3.3146000000000004</c:v>
                </c:pt>
                <c:pt idx="16">
                  <c:v>3.5612000000000004</c:v>
                </c:pt>
                <c:pt idx="17">
                  <c:v>3.8589000000000002</c:v>
                </c:pt>
                <c:pt idx="18">
                  <c:v>4.0436000000000005</c:v>
                </c:pt>
                <c:pt idx="19">
                  <c:v>4.1586000000000007</c:v>
                </c:pt>
                <c:pt idx="20">
                  <c:v>4.2240000000000002</c:v>
                </c:pt>
                <c:pt idx="21">
                  <c:v>4.2786</c:v>
                </c:pt>
                <c:pt idx="22">
                  <c:v>4.3236000000000008</c:v>
                </c:pt>
                <c:pt idx="23">
                  <c:v>4.3658000000000001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F6-FC40-817C-AA2F2D9E94E6}"/>
            </c:ext>
          </c:extLst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TCRT5000 at 4700 ohm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Sheet2!$M$2:$M$25</c:f>
              <c:numCache>
                <c:formatCode>General</c:formatCode>
                <c:ptCount val="24"/>
                <c:pt idx="0">
                  <c:v>4.8790000000000004</c:v>
                </c:pt>
                <c:pt idx="1">
                  <c:v>4.8790000000000004</c:v>
                </c:pt>
                <c:pt idx="2">
                  <c:v>4.875</c:v>
                </c:pt>
                <c:pt idx="3">
                  <c:v>4.8720000000000008</c:v>
                </c:pt>
                <c:pt idx="4">
                  <c:v>4.8640000000000008</c:v>
                </c:pt>
                <c:pt idx="5">
                  <c:v>4.8170000000000002</c:v>
                </c:pt>
                <c:pt idx="6">
                  <c:v>4.6190000000000007</c:v>
                </c:pt>
                <c:pt idx="7">
                  <c:v>4.2810000000000006</c:v>
                </c:pt>
                <c:pt idx="8">
                  <c:v>3.8910000000000005</c:v>
                </c:pt>
                <c:pt idx="9">
                  <c:v>3.6610000000000005</c:v>
                </c:pt>
                <c:pt idx="10">
                  <c:v>3.3710000000000004</c:v>
                </c:pt>
                <c:pt idx="11">
                  <c:v>3.3440000000000003</c:v>
                </c:pt>
                <c:pt idx="12">
                  <c:v>3.3430000000000004</c:v>
                </c:pt>
                <c:pt idx="13">
                  <c:v>3.3430000000000004</c:v>
                </c:pt>
                <c:pt idx="14">
                  <c:v>3.3540000000000001</c:v>
                </c:pt>
                <c:pt idx="15">
                  <c:v>3.3780000000000001</c:v>
                </c:pt>
                <c:pt idx="16">
                  <c:v>3.5940000000000003</c:v>
                </c:pt>
                <c:pt idx="17">
                  <c:v>3.9390000000000005</c:v>
                </c:pt>
                <c:pt idx="18">
                  <c:v>4.3302000000000005</c:v>
                </c:pt>
                <c:pt idx="19">
                  <c:v>4.5980000000000008</c:v>
                </c:pt>
                <c:pt idx="20">
                  <c:v>4.7850000000000001</c:v>
                </c:pt>
                <c:pt idx="21">
                  <c:v>4.8650000000000002</c:v>
                </c:pt>
                <c:pt idx="22">
                  <c:v>4.8760000000000003</c:v>
                </c:pt>
                <c:pt idx="23">
                  <c:v>4.8790000000000004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F6-FC40-817C-AA2F2D9E94E6}"/>
            </c:ext>
          </c:extLst>
        </c:ser>
        <c:ser>
          <c:idx val="5"/>
          <c:order val="5"/>
          <c:tx>
            <c:strRef>
              <c:f>Sheet2!$N$1</c:f>
              <c:strCache>
                <c:ptCount val="1"/>
                <c:pt idx="0">
                  <c:v>TCRT5000 at 10,000 ohm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-25</c:v>
                </c:pt>
              </c:numCache>
            </c:numRef>
          </c:xVal>
          <c:yVal>
            <c:numRef>
              <c:f>Sheet2!$N$2:$N$25</c:f>
              <c:numCache>
                <c:formatCode>General</c:formatCode>
                <c:ptCount val="24"/>
                <c:pt idx="0">
                  <c:v>4.8540000000000001</c:v>
                </c:pt>
                <c:pt idx="1">
                  <c:v>4.8550000000000004</c:v>
                </c:pt>
                <c:pt idx="2">
                  <c:v>4.41</c:v>
                </c:pt>
                <c:pt idx="3">
                  <c:v>4.8400000000000007</c:v>
                </c:pt>
                <c:pt idx="4">
                  <c:v>4.8230000000000004</c:v>
                </c:pt>
                <c:pt idx="5">
                  <c:v>4.7690000000000001</c:v>
                </c:pt>
                <c:pt idx="6">
                  <c:v>4.6130000000000004</c:v>
                </c:pt>
                <c:pt idx="7">
                  <c:v>4.1310000000000002</c:v>
                </c:pt>
                <c:pt idx="8">
                  <c:v>3.7060000000000004</c:v>
                </c:pt>
                <c:pt idx="9">
                  <c:v>3.1260000000000003</c:v>
                </c:pt>
                <c:pt idx="10">
                  <c:v>2.6700000000000004</c:v>
                </c:pt>
                <c:pt idx="11">
                  <c:v>2.5500000000000003</c:v>
                </c:pt>
                <c:pt idx="12">
                  <c:v>2.5200000000000005</c:v>
                </c:pt>
                <c:pt idx="13">
                  <c:v>2.5300000000000002</c:v>
                </c:pt>
                <c:pt idx="14">
                  <c:v>2.5300000000000002</c:v>
                </c:pt>
                <c:pt idx="15">
                  <c:v>2.5800000000000005</c:v>
                </c:pt>
                <c:pt idx="16">
                  <c:v>2.8900000000000006</c:v>
                </c:pt>
                <c:pt idx="17">
                  <c:v>3.3100000000000005</c:v>
                </c:pt>
                <c:pt idx="18">
                  <c:v>3.8900000000000006</c:v>
                </c:pt>
                <c:pt idx="19">
                  <c:v>4.28</c:v>
                </c:pt>
                <c:pt idx="20">
                  <c:v>4.67</c:v>
                </c:pt>
                <c:pt idx="21">
                  <c:v>4.8000000000000007</c:v>
                </c:pt>
                <c:pt idx="22">
                  <c:v>4.851</c:v>
                </c:pt>
                <c:pt idx="23">
                  <c:v>4.8520000000000003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F6-FC40-817C-AA2F2D9E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89631"/>
        <c:axId val="2062791311"/>
      </c:scatterChart>
      <c:valAx>
        <c:axId val="20627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91311"/>
        <c:crosses val="autoZero"/>
        <c:crossBetween val="midCat"/>
      </c:valAx>
      <c:valAx>
        <c:axId val="20627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8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2333097</xdr:colOff>
      <xdr:row>34</xdr:row>
      <xdr:rowOff>137153</xdr:rowOff>
    </xdr:from>
    <xdr:to>
      <xdr:col>7</xdr:col>
      <xdr:colOff>164569</xdr:colOff>
      <xdr:row>54</xdr:row>
      <xdr:rowOff>130712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2E823-77C9-5C4F-B054-655E2DA42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652807</xdr:colOff>
      <xdr:row>30</xdr:row>
      <xdr:rowOff>104734</xdr:rowOff>
    </xdr:from>
    <xdr:to>
      <xdr:col>17</xdr:col>
      <xdr:colOff>265518</xdr:colOff>
      <xdr:row>44</xdr:row>
      <xdr:rowOff>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97628-B742-D649-BFFA-D0117852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566182</xdr:colOff>
      <xdr:row>28</xdr:row>
      <xdr:rowOff>164344</xdr:rowOff>
    </xdr:from>
    <xdr:to>
      <xdr:col>9</xdr:col>
      <xdr:colOff>156065</xdr:colOff>
      <xdr:row>42</xdr:row>
      <xdr:rowOff>83450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5EE14-9A36-0042-A7A3-AE7C6BBA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21F6-507D-E545-9058-4BDE4B4608F1}">
  <dimension ref="A1:AA34"/>
  <sheetViews>
    <sheetView zoomScale="109" zoomScaleNormal="190" workbookViewId="0">
      <selection activeCell="U3" sqref="U3"/>
    </sheetView>
  </sheetViews>
  <sheetFormatPr baseColWidth="10" defaultRowHeight="16" x14ac:dyDescent="0.2"/>
  <cols>
    <col min="1" max="1" width="23.5" customWidth="1"/>
    <col min="2" max="2" width="33.83203125" customWidth="1"/>
    <col min="3" max="3" width="32.6640625" customWidth="1"/>
    <col min="4" max="4" width="24.5" customWidth="1"/>
    <col min="5" max="5" width="23.33203125" customWidth="1"/>
  </cols>
  <sheetData>
    <row r="1" spans="1:27" x14ac:dyDescent="0.2">
      <c r="A1" t="s">
        <v>0</v>
      </c>
      <c r="B1" t="s">
        <v>2</v>
      </c>
      <c r="C1" t="s">
        <v>3</v>
      </c>
      <c r="E1" t="s">
        <v>5</v>
      </c>
      <c r="F1" t="s">
        <v>6</v>
      </c>
      <c r="H1" t="s">
        <v>8</v>
      </c>
      <c r="K1" t="s">
        <v>10</v>
      </c>
      <c r="L1" t="s">
        <v>11</v>
      </c>
      <c r="N1" t="s">
        <v>13</v>
      </c>
      <c r="Q1" t="s">
        <v>21</v>
      </c>
      <c r="S1" t="s">
        <v>22</v>
      </c>
      <c r="T1" t="s">
        <v>23</v>
      </c>
      <c r="Z1" t="s">
        <v>26</v>
      </c>
    </row>
    <row r="2" spans="1:27" x14ac:dyDescent="0.2">
      <c r="A2">
        <v>0</v>
      </c>
      <c r="B2" s="1">
        <v>1.274</v>
      </c>
      <c r="C2">
        <v>3.1</v>
      </c>
      <c r="E2" s="1">
        <v>5.3E-3</v>
      </c>
      <c r="F2" s="1">
        <v>0.433</v>
      </c>
      <c r="H2" s="4">
        <v>1.948</v>
      </c>
      <c r="I2" s="6">
        <v>3.2050000000000001</v>
      </c>
      <c r="K2" s="4">
        <v>0.81299999999999994</v>
      </c>
      <c r="L2" s="6">
        <v>4.91</v>
      </c>
      <c r="N2" s="4">
        <v>8.6400000000000005E-2</v>
      </c>
      <c r="O2" s="6">
        <v>1.4239999999999999</v>
      </c>
      <c r="Q2" s="7"/>
      <c r="R2" s="7"/>
      <c r="X2" t="s">
        <v>25</v>
      </c>
      <c r="Y2" t="s">
        <v>24</v>
      </c>
      <c r="Z2" s="7">
        <v>7.2700000000000001E-2</v>
      </c>
      <c r="AA2" s="7">
        <v>2.72</v>
      </c>
    </row>
    <row r="3" spans="1:27" x14ac:dyDescent="0.2">
      <c r="A3">
        <v>4</v>
      </c>
      <c r="B3" s="2">
        <v>2.12</v>
      </c>
      <c r="C3">
        <v>4.2</v>
      </c>
      <c r="E3" s="2">
        <v>0.06</v>
      </c>
      <c r="F3" s="2">
        <v>4</v>
      </c>
      <c r="H3" s="5">
        <v>1.8680000000000001</v>
      </c>
      <c r="I3" s="7">
        <v>3.2490000000000001</v>
      </c>
      <c r="K3" s="5">
        <v>0.64600000000000002</v>
      </c>
      <c r="L3" s="7">
        <v>4.91</v>
      </c>
      <c r="N3" s="5">
        <v>0.46400000000000002</v>
      </c>
      <c r="O3" s="7">
        <v>4.42</v>
      </c>
      <c r="Q3">
        <v>0.94443999999999995</v>
      </c>
      <c r="R3">
        <v>4.4247600000000009</v>
      </c>
      <c r="S3">
        <v>0.93640000000000001</v>
      </c>
      <c r="T3">
        <v>0.95399999999999996</v>
      </c>
      <c r="U3">
        <v>4.4244000000000003</v>
      </c>
      <c r="V3">
        <v>4.4249999999999998</v>
      </c>
      <c r="X3">
        <f>-(R3-Q3-(V3-S3))</f>
        <v>8.2799999999991769E-3</v>
      </c>
      <c r="Y3">
        <f>R3-Q3-(U3-T3)</f>
        <v>9.9200000000001509E-3</v>
      </c>
      <c r="Z3" s="6">
        <v>0.14560000000000001</v>
      </c>
      <c r="AA3" s="6">
        <v>4.3979999999999997</v>
      </c>
    </row>
    <row r="4" spans="1:27" x14ac:dyDescent="0.2">
      <c r="A4">
        <v>9</v>
      </c>
      <c r="B4" s="1">
        <v>2.27</v>
      </c>
      <c r="C4">
        <v>4.0999999999999996</v>
      </c>
      <c r="E4" s="1">
        <v>9.5000000000000001E-2</v>
      </c>
      <c r="F4" s="1">
        <v>3.74</v>
      </c>
      <c r="H4" s="4">
        <v>2.0827</v>
      </c>
      <c r="I4" s="6">
        <v>3.4129999999999998</v>
      </c>
      <c r="K4" s="4">
        <v>0.499</v>
      </c>
      <c r="L4" s="6">
        <v>4.6399999999999997</v>
      </c>
      <c r="N4" s="4">
        <v>0.39500000000000002</v>
      </c>
      <c r="O4" s="6">
        <v>4.26</v>
      </c>
      <c r="Q4">
        <v>0.43178599999999995</v>
      </c>
      <c r="R4">
        <v>4.3825000000000003</v>
      </c>
      <c r="S4">
        <v>0.42918000000000001</v>
      </c>
      <c r="T4">
        <v>0.43309999999999998</v>
      </c>
      <c r="U4">
        <v>4.3822000000000001</v>
      </c>
      <c r="V4">
        <v>4.3826999999999998</v>
      </c>
      <c r="X4">
        <f t="shared" ref="X4:X15" si="0">-(R4-Q4-(V4-S4))</f>
        <v>2.805999999999198E-3</v>
      </c>
      <c r="Y4">
        <f t="shared" ref="Y4:Y15" si="1">R4-Q4-(U4-T4)</f>
        <v>1.6140000000004484E-3</v>
      </c>
      <c r="Z4" s="7">
        <v>4.9570000000000003E-2</v>
      </c>
      <c r="AA4" s="7">
        <v>2.4702000000000002</v>
      </c>
    </row>
    <row r="5" spans="1:27" x14ac:dyDescent="0.2">
      <c r="A5">
        <v>14</v>
      </c>
      <c r="B5" s="2">
        <v>1.98</v>
      </c>
      <c r="C5">
        <v>3.96</v>
      </c>
      <c r="E5" s="2">
        <v>2.6700000000000002E-2</v>
      </c>
      <c r="F5" s="2">
        <v>1.4</v>
      </c>
      <c r="H5" s="5">
        <v>2.7170000000000001</v>
      </c>
      <c r="I5" s="7">
        <v>3.3149999999999999</v>
      </c>
      <c r="K5" s="5">
        <v>0.436</v>
      </c>
      <c r="L5" s="7">
        <v>3.04</v>
      </c>
      <c r="N5" s="5">
        <v>0.32700000000000001</v>
      </c>
      <c r="O5" s="7">
        <v>3.51</v>
      </c>
      <c r="Q5">
        <v>0.2273</v>
      </c>
      <c r="R5">
        <v>3.2375799999999999</v>
      </c>
      <c r="S5">
        <v>0.22459999999999999</v>
      </c>
      <c r="T5">
        <v>0.2283</v>
      </c>
      <c r="U5">
        <v>3.2189999999999999</v>
      </c>
      <c r="V5">
        <v>3.2475999999999998</v>
      </c>
      <c r="X5">
        <f t="shared" si="0"/>
        <v>1.2719999999999843E-2</v>
      </c>
      <c r="Y5">
        <f t="shared" si="1"/>
        <v>1.9579999999999931E-2</v>
      </c>
      <c r="Z5" s="6">
        <v>1.949E-2</v>
      </c>
      <c r="AA5" s="6">
        <v>1.0109999999999999</v>
      </c>
    </row>
    <row r="6" spans="1:27" x14ac:dyDescent="0.2">
      <c r="A6">
        <v>19</v>
      </c>
      <c r="B6" s="1">
        <v>2.4</v>
      </c>
      <c r="C6">
        <v>3.82</v>
      </c>
      <c r="E6" s="1">
        <v>0.01</v>
      </c>
      <c r="F6" s="1">
        <v>0.56499999999999995</v>
      </c>
      <c r="H6" s="4">
        <v>2.831</v>
      </c>
      <c r="I6" s="6">
        <v>3.2679999999999998</v>
      </c>
      <c r="K6" s="4">
        <v>0.40400000000000003</v>
      </c>
      <c r="L6" s="6">
        <v>2.0499999999999998</v>
      </c>
      <c r="N6" s="4">
        <v>0.253</v>
      </c>
      <c r="O6" s="6">
        <v>2.64</v>
      </c>
      <c r="Q6">
        <v>0.14142000000000002</v>
      </c>
      <c r="R6">
        <v>1.9003599999999998</v>
      </c>
      <c r="S6">
        <v>0.1406</v>
      </c>
      <c r="T6">
        <v>0.1421</v>
      </c>
      <c r="U6">
        <v>1.8905000000000001</v>
      </c>
      <c r="V6">
        <v>1.9103000000000001</v>
      </c>
      <c r="X6">
        <f t="shared" si="0"/>
        <v>1.0760000000000325E-2</v>
      </c>
      <c r="Y6">
        <f t="shared" si="1"/>
        <v>1.053999999999955E-2</v>
      </c>
      <c r="Z6" s="7">
        <v>1.11E-2</v>
      </c>
      <c r="AA6" s="7">
        <v>0.48039999999999999</v>
      </c>
    </row>
    <row r="7" spans="1:27" x14ac:dyDescent="0.2">
      <c r="A7">
        <v>24</v>
      </c>
      <c r="B7" s="2">
        <v>2.4700000000000002</v>
      </c>
      <c r="C7">
        <v>3.68</v>
      </c>
      <c r="E7" s="2">
        <v>5.7999999999999996E-3</v>
      </c>
      <c r="F7" s="2">
        <v>0.26900000000000002</v>
      </c>
      <c r="H7" s="5">
        <v>3.0146999999999999</v>
      </c>
      <c r="I7" s="7">
        <v>3.1836000000000002</v>
      </c>
      <c r="K7" s="5">
        <v>0.38900000000000001</v>
      </c>
      <c r="L7" s="7">
        <v>1.556</v>
      </c>
      <c r="N7" s="5">
        <v>0.20100000000000001</v>
      </c>
      <c r="O7" s="7">
        <v>1.9159999999999999</v>
      </c>
      <c r="Q7">
        <v>9.6683999999999992E-2</v>
      </c>
      <c r="R7">
        <v>1.19238</v>
      </c>
      <c r="S7">
        <v>9.6500000000000002E-2</v>
      </c>
      <c r="T7">
        <v>9.6879999999999994E-2</v>
      </c>
      <c r="U7">
        <v>1.1881999999999999</v>
      </c>
      <c r="V7">
        <v>1.1992</v>
      </c>
      <c r="X7">
        <f t="shared" si="0"/>
        <v>7.0040000000000102E-3</v>
      </c>
      <c r="Y7">
        <f t="shared" si="1"/>
        <v>4.3760000000001575E-3</v>
      </c>
      <c r="Z7" s="6">
        <v>7.5449999999999996E-3</v>
      </c>
      <c r="AA7" s="6">
        <v>0.23530000000000001</v>
      </c>
    </row>
    <row r="8" spans="1:27" x14ac:dyDescent="0.2">
      <c r="A8">
        <v>29</v>
      </c>
      <c r="B8" s="1">
        <v>2.56</v>
      </c>
      <c r="C8">
        <v>3.54</v>
      </c>
      <c r="E8" s="1">
        <v>3.3999999999999998E-3</v>
      </c>
      <c r="F8" s="1">
        <v>7.85E-2</v>
      </c>
      <c r="H8" s="4">
        <v>3.1379999999999999</v>
      </c>
      <c r="I8" s="6">
        <v>3.2530000000000001</v>
      </c>
      <c r="K8" s="4">
        <v>0.40500000000000003</v>
      </c>
      <c r="L8" s="6">
        <v>1.246</v>
      </c>
      <c r="N8" s="4">
        <v>0.1678</v>
      </c>
      <c r="O8" s="6">
        <v>1.5</v>
      </c>
      <c r="Q8">
        <v>7.3426000000000005E-2</v>
      </c>
      <c r="R8">
        <v>0.7883</v>
      </c>
      <c r="S8">
        <v>7.3190000000000005E-2</v>
      </c>
      <c r="T8">
        <v>7.3620000000000005E-2</v>
      </c>
      <c r="U8">
        <v>0.78449999999999998</v>
      </c>
      <c r="V8">
        <v>0.79179999999999995</v>
      </c>
      <c r="X8">
        <f t="shared" si="0"/>
        <v>3.7359999999999616E-3</v>
      </c>
      <c r="Y8">
        <f t="shared" si="1"/>
        <v>3.9940000000000531E-3</v>
      </c>
      <c r="Z8" s="7">
        <v>6.6220000000000003E-3</v>
      </c>
      <c r="AA8" s="7">
        <v>0.1459</v>
      </c>
    </row>
    <row r="9" spans="1:27" x14ac:dyDescent="0.2">
      <c r="A9">
        <v>43</v>
      </c>
      <c r="B9" s="2">
        <v>2.54</v>
      </c>
      <c r="C9">
        <v>3.37</v>
      </c>
      <c r="E9" s="2"/>
      <c r="F9" s="2">
        <v>6.9500000000000006E-2</v>
      </c>
      <c r="H9" s="5">
        <v>3.173</v>
      </c>
      <c r="I9" s="7">
        <v>3.274</v>
      </c>
      <c r="K9" s="5">
        <v>0.374</v>
      </c>
      <c r="L9" s="7">
        <v>1</v>
      </c>
      <c r="N9" s="5">
        <v>0.14430000000000001</v>
      </c>
      <c r="O9" s="7">
        <v>1.173</v>
      </c>
      <c r="Q9">
        <v>6.0393999999999989E-2</v>
      </c>
      <c r="R9">
        <v>0.55022000000000004</v>
      </c>
      <c r="S9">
        <v>5.987E-2</v>
      </c>
      <c r="T9">
        <v>6.08E-2</v>
      </c>
      <c r="U9">
        <v>0.54869999999999997</v>
      </c>
      <c r="V9">
        <v>0.55369999999999997</v>
      </c>
      <c r="X9">
        <f t="shared" si="0"/>
        <v>4.003999999999952E-3</v>
      </c>
      <c r="Y9">
        <f t="shared" si="1"/>
        <v>1.9260000000000943E-3</v>
      </c>
      <c r="Z9" s="6">
        <v>6.4999999999999997E-3</v>
      </c>
      <c r="AA9" s="6">
        <v>9.8900000000000002E-2</v>
      </c>
    </row>
    <row r="10" spans="1:27" x14ac:dyDescent="0.2">
      <c r="A10">
        <v>34</v>
      </c>
      <c r="B10" s="1">
        <v>2.72</v>
      </c>
      <c r="C10">
        <v>3.19</v>
      </c>
      <c r="E10" s="1">
        <v>1.5E-3</v>
      </c>
      <c r="F10" s="1">
        <v>2.7400000000000001E-2</v>
      </c>
      <c r="H10" s="4">
        <v>3.3220000000000001</v>
      </c>
      <c r="I10" s="6">
        <v>3.3839999999999999</v>
      </c>
      <c r="K10" s="4">
        <v>0.38900000000000001</v>
      </c>
      <c r="L10" s="6">
        <v>0.82899999999999996</v>
      </c>
      <c r="N10" s="4">
        <v>0.13100000000000001</v>
      </c>
      <c r="O10" s="6">
        <v>0.95399999999999996</v>
      </c>
      <c r="Q10">
        <v>5.2459999999999993E-2</v>
      </c>
      <c r="R10">
        <v>0.40151999999999999</v>
      </c>
      <c r="S10">
        <v>5.16E-2</v>
      </c>
      <c r="T10">
        <v>5.3600000000000002E-2</v>
      </c>
      <c r="U10">
        <v>0.3992</v>
      </c>
      <c r="V10">
        <v>0.40500000000000003</v>
      </c>
      <c r="X10">
        <f t="shared" si="0"/>
        <v>4.340000000000066E-3</v>
      </c>
      <c r="Y10">
        <f t="shared" si="1"/>
        <v>3.4599999999999631E-3</v>
      </c>
      <c r="Z10" s="7">
        <v>6.5500000000000003E-3</v>
      </c>
      <c r="AA10" s="7">
        <v>6.7080000000000001E-2</v>
      </c>
    </row>
    <row r="11" spans="1:27" x14ac:dyDescent="0.2">
      <c r="A11">
        <v>39</v>
      </c>
      <c r="B11" s="2">
        <v>2.72</v>
      </c>
      <c r="C11">
        <v>3.03</v>
      </c>
      <c r="E11" s="2">
        <v>7.4999999999999997E-3</v>
      </c>
      <c r="F11" s="2">
        <v>1.77E-2</v>
      </c>
      <c r="H11" s="5">
        <v>3.3359999999999999</v>
      </c>
      <c r="I11" s="7">
        <v>3.3376999999999999</v>
      </c>
      <c r="K11" s="5">
        <v>0.42099999999999999</v>
      </c>
      <c r="L11" s="7">
        <v>0.745</v>
      </c>
      <c r="N11" s="5">
        <v>0.128</v>
      </c>
      <c r="O11" s="7">
        <v>0.72899999999999998</v>
      </c>
      <c r="Q11">
        <v>4.6134000000000001E-2</v>
      </c>
      <c r="R11">
        <v>0.30365999999999999</v>
      </c>
      <c r="S11">
        <v>4.5879999999999997E-2</v>
      </c>
      <c r="T11">
        <v>4.6519999999999999E-2</v>
      </c>
      <c r="U11">
        <v>0.30199999999999999</v>
      </c>
      <c r="V11">
        <v>0.3049</v>
      </c>
      <c r="X11">
        <f t="shared" si="0"/>
        <v>1.4940000000000508E-3</v>
      </c>
      <c r="Y11">
        <f t="shared" si="1"/>
        <v>2.0459999999999923E-3</v>
      </c>
      <c r="Z11" s="6">
        <v>6.5170000000000002E-3</v>
      </c>
      <c r="AA11" s="6">
        <v>5.722E-2</v>
      </c>
    </row>
    <row r="12" spans="1:27" x14ac:dyDescent="0.2">
      <c r="A12">
        <v>44</v>
      </c>
      <c r="B12" s="1">
        <v>2.72</v>
      </c>
      <c r="C12">
        <v>3.06</v>
      </c>
      <c r="E12" s="1">
        <v>1.2999999999999999E-3</v>
      </c>
      <c r="F12" s="1">
        <v>1.11E-2</v>
      </c>
      <c r="H12" s="4">
        <v>3.355</v>
      </c>
      <c r="I12" s="6">
        <v>3.347</v>
      </c>
      <c r="K12" s="4">
        <v>0.42699999999999999</v>
      </c>
      <c r="L12" s="6">
        <v>0.48699999999999999</v>
      </c>
      <c r="N12" s="4">
        <v>0.113</v>
      </c>
      <c r="O12" s="6">
        <v>0.60799999999999998</v>
      </c>
      <c r="Q12">
        <v>4.2520000000000002E-2</v>
      </c>
      <c r="R12">
        <v>0.23474</v>
      </c>
      <c r="S12">
        <v>4.2290000000000001E-2</v>
      </c>
      <c r="T12">
        <v>4.2720000000000001E-2</v>
      </c>
      <c r="U12">
        <v>0.23100000000000001</v>
      </c>
      <c r="V12">
        <v>0.23830000000000001</v>
      </c>
      <c r="X12">
        <f t="shared" si="0"/>
        <v>3.7900000000000156E-3</v>
      </c>
      <c r="Y12">
        <f t="shared" si="1"/>
        <v>3.9399999999999991E-3</v>
      </c>
      <c r="Z12" s="7">
        <v>7.025E-3</v>
      </c>
      <c r="AA12" s="7">
        <v>3.9460000000000002E-2</v>
      </c>
    </row>
    <row r="13" spans="1:27" x14ac:dyDescent="0.2">
      <c r="A13">
        <v>49</v>
      </c>
      <c r="B13" s="3">
        <v>2.6</v>
      </c>
      <c r="C13">
        <v>3.17</v>
      </c>
      <c r="H13" s="5">
        <v>3.4209000000000001</v>
      </c>
      <c r="I13" s="7">
        <v>3.3704000000000001</v>
      </c>
      <c r="K13" s="5">
        <v>0.435</v>
      </c>
      <c r="L13" s="7">
        <v>0.61399999999999999</v>
      </c>
      <c r="N13" s="5">
        <v>0.107</v>
      </c>
      <c r="O13" s="7">
        <v>0.499</v>
      </c>
      <c r="Q13">
        <v>4.2346000000000002E-2</v>
      </c>
      <c r="R13">
        <v>0.19186</v>
      </c>
      <c r="S13">
        <v>4.1770000000000002E-2</v>
      </c>
      <c r="T13">
        <v>4.265E-2</v>
      </c>
      <c r="U13">
        <v>0.1893</v>
      </c>
      <c r="V13">
        <v>0.19350000000000001</v>
      </c>
      <c r="X13">
        <f t="shared" si="0"/>
        <v>2.2159999999999958E-3</v>
      </c>
      <c r="Y13">
        <f t="shared" si="1"/>
        <v>2.8640000000000054E-3</v>
      </c>
      <c r="Z13" s="6">
        <v>6.6709999999999998E-3</v>
      </c>
      <c r="AA13" s="6">
        <v>3.4770000000000002E-2</v>
      </c>
    </row>
    <row r="14" spans="1:27" x14ac:dyDescent="0.2">
      <c r="A14">
        <v>54</v>
      </c>
      <c r="H14" s="4">
        <v>3.4220000000000002</v>
      </c>
      <c r="I14" s="6">
        <v>3.37</v>
      </c>
      <c r="K14" s="4">
        <v>0.436</v>
      </c>
      <c r="L14" s="6">
        <v>0.57399999999999995</v>
      </c>
      <c r="N14" s="4">
        <v>0.11</v>
      </c>
      <c r="O14" s="6">
        <v>0.46</v>
      </c>
      <c r="Q14">
        <v>0.12060999999999999</v>
      </c>
      <c r="R14">
        <v>0.15842000000000001</v>
      </c>
      <c r="S14">
        <v>4.2549999999999998E-2</v>
      </c>
      <c r="T14">
        <v>0.43130000000000002</v>
      </c>
      <c r="U14">
        <v>0.15790000000000001</v>
      </c>
      <c r="V14">
        <v>0.1588</v>
      </c>
      <c r="X14">
        <f t="shared" si="0"/>
        <v>7.8439999999999982E-2</v>
      </c>
      <c r="Y14">
        <f t="shared" si="1"/>
        <v>0.31120999999999999</v>
      </c>
      <c r="Z14" s="7">
        <v>5.8799999999999998E-3</v>
      </c>
      <c r="AA14" s="7">
        <v>2.7400000000000001E-2</v>
      </c>
    </row>
    <row r="15" spans="1:27" x14ac:dyDescent="0.2">
      <c r="A15">
        <v>59</v>
      </c>
      <c r="Q15">
        <v>4.3327999999999998E-2</v>
      </c>
      <c r="R15">
        <v>0.13474</v>
      </c>
      <c r="S15">
        <v>4.3159999999999997E-2</v>
      </c>
      <c r="T15">
        <v>4.3450000000000003E-2</v>
      </c>
      <c r="U15">
        <v>0.13469999999999999</v>
      </c>
      <c r="V15">
        <v>0.1348</v>
      </c>
      <c r="X15">
        <f t="shared" si="0"/>
        <v>2.2800000000000598E-4</v>
      </c>
      <c r="Y15">
        <f t="shared" si="1"/>
        <v>1.6200000000000936E-4</v>
      </c>
      <c r="Z15" s="6">
        <v>6.0759999999999998E-3</v>
      </c>
      <c r="AA15" s="6">
        <v>2.2460000000000001E-2</v>
      </c>
    </row>
    <row r="19" spans="1:8" x14ac:dyDescent="0.2">
      <c r="A19" t="s">
        <v>15</v>
      </c>
      <c r="B19" t="s">
        <v>4</v>
      </c>
      <c r="C19" t="s">
        <v>7</v>
      </c>
      <c r="D19" t="s">
        <v>9</v>
      </c>
      <c r="E19" t="s">
        <v>12</v>
      </c>
      <c r="F19" t="s">
        <v>14</v>
      </c>
      <c r="G19" t="s">
        <v>20</v>
      </c>
      <c r="H19" t="s">
        <v>27</v>
      </c>
    </row>
    <row r="20" spans="1:8" x14ac:dyDescent="0.2">
      <c r="A20">
        <v>0</v>
      </c>
      <c r="B20">
        <f>C2-B2</f>
        <v>1.8260000000000001</v>
      </c>
      <c r="C20">
        <f>F2-E2</f>
        <v>0.42769999999999997</v>
      </c>
      <c r="D20">
        <f>I2-H2</f>
        <v>1.2570000000000001</v>
      </c>
      <c r="E20">
        <f>L2-K2</f>
        <v>4.0970000000000004</v>
      </c>
      <c r="F20">
        <f>O2-N2</f>
        <v>1.3375999999999999</v>
      </c>
      <c r="G20">
        <f>R2-Q2</f>
        <v>0</v>
      </c>
      <c r="H20">
        <f>AA2-Z2</f>
        <v>2.6473</v>
      </c>
    </row>
    <row r="21" spans="1:8" x14ac:dyDescent="0.2">
      <c r="A21">
        <v>4</v>
      </c>
      <c r="B21">
        <f t="shared" ref="B21:B31" si="2">C3-B3</f>
        <v>2.08</v>
      </c>
      <c r="C21">
        <f t="shared" ref="C21:C31" si="3">F3-E3</f>
        <v>3.94</v>
      </c>
      <c r="D21">
        <f t="shared" ref="D21:D34" si="4">I3-H3</f>
        <v>1.381</v>
      </c>
      <c r="E21">
        <f t="shared" ref="E21:E33" si="5">L3-K3</f>
        <v>4.2640000000000002</v>
      </c>
      <c r="F21">
        <f t="shared" ref="F21:F32" si="6">O3-N3</f>
        <v>3.956</v>
      </c>
      <c r="G21">
        <f t="shared" ref="G21:G32" si="7">R3-Q3</f>
        <v>3.4803200000000007</v>
      </c>
      <c r="H21">
        <f t="shared" ref="H21:H32" si="8">AA3-Z3</f>
        <v>4.2523999999999997</v>
      </c>
    </row>
    <row r="22" spans="1:8" x14ac:dyDescent="0.2">
      <c r="A22">
        <f>A21+5</f>
        <v>9</v>
      </c>
      <c r="B22">
        <f t="shared" si="2"/>
        <v>1.8299999999999996</v>
      </c>
      <c r="C22">
        <f t="shared" si="3"/>
        <v>3.645</v>
      </c>
      <c r="D22">
        <f t="shared" si="4"/>
        <v>1.3302999999999998</v>
      </c>
      <c r="E22">
        <f t="shared" si="5"/>
        <v>4.141</v>
      </c>
      <c r="F22">
        <f t="shared" si="6"/>
        <v>3.8649999999999998</v>
      </c>
      <c r="G22">
        <f t="shared" si="7"/>
        <v>3.9507140000000005</v>
      </c>
      <c r="H22">
        <f t="shared" si="8"/>
        <v>2.4206300000000001</v>
      </c>
    </row>
    <row r="23" spans="1:8" x14ac:dyDescent="0.2">
      <c r="A23">
        <f t="shared" ref="A23:A33" si="9">A22+5</f>
        <v>14</v>
      </c>
      <c r="B23">
        <f t="shared" si="2"/>
        <v>1.98</v>
      </c>
      <c r="C23">
        <f t="shared" si="3"/>
        <v>1.3733</v>
      </c>
      <c r="D23">
        <f t="shared" si="4"/>
        <v>0.59799999999999986</v>
      </c>
      <c r="E23">
        <f t="shared" si="5"/>
        <v>2.6040000000000001</v>
      </c>
      <c r="F23">
        <f t="shared" si="6"/>
        <v>3.1829999999999998</v>
      </c>
      <c r="G23">
        <f t="shared" si="7"/>
        <v>3.0102799999999998</v>
      </c>
      <c r="H23">
        <f t="shared" si="8"/>
        <v>0.99150999999999989</v>
      </c>
    </row>
    <row r="24" spans="1:8" x14ac:dyDescent="0.2">
      <c r="A24">
        <f t="shared" si="9"/>
        <v>19</v>
      </c>
      <c r="B24">
        <f t="shared" si="2"/>
        <v>1.42</v>
      </c>
      <c r="C24">
        <f t="shared" si="3"/>
        <v>0.55499999999999994</v>
      </c>
      <c r="D24">
        <f t="shared" si="4"/>
        <v>0.43699999999999983</v>
      </c>
      <c r="E24">
        <f t="shared" si="5"/>
        <v>1.6459999999999999</v>
      </c>
      <c r="F24">
        <f t="shared" si="6"/>
        <v>2.387</v>
      </c>
      <c r="G24">
        <f t="shared" si="7"/>
        <v>1.7589399999999997</v>
      </c>
      <c r="H24">
        <f t="shared" si="8"/>
        <v>0.46929999999999999</v>
      </c>
    </row>
    <row r="25" spans="1:8" x14ac:dyDescent="0.2">
      <c r="A25">
        <f t="shared" si="9"/>
        <v>24</v>
      </c>
      <c r="B25">
        <f t="shared" si="2"/>
        <v>1.21</v>
      </c>
      <c r="C25">
        <f t="shared" si="3"/>
        <v>0.26319999999999999</v>
      </c>
      <c r="D25">
        <f t="shared" si="4"/>
        <v>0.16890000000000027</v>
      </c>
      <c r="E25">
        <f t="shared" si="5"/>
        <v>1.167</v>
      </c>
      <c r="F25">
        <f t="shared" si="6"/>
        <v>1.7149999999999999</v>
      </c>
      <c r="G25">
        <f t="shared" si="7"/>
        <v>1.095696</v>
      </c>
      <c r="H25">
        <f t="shared" si="8"/>
        <v>0.22775500000000001</v>
      </c>
    </row>
    <row r="26" spans="1:8" x14ac:dyDescent="0.2">
      <c r="A26">
        <f t="shared" si="9"/>
        <v>29</v>
      </c>
      <c r="B26">
        <f t="shared" si="2"/>
        <v>0.98</v>
      </c>
      <c r="C26">
        <f t="shared" si="3"/>
        <v>7.51E-2</v>
      </c>
      <c r="D26">
        <f t="shared" si="4"/>
        <v>0.11500000000000021</v>
      </c>
      <c r="E26">
        <f t="shared" si="5"/>
        <v>0.84099999999999997</v>
      </c>
      <c r="F26">
        <f t="shared" si="6"/>
        <v>1.3322000000000001</v>
      </c>
      <c r="G26">
        <f t="shared" si="7"/>
        <v>0.71487400000000001</v>
      </c>
      <c r="H26">
        <f t="shared" si="8"/>
        <v>0.13927800000000001</v>
      </c>
    </row>
    <row r="27" spans="1:8" x14ac:dyDescent="0.2">
      <c r="A27">
        <f t="shared" si="9"/>
        <v>34</v>
      </c>
      <c r="B27">
        <f t="shared" si="2"/>
        <v>0.83000000000000007</v>
      </c>
      <c r="C27">
        <f t="shared" si="3"/>
        <v>6.9500000000000006E-2</v>
      </c>
      <c r="D27">
        <f t="shared" si="4"/>
        <v>0.10099999999999998</v>
      </c>
      <c r="E27">
        <f t="shared" si="5"/>
        <v>0.626</v>
      </c>
      <c r="F27">
        <f t="shared" si="6"/>
        <v>1.0286999999999999</v>
      </c>
      <c r="G27">
        <f t="shared" si="7"/>
        <v>0.48982600000000004</v>
      </c>
      <c r="H27">
        <f t="shared" si="8"/>
        <v>9.2399999999999996E-2</v>
      </c>
    </row>
    <row r="28" spans="1:8" x14ac:dyDescent="0.2">
      <c r="A28">
        <f t="shared" si="9"/>
        <v>39</v>
      </c>
      <c r="B28">
        <f t="shared" si="2"/>
        <v>0.46999999999999975</v>
      </c>
      <c r="C28">
        <f t="shared" si="3"/>
        <v>2.5899999999999999E-2</v>
      </c>
      <c r="D28">
        <f t="shared" si="4"/>
        <v>6.1999999999999833E-2</v>
      </c>
      <c r="E28">
        <f t="shared" si="5"/>
        <v>0.43999999999999995</v>
      </c>
      <c r="F28">
        <f t="shared" si="6"/>
        <v>0.82299999999999995</v>
      </c>
      <c r="G28">
        <f t="shared" si="7"/>
        <v>0.34905999999999998</v>
      </c>
      <c r="H28">
        <f t="shared" si="8"/>
        <v>6.053E-2</v>
      </c>
    </row>
    <row r="29" spans="1:8" x14ac:dyDescent="0.2">
      <c r="A29">
        <f t="shared" si="9"/>
        <v>44</v>
      </c>
      <c r="B29">
        <f t="shared" si="2"/>
        <v>0.30999999999999961</v>
      </c>
      <c r="C29">
        <f t="shared" si="3"/>
        <v>1.0200000000000001E-2</v>
      </c>
      <c r="D29">
        <f t="shared" si="4"/>
        <v>1.7000000000000348E-3</v>
      </c>
      <c r="E29">
        <f t="shared" si="5"/>
        <v>0.32400000000000001</v>
      </c>
      <c r="F29">
        <f t="shared" si="6"/>
        <v>0.60099999999999998</v>
      </c>
      <c r="G29">
        <f t="shared" si="7"/>
        <v>0.25752599999999998</v>
      </c>
      <c r="H29">
        <f t="shared" si="8"/>
        <v>5.0702999999999998E-2</v>
      </c>
    </row>
    <row r="30" spans="1:8" x14ac:dyDescent="0.2">
      <c r="A30">
        <f t="shared" si="9"/>
        <v>49</v>
      </c>
      <c r="B30">
        <f t="shared" si="2"/>
        <v>0.33999999999999986</v>
      </c>
      <c r="C30">
        <f t="shared" si="3"/>
        <v>9.7999999999999997E-3</v>
      </c>
      <c r="D30">
        <f t="shared" si="4"/>
        <v>-8.0000000000000071E-3</v>
      </c>
      <c r="E30">
        <f t="shared" si="5"/>
        <v>0.06</v>
      </c>
      <c r="F30">
        <f t="shared" si="6"/>
        <v>0.495</v>
      </c>
      <c r="G30">
        <f t="shared" si="7"/>
        <v>0.19222</v>
      </c>
      <c r="H30">
        <f t="shared" si="8"/>
        <v>3.2435000000000005E-2</v>
      </c>
    </row>
    <row r="31" spans="1:8" x14ac:dyDescent="0.2">
      <c r="A31">
        <f t="shared" si="9"/>
        <v>54</v>
      </c>
      <c r="B31">
        <f t="shared" si="2"/>
        <v>0.56999999999999984</v>
      </c>
      <c r="C31">
        <f t="shared" si="3"/>
        <v>0</v>
      </c>
      <c r="D31">
        <f t="shared" si="4"/>
        <v>-5.0499999999999989E-2</v>
      </c>
      <c r="E31">
        <f t="shared" si="5"/>
        <v>0.17899999999999999</v>
      </c>
      <c r="F31">
        <f t="shared" si="6"/>
        <v>0.39200000000000002</v>
      </c>
      <c r="G31">
        <f t="shared" si="7"/>
        <v>0.14951400000000001</v>
      </c>
      <c r="H31">
        <f t="shared" si="8"/>
        <v>2.8099000000000002E-2</v>
      </c>
    </row>
    <row r="32" spans="1:8" x14ac:dyDescent="0.2">
      <c r="A32">
        <f t="shared" si="9"/>
        <v>59</v>
      </c>
      <c r="D32">
        <f t="shared" si="4"/>
        <v>-5.2000000000000046E-2</v>
      </c>
      <c r="E32">
        <f t="shared" si="5"/>
        <v>0.13799999999999996</v>
      </c>
      <c r="F32">
        <f t="shared" si="6"/>
        <v>0.35000000000000003</v>
      </c>
      <c r="G32">
        <f t="shared" si="7"/>
        <v>3.781000000000001E-2</v>
      </c>
      <c r="H32">
        <f t="shared" si="8"/>
        <v>2.1520000000000001E-2</v>
      </c>
    </row>
    <row r="33" spans="1:5" x14ac:dyDescent="0.2">
      <c r="A33">
        <f t="shared" si="9"/>
        <v>64</v>
      </c>
      <c r="D33">
        <f t="shared" si="4"/>
        <v>0</v>
      </c>
      <c r="E33">
        <f t="shared" si="5"/>
        <v>0</v>
      </c>
    </row>
    <row r="34" spans="1:5" x14ac:dyDescent="0.2">
      <c r="D34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E32D-26FD-2D4C-8BD3-85F697538E61}">
  <dimension ref="A1:Q26"/>
  <sheetViews>
    <sheetView tabSelected="1" zoomScale="157" zoomScaleNormal="110" workbookViewId="0">
      <selection activeCell="Q1" sqref="Q1"/>
    </sheetView>
  </sheetViews>
  <sheetFormatPr baseColWidth="10" defaultRowHeight="16" x14ac:dyDescent="0.2"/>
  <cols>
    <col min="10" max="10" width="17.1640625" customWidth="1"/>
  </cols>
  <sheetData>
    <row r="1" spans="1:17" x14ac:dyDescent="0.2">
      <c r="A1" t="s">
        <v>17</v>
      </c>
      <c r="B1" t="s">
        <v>16</v>
      </c>
      <c r="C1" t="s">
        <v>12</v>
      </c>
      <c r="D1" t="s">
        <v>1</v>
      </c>
      <c r="E1" t="s">
        <v>18</v>
      </c>
      <c r="F1" t="s">
        <v>19</v>
      </c>
      <c r="G1" t="s">
        <v>20</v>
      </c>
      <c r="I1" t="s">
        <v>16</v>
      </c>
      <c r="J1" t="s">
        <v>12</v>
      </c>
      <c r="K1" t="s">
        <v>1</v>
      </c>
      <c r="L1" t="s">
        <v>18</v>
      </c>
      <c r="M1" t="s">
        <v>19</v>
      </c>
      <c r="N1" t="s">
        <v>20</v>
      </c>
      <c r="Q1" t="s">
        <v>28</v>
      </c>
    </row>
    <row r="2" spans="1:17" x14ac:dyDescent="0.2">
      <c r="A2" s="1">
        <v>27</v>
      </c>
      <c r="B2" s="1">
        <v>0.443</v>
      </c>
      <c r="C2" s="1">
        <v>0.65300000000000002</v>
      </c>
      <c r="D2" s="1">
        <v>2.42</v>
      </c>
      <c r="E2" s="1">
        <v>2.1974</v>
      </c>
      <c r="F2">
        <v>2.1000000000000001E-2</v>
      </c>
      <c r="G2">
        <v>4.5999999999999999E-2</v>
      </c>
      <c r="I2">
        <f>4.9-B2</f>
        <v>4.4570000000000007</v>
      </c>
      <c r="J2">
        <f t="shared" ref="J2:L2" si="0">4.9-C2</f>
        <v>4.2469999999999999</v>
      </c>
      <c r="K2">
        <f>4.9-D2+1.639</f>
        <v>4.1190000000000007</v>
      </c>
      <c r="L2">
        <f>4.9-E2+1.639</f>
        <v>4.3416000000000006</v>
      </c>
      <c r="M2">
        <f>4.9-F2</f>
        <v>4.8790000000000004</v>
      </c>
      <c r="N2">
        <f>4.9-G2</f>
        <v>4.8540000000000001</v>
      </c>
    </row>
    <row r="3" spans="1:17" x14ac:dyDescent="0.2">
      <c r="A3" s="2">
        <v>25</v>
      </c>
      <c r="B3" s="2">
        <v>0.42199999999999999</v>
      </c>
      <c r="C3" s="2">
        <v>0.65900000000000003</v>
      </c>
      <c r="D3" s="2">
        <v>2.5099999999999998</v>
      </c>
      <c r="E3" s="2">
        <v>2.2707999999999999</v>
      </c>
      <c r="F3">
        <v>2.1000000000000001E-2</v>
      </c>
      <c r="G3">
        <v>4.4999999999999998E-2</v>
      </c>
      <c r="I3">
        <f t="shared" ref="I3:I26" si="1">4.9-B3</f>
        <v>4.4780000000000006</v>
      </c>
      <c r="J3">
        <f t="shared" ref="J3:J26" si="2">4.9-C3</f>
        <v>4.2410000000000005</v>
      </c>
      <c r="K3">
        <f t="shared" ref="K3:K25" si="3">4.9-D3+1.639</f>
        <v>4.0290000000000008</v>
      </c>
      <c r="L3">
        <f t="shared" ref="L3:L25" si="4">4.9-E3+1.639</f>
        <v>4.2682000000000002</v>
      </c>
      <c r="M3">
        <f t="shared" ref="M3:M26" si="5">4.9-F3</f>
        <v>4.8790000000000004</v>
      </c>
      <c r="N3">
        <f t="shared" ref="N3:N26" si="6">4.9-G3</f>
        <v>4.8550000000000004</v>
      </c>
    </row>
    <row r="4" spans="1:17" x14ac:dyDescent="0.2">
      <c r="A4" s="1">
        <f>A3 - 4</f>
        <v>21</v>
      </c>
      <c r="B4" s="1">
        <v>0.41299999999999998</v>
      </c>
      <c r="C4" s="1">
        <v>0.64700000000000002</v>
      </c>
      <c r="D4" s="1">
        <v>2.61</v>
      </c>
      <c r="E4" s="1">
        <v>2.33</v>
      </c>
      <c r="F4">
        <v>2.5000000000000001E-2</v>
      </c>
      <c r="G4">
        <v>0.49</v>
      </c>
      <c r="I4">
        <f t="shared" si="1"/>
        <v>4.4870000000000001</v>
      </c>
      <c r="J4">
        <f t="shared" si="2"/>
        <v>4.2530000000000001</v>
      </c>
      <c r="K4">
        <f t="shared" si="3"/>
        <v>3.9290000000000003</v>
      </c>
      <c r="L4">
        <f t="shared" si="4"/>
        <v>4.2090000000000005</v>
      </c>
      <c r="M4">
        <f t="shared" si="5"/>
        <v>4.875</v>
      </c>
      <c r="N4">
        <f t="shared" si="6"/>
        <v>4.41</v>
      </c>
    </row>
    <row r="5" spans="1:17" x14ac:dyDescent="0.2">
      <c r="A5" s="2">
        <f>A4 - 4</f>
        <v>17</v>
      </c>
      <c r="B5" s="2">
        <v>0.433</v>
      </c>
      <c r="C5" s="2">
        <v>0.69899999999999995</v>
      </c>
      <c r="D5" s="2">
        <v>2.81</v>
      </c>
      <c r="E5" s="2">
        <v>2.4234</v>
      </c>
      <c r="F5">
        <v>2.8000000000000001E-2</v>
      </c>
      <c r="G5">
        <v>0.06</v>
      </c>
      <c r="I5">
        <f t="shared" si="1"/>
        <v>4.4670000000000005</v>
      </c>
      <c r="J5">
        <f t="shared" si="2"/>
        <v>4.2010000000000005</v>
      </c>
      <c r="K5">
        <f t="shared" si="3"/>
        <v>3.7290000000000001</v>
      </c>
      <c r="L5">
        <f t="shared" si="4"/>
        <v>4.1156000000000006</v>
      </c>
      <c r="M5">
        <f t="shared" si="5"/>
        <v>4.8720000000000008</v>
      </c>
      <c r="N5">
        <f t="shared" si="6"/>
        <v>4.8400000000000007</v>
      </c>
    </row>
    <row r="6" spans="1:17" x14ac:dyDescent="0.2">
      <c r="A6" s="1">
        <f>A5-2</f>
        <v>15</v>
      </c>
      <c r="B6" s="1">
        <v>0.58299999999999996</v>
      </c>
      <c r="C6" s="1">
        <v>0.82899999999999996</v>
      </c>
      <c r="D6" s="1">
        <v>3.01</v>
      </c>
      <c r="E6" s="1">
        <v>2.5377000000000001</v>
      </c>
      <c r="F6">
        <v>3.5999999999999997E-2</v>
      </c>
      <c r="G6">
        <v>7.6999999999999999E-2</v>
      </c>
      <c r="I6">
        <f t="shared" si="1"/>
        <v>4.3170000000000002</v>
      </c>
      <c r="J6">
        <f t="shared" si="2"/>
        <v>4.0710000000000006</v>
      </c>
      <c r="K6">
        <f t="shared" si="3"/>
        <v>3.5290000000000008</v>
      </c>
      <c r="L6">
        <f t="shared" si="4"/>
        <v>4.0013000000000005</v>
      </c>
      <c r="M6">
        <f t="shared" si="5"/>
        <v>4.8640000000000008</v>
      </c>
      <c r="N6">
        <f t="shared" si="6"/>
        <v>4.8230000000000004</v>
      </c>
    </row>
    <row r="7" spans="1:17" x14ac:dyDescent="0.2">
      <c r="A7" s="2">
        <f t="shared" ref="A7:A13" si="7">A6-2</f>
        <v>13</v>
      </c>
      <c r="B7" s="2">
        <v>1.091</v>
      </c>
      <c r="C7" s="2">
        <v>1.155</v>
      </c>
      <c r="D7" s="2">
        <v>3.31</v>
      </c>
      <c r="E7" s="2">
        <v>2.7475000000000001</v>
      </c>
      <c r="F7">
        <v>8.3000000000000004E-2</v>
      </c>
      <c r="G7">
        <v>0.13100000000000001</v>
      </c>
      <c r="I7">
        <f t="shared" si="1"/>
        <v>3.8090000000000002</v>
      </c>
      <c r="J7">
        <f t="shared" si="2"/>
        <v>3.7450000000000001</v>
      </c>
      <c r="K7">
        <f t="shared" si="3"/>
        <v>3.2290000000000001</v>
      </c>
      <c r="L7">
        <f t="shared" si="4"/>
        <v>3.7915000000000001</v>
      </c>
      <c r="M7">
        <f t="shared" si="5"/>
        <v>4.8170000000000002</v>
      </c>
      <c r="N7">
        <f t="shared" si="6"/>
        <v>4.7690000000000001</v>
      </c>
    </row>
    <row r="8" spans="1:17" x14ac:dyDescent="0.2">
      <c r="A8" s="1">
        <f t="shared" si="7"/>
        <v>11</v>
      </c>
      <c r="B8" s="1">
        <v>1.9770000000000001</v>
      </c>
      <c r="C8" s="1">
        <v>2.33</v>
      </c>
      <c r="D8" s="1">
        <v>3.82</v>
      </c>
      <c r="E8" s="1">
        <v>2.98</v>
      </c>
      <c r="F8">
        <v>0.28100000000000003</v>
      </c>
      <c r="G8">
        <v>0.28699999999999998</v>
      </c>
      <c r="I8">
        <f t="shared" si="1"/>
        <v>2.923</v>
      </c>
      <c r="J8">
        <f t="shared" si="2"/>
        <v>2.5700000000000003</v>
      </c>
      <c r="K8">
        <f t="shared" si="3"/>
        <v>2.7190000000000003</v>
      </c>
      <c r="L8">
        <f t="shared" si="4"/>
        <v>3.5590000000000002</v>
      </c>
      <c r="M8">
        <f t="shared" si="5"/>
        <v>4.6190000000000007</v>
      </c>
      <c r="N8">
        <f t="shared" si="6"/>
        <v>4.6130000000000004</v>
      </c>
    </row>
    <row r="9" spans="1:17" x14ac:dyDescent="0.2">
      <c r="A9" s="2">
        <f t="shared" si="7"/>
        <v>9</v>
      </c>
      <c r="B9" s="2">
        <v>3.33</v>
      </c>
      <c r="C9" s="2">
        <v>3.32</v>
      </c>
      <c r="D9" s="2">
        <v>4.0199999999999996</v>
      </c>
      <c r="E9" s="2">
        <v>3.2490999999999999</v>
      </c>
      <c r="F9">
        <v>0.61899999999999999</v>
      </c>
      <c r="G9">
        <v>0.76900000000000002</v>
      </c>
      <c r="I9">
        <f t="shared" si="1"/>
        <v>1.5700000000000003</v>
      </c>
      <c r="J9">
        <f t="shared" si="2"/>
        <v>1.5800000000000005</v>
      </c>
      <c r="K9">
        <f t="shared" si="3"/>
        <v>2.519000000000001</v>
      </c>
      <c r="L9">
        <f t="shared" si="4"/>
        <v>3.2899000000000003</v>
      </c>
      <c r="M9">
        <f t="shared" si="5"/>
        <v>4.2810000000000006</v>
      </c>
      <c r="N9">
        <f t="shared" si="6"/>
        <v>4.1310000000000002</v>
      </c>
    </row>
    <row r="10" spans="1:17" x14ac:dyDescent="0.2">
      <c r="A10" s="1">
        <f t="shared" si="7"/>
        <v>7</v>
      </c>
      <c r="B10" s="1">
        <v>4.32</v>
      </c>
      <c r="C10" s="1">
        <v>4.87</v>
      </c>
      <c r="D10" s="1">
        <v>4.1500000000000004</v>
      </c>
      <c r="E10" s="1">
        <v>3.3161999999999998</v>
      </c>
      <c r="F10">
        <v>1.0089999999999999</v>
      </c>
      <c r="G10">
        <v>1.194</v>
      </c>
      <c r="I10">
        <f t="shared" si="1"/>
        <v>0.58000000000000007</v>
      </c>
      <c r="J10">
        <f t="shared" si="2"/>
        <v>3.0000000000000249E-2</v>
      </c>
      <c r="K10">
        <f t="shared" si="3"/>
        <v>2.3890000000000002</v>
      </c>
      <c r="L10">
        <f t="shared" si="4"/>
        <v>3.2228000000000003</v>
      </c>
      <c r="M10">
        <f t="shared" si="5"/>
        <v>3.8910000000000005</v>
      </c>
      <c r="N10">
        <f t="shared" si="6"/>
        <v>3.7060000000000004</v>
      </c>
    </row>
    <row r="11" spans="1:17" x14ac:dyDescent="0.2">
      <c r="A11" s="2">
        <f t="shared" si="7"/>
        <v>5</v>
      </c>
      <c r="B11" s="2">
        <v>4.51</v>
      </c>
      <c r="C11" s="2">
        <v>4.9000000000000004</v>
      </c>
      <c r="D11" s="2">
        <v>4.21</v>
      </c>
      <c r="E11" s="2">
        <v>3.3649</v>
      </c>
      <c r="F11">
        <v>1.2390000000000001</v>
      </c>
      <c r="G11">
        <v>1.774</v>
      </c>
      <c r="I11">
        <f t="shared" si="1"/>
        <v>0.39000000000000057</v>
      </c>
      <c r="J11">
        <f t="shared" si="2"/>
        <v>0</v>
      </c>
      <c r="K11">
        <f t="shared" si="3"/>
        <v>2.3290000000000006</v>
      </c>
      <c r="L11">
        <f t="shared" si="4"/>
        <v>3.1741000000000001</v>
      </c>
      <c r="M11">
        <f t="shared" si="5"/>
        <v>3.6610000000000005</v>
      </c>
      <c r="N11">
        <f t="shared" si="6"/>
        <v>3.1260000000000003</v>
      </c>
    </row>
    <row r="12" spans="1:17" x14ac:dyDescent="0.2">
      <c r="A12" s="1">
        <f t="shared" si="7"/>
        <v>3</v>
      </c>
      <c r="B12" s="1">
        <v>4.53</v>
      </c>
      <c r="C12" s="1">
        <v>4.9000000000000004</v>
      </c>
      <c r="D12" s="1">
        <v>4.22</v>
      </c>
      <c r="E12" s="1">
        <v>3.3820999999999999</v>
      </c>
      <c r="F12">
        <v>1.5289999999999999</v>
      </c>
      <c r="G12">
        <v>2.23</v>
      </c>
      <c r="I12">
        <f t="shared" si="1"/>
        <v>0.37000000000000011</v>
      </c>
      <c r="J12">
        <f t="shared" si="2"/>
        <v>0</v>
      </c>
      <c r="K12">
        <f t="shared" si="3"/>
        <v>2.3190000000000008</v>
      </c>
      <c r="L12">
        <f t="shared" si="4"/>
        <v>3.1569000000000003</v>
      </c>
      <c r="M12">
        <f t="shared" si="5"/>
        <v>3.3710000000000004</v>
      </c>
      <c r="N12">
        <f t="shared" si="6"/>
        <v>2.6700000000000004</v>
      </c>
    </row>
    <row r="13" spans="1:17" x14ac:dyDescent="0.2">
      <c r="A13" s="2">
        <f t="shared" si="7"/>
        <v>1</v>
      </c>
      <c r="B13" s="2">
        <v>4.53</v>
      </c>
      <c r="C13" s="2">
        <v>4.9000000000000004</v>
      </c>
      <c r="D13" s="2">
        <v>4.2300000000000004</v>
      </c>
      <c r="E13" s="2">
        <v>3.3889999999999998</v>
      </c>
      <c r="F13">
        <v>1.556</v>
      </c>
      <c r="G13">
        <v>2.35</v>
      </c>
      <c r="I13">
        <f t="shared" si="1"/>
        <v>0.37000000000000011</v>
      </c>
      <c r="J13">
        <f t="shared" si="2"/>
        <v>0</v>
      </c>
      <c r="K13">
        <f t="shared" si="3"/>
        <v>2.3090000000000002</v>
      </c>
      <c r="L13">
        <f t="shared" si="4"/>
        <v>3.1500000000000004</v>
      </c>
      <c r="M13">
        <f t="shared" si="5"/>
        <v>3.3440000000000003</v>
      </c>
      <c r="N13">
        <f t="shared" si="6"/>
        <v>2.5500000000000003</v>
      </c>
    </row>
    <row r="14" spans="1:17" x14ac:dyDescent="0.2">
      <c r="A14" s="1">
        <v>0</v>
      </c>
      <c r="B14" s="1">
        <v>4.5199999999999996</v>
      </c>
      <c r="C14" s="1">
        <v>4.91</v>
      </c>
      <c r="D14" s="1">
        <v>4.2300000000000004</v>
      </c>
      <c r="E14" s="1">
        <v>3.3925999999999998</v>
      </c>
      <c r="F14">
        <v>1.5569999999999999</v>
      </c>
      <c r="G14">
        <v>2.38</v>
      </c>
      <c r="I14">
        <f t="shared" si="1"/>
        <v>0.38000000000000078</v>
      </c>
      <c r="J14">
        <f t="shared" si="2"/>
        <v>-9.9999999999997868E-3</v>
      </c>
      <c r="K14">
        <f t="shared" si="3"/>
        <v>2.3090000000000002</v>
      </c>
      <c r="L14">
        <f t="shared" si="4"/>
        <v>3.1464000000000008</v>
      </c>
      <c r="M14">
        <f t="shared" si="5"/>
        <v>3.3430000000000004</v>
      </c>
      <c r="N14">
        <f t="shared" si="6"/>
        <v>2.5200000000000005</v>
      </c>
    </row>
    <row r="15" spans="1:17" x14ac:dyDescent="0.2">
      <c r="A15" s="2">
        <v>-1</v>
      </c>
      <c r="B15" s="2">
        <v>4.53</v>
      </c>
      <c r="C15" s="2">
        <v>4.9000000000000004</v>
      </c>
      <c r="D15" s="2">
        <v>4.2300000000000004</v>
      </c>
      <c r="E15" s="2">
        <v>3.3862000000000001</v>
      </c>
      <c r="F15">
        <v>1.5569999999999999</v>
      </c>
      <c r="G15">
        <v>2.37</v>
      </c>
      <c r="I15">
        <f t="shared" si="1"/>
        <v>0.37000000000000011</v>
      </c>
      <c r="J15">
        <f t="shared" si="2"/>
        <v>0</v>
      </c>
      <c r="K15">
        <f t="shared" si="3"/>
        <v>2.3090000000000002</v>
      </c>
      <c r="L15">
        <f t="shared" si="4"/>
        <v>3.1528</v>
      </c>
      <c r="M15">
        <f t="shared" si="5"/>
        <v>3.3430000000000004</v>
      </c>
      <c r="N15">
        <f t="shared" si="6"/>
        <v>2.5300000000000002</v>
      </c>
    </row>
    <row r="16" spans="1:17" x14ac:dyDescent="0.2">
      <c r="A16" s="1">
        <f>A15 -2</f>
        <v>-3</v>
      </c>
      <c r="B16" s="1">
        <v>4.5199999999999996</v>
      </c>
      <c r="C16" s="1">
        <v>4.9000000000000004</v>
      </c>
      <c r="D16" s="1">
        <v>4.22</v>
      </c>
      <c r="E16" s="1">
        <v>3.3300999999999998</v>
      </c>
      <c r="F16">
        <v>1.546</v>
      </c>
      <c r="G16">
        <v>2.37</v>
      </c>
      <c r="I16">
        <f t="shared" si="1"/>
        <v>0.38000000000000078</v>
      </c>
      <c r="J16">
        <f t="shared" si="2"/>
        <v>0</v>
      </c>
      <c r="K16">
        <f t="shared" si="3"/>
        <v>2.3190000000000008</v>
      </c>
      <c r="L16">
        <f t="shared" si="4"/>
        <v>3.2089000000000008</v>
      </c>
      <c r="M16">
        <f t="shared" si="5"/>
        <v>3.3540000000000001</v>
      </c>
      <c r="N16">
        <f t="shared" si="6"/>
        <v>2.5300000000000002</v>
      </c>
    </row>
    <row r="17" spans="1:14" x14ac:dyDescent="0.2">
      <c r="A17" s="2">
        <f t="shared" ref="A17:A19" si="8">A16 -2</f>
        <v>-5</v>
      </c>
      <c r="B17" s="2">
        <v>4.29</v>
      </c>
      <c r="C17" s="2">
        <v>4.9000000000000004</v>
      </c>
      <c r="D17" s="2">
        <v>4.21</v>
      </c>
      <c r="E17" s="2">
        <v>3.2244000000000002</v>
      </c>
      <c r="F17">
        <v>1.522</v>
      </c>
      <c r="G17">
        <v>2.3199999999999998</v>
      </c>
      <c r="I17">
        <f t="shared" si="1"/>
        <v>0.61000000000000032</v>
      </c>
      <c r="J17">
        <f t="shared" si="2"/>
        <v>0</v>
      </c>
      <c r="K17">
        <f t="shared" si="3"/>
        <v>2.3290000000000006</v>
      </c>
      <c r="L17">
        <f t="shared" si="4"/>
        <v>3.3146000000000004</v>
      </c>
      <c r="M17">
        <f t="shared" si="5"/>
        <v>3.3780000000000001</v>
      </c>
      <c r="N17">
        <f t="shared" si="6"/>
        <v>2.5800000000000005</v>
      </c>
    </row>
    <row r="18" spans="1:14" x14ac:dyDescent="0.2">
      <c r="A18" s="1">
        <f t="shared" si="8"/>
        <v>-7</v>
      </c>
      <c r="B18" s="1">
        <v>3.55</v>
      </c>
      <c r="C18" s="1">
        <v>4.87</v>
      </c>
      <c r="D18" s="1">
        <v>4.1100000000000003</v>
      </c>
      <c r="E18" s="1">
        <v>2.9777999999999998</v>
      </c>
      <c r="F18">
        <v>1.306</v>
      </c>
      <c r="G18">
        <v>2.0099999999999998</v>
      </c>
      <c r="I18">
        <f t="shared" si="1"/>
        <v>1.3500000000000005</v>
      </c>
      <c r="J18">
        <f t="shared" si="2"/>
        <v>3.0000000000000249E-2</v>
      </c>
      <c r="K18">
        <f t="shared" si="3"/>
        <v>2.4290000000000003</v>
      </c>
      <c r="L18">
        <f t="shared" si="4"/>
        <v>3.5612000000000004</v>
      </c>
      <c r="M18">
        <f t="shared" si="5"/>
        <v>3.5940000000000003</v>
      </c>
      <c r="N18">
        <f t="shared" si="6"/>
        <v>2.8900000000000006</v>
      </c>
    </row>
    <row r="19" spans="1:14" x14ac:dyDescent="0.2">
      <c r="A19" s="2">
        <f t="shared" si="8"/>
        <v>-9</v>
      </c>
      <c r="B19" s="2">
        <v>2.38</v>
      </c>
      <c r="C19" s="2">
        <v>4.28</v>
      </c>
      <c r="D19" s="2">
        <v>3.93</v>
      </c>
      <c r="E19" s="2">
        <v>2.6800999999999999</v>
      </c>
      <c r="F19">
        <v>0.96099999999999997</v>
      </c>
      <c r="G19">
        <v>1.59</v>
      </c>
      <c r="I19">
        <f t="shared" si="1"/>
        <v>2.5200000000000005</v>
      </c>
      <c r="J19">
        <f t="shared" si="2"/>
        <v>0.62000000000000011</v>
      </c>
      <c r="K19">
        <f t="shared" si="3"/>
        <v>2.609</v>
      </c>
      <c r="L19">
        <f t="shared" si="4"/>
        <v>3.8589000000000002</v>
      </c>
      <c r="M19">
        <f t="shared" si="5"/>
        <v>3.9390000000000005</v>
      </c>
      <c r="N19">
        <f t="shared" si="6"/>
        <v>3.3100000000000005</v>
      </c>
    </row>
    <row r="20" spans="1:14" x14ac:dyDescent="0.2">
      <c r="A20" s="1">
        <f>A19 - 2</f>
        <v>-11</v>
      </c>
      <c r="B20" s="1">
        <v>1.2629999999999999</v>
      </c>
      <c r="C20" s="1">
        <v>2.64</v>
      </c>
      <c r="D20" s="1">
        <v>3.64</v>
      </c>
      <c r="E20" s="1">
        <v>2.4954000000000001</v>
      </c>
      <c r="F20">
        <v>0.56979999999999997</v>
      </c>
      <c r="G20">
        <v>1.01</v>
      </c>
      <c r="I20">
        <f t="shared" si="1"/>
        <v>3.6370000000000005</v>
      </c>
      <c r="J20">
        <f t="shared" si="2"/>
        <v>2.2600000000000002</v>
      </c>
      <c r="K20">
        <f t="shared" si="3"/>
        <v>2.899</v>
      </c>
      <c r="L20">
        <f t="shared" si="4"/>
        <v>4.0436000000000005</v>
      </c>
      <c r="M20">
        <f t="shared" si="5"/>
        <v>4.3302000000000005</v>
      </c>
      <c r="N20">
        <f t="shared" si="6"/>
        <v>3.8900000000000006</v>
      </c>
    </row>
    <row r="21" spans="1:14" x14ac:dyDescent="0.2">
      <c r="A21" s="2">
        <f t="shared" ref="A21:A23" si="9">A20 - 2</f>
        <v>-13</v>
      </c>
      <c r="B21" s="2">
        <v>0.81799999999999995</v>
      </c>
      <c r="C21" s="2">
        <v>1.762</v>
      </c>
      <c r="D21" s="2">
        <v>3.18</v>
      </c>
      <c r="E21" s="2">
        <v>2.3803999999999998</v>
      </c>
      <c r="F21">
        <v>0.30199999999999999</v>
      </c>
      <c r="G21">
        <v>0.62</v>
      </c>
      <c r="I21">
        <f t="shared" si="1"/>
        <v>4.0820000000000007</v>
      </c>
      <c r="J21">
        <f t="shared" si="2"/>
        <v>3.1380000000000003</v>
      </c>
      <c r="K21">
        <f t="shared" si="3"/>
        <v>3.359</v>
      </c>
      <c r="L21">
        <f t="shared" si="4"/>
        <v>4.1586000000000007</v>
      </c>
      <c r="M21">
        <f t="shared" si="5"/>
        <v>4.5980000000000008</v>
      </c>
      <c r="N21">
        <f t="shared" si="6"/>
        <v>4.28</v>
      </c>
    </row>
    <row r="22" spans="1:14" x14ac:dyDescent="0.2">
      <c r="A22" s="1">
        <f t="shared" si="9"/>
        <v>-15</v>
      </c>
      <c r="B22" s="1">
        <v>0.45700000000000002</v>
      </c>
      <c r="C22" s="1">
        <v>1.157</v>
      </c>
      <c r="D22" s="1">
        <v>2.96</v>
      </c>
      <c r="E22" s="1">
        <v>2.3149999999999999</v>
      </c>
      <c r="F22">
        <v>0.115</v>
      </c>
      <c r="G22">
        <v>0.23</v>
      </c>
      <c r="I22">
        <f t="shared" si="1"/>
        <v>4.4430000000000005</v>
      </c>
      <c r="J22">
        <f t="shared" si="2"/>
        <v>3.7430000000000003</v>
      </c>
      <c r="K22">
        <f t="shared" si="3"/>
        <v>3.5790000000000006</v>
      </c>
      <c r="L22">
        <f t="shared" si="4"/>
        <v>4.2240000000000002</v>
      </c>
      <c r="M22">
        <f t="shared" si="5"/>
        <v>4.7850000000000001</v>
      </c>
      <c r="N22">
        <f t="shared" si="6"/>
        <v>4.67</v>
      </c>
    </row>
    <row r="23" spans="1:14" x14ac:dyDescent="0.2">
      <c r="A23" s="2">
        <f t="shared" si="9"/>
        <v>-17</v>
      </c>
      <c r="B23" s="2">
        <v>0.41299999999999998</v>
      </c>
      <c r="C23" s="2">
        <v>0.77900000000000003</v>
      </c>
      <c r="D23" s="2">
        <v>2.87</v>
      </c>
      <c r="E23" s="2">
        <v>2.2604000000000002</v>
      </c>
      <c r="F23">
        <v>3.5000000000000003E-2</v>
      </c>
      <c r="G23">
        <v>0.1</v>
      </c>
      <c r="I23">
        <f t="shared" si="1"/>
        <v>4.4870000000000001</v>
      </c>
      <c r="J23">
        <f t="shared" si="2"/>
        <v>4.1210000000000004</v>
      </c>
      <c r="K23">
        <f t="shared" si="3"/>
        <v>3.6690000000000005</v>
      </c>
      <c r="L23">
        <f t="shared" si="4"/>
        <v>4.2786</v>
      </c>
      <c r="M23">
        <f t="shared" si="5"/>
        <v>4.8650000000000002</v>
      </c>
      <c r="N23">
        <f t="shared" si="6"/>
        <v>4.8000000000000007</v>
      </c>
    </row>
    <row r="24" spans="1:14" x14ac:dyDescent="0.2">
      <c r="A24" s="1">
        <f>A23 - 4</f>
        <v>-21</v>
      </c>
      <c r="B24" s="1">
        <v>0.41399999999999998</v>
      </c>
      <c r="C24" s="1">
        <v>0.67400000000000004</v>
      </c>
      <c r="D24" s="1">
        <v>2.74</v>
      </c>
      <c r="E24" s="1">
        <v>2.2153999999999998</v>
      </c>
      <c r="F24">
        <v>2.4E-2</v>
      </c>
      <c r="G24">
        <v>4.9000000000000002E-2</v>
      </c>
      <c r="I24">
        <f t="shared" si="1"/>
        <v>4.4860000000000007</v>
      </c>
      <c r="J24">
        <f t="shared" si="2"/>
        <v>4.226</v>
      </c>
      <c r="K24">
        <f t="shared" si="3"/>
        <v>3.7990000000000004</v>
      </c>
      <c r="L24">
        <f t="shared" si="4"/>
        <v>4.3236000000000008</v>
      </c>
      <c r="M24">
        <f t="shared" si="5"/>
        <v>4.8760000000000003</v>
      </c>
      <c r="N24">
        <f t="shared" si="6"/>
        <v>4.851</v>
      </c>
    </row>
    <row r="25" spans="1:14" x14ac:dyDescent="0.2">
      <c r="A25" s="2">
        <f>A24 - 4</f>
        <v>-25</v>
      </c>
      <c r="B25" s="2">
        <v>0.435</v>
      </c>
      <c r="C25" s="2">
        <v>0.64500000000000002</v>
      </c>
      <c r="D25" s="2">
        <v>2.66</v>
      </c>
      <c r="E25" s="2">
        <v>2.1732</v>
      </c>
      <c r="F25">
        <v>2.1000000000000001E-2</v>
      </c>
      <c r="G25">
        <v>4.8000000000000001E-2</v>
      </c>
      <c r="I25">
        <f t="shared" si="1"/>
        <v>4.4650000000000007</v>
      </c>
      <c r="J25">
        <f t="shared" si="2"/>
        <v>4.2550000000000008</v>
      </c>
      <c r="K25">
        <f t="shared" si="3"/>
        <v>3.8790000000000004</v>
      </c>
      <c r="L25">
        <f t="shared" si="4"/>
        <v>4.3658000000000001</v>
      </c>
      <c r="M25">
        <f t="shared" si="5"/>
        <v>4.8790000000000004</v>
      </c>
      <c r="N25">
        <f t="shared" si="6"/>
        <v>4.8520000000000003</v>
      </c>
    </row>
    <row r="26" spans="1:14" x14ac:dyDescent="0.2">
      <c r="I26">
        <f t="shared" si="1"/>
        <v>4.9000000000000004</v>
      </c>
      <c r="J26">
        <f t="shared" si="2"/>
        <v>4.9000000000000004</v>
      </c>
      <c r="K26">
        <f t="shared" ref="K3:K26" si="10">4.9-D26</f>
        <v>4.9000000000000004</v>
      </c>
      <c r="L26">
        <f t="shared" ref="L3:L26" si="11">4.9-E26</f>
        <v>4.9000000000000004</v>
      </c>
      <c r="M26">
        <f t="shared" si="5"/>
        <v>4.9000000000000004</v>
      </c>
      <c r="N26">
        <f t="shared" si="6"/>
        <v>4.9000000000000004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2018-11-22T21:59:33Z</dcterms:created>
  <dcterms:modified xsi:type="dcterms:W3CDTF">2018-11-30T10:25:25Z</dcterms:modified>
</cp:coreProperties>
</file>