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11380\Desktop\Gig\RC\胡星宇_游戏策划培训生_个人作品（有视频）\游戏拆解与分析\"/>
    </mc:Choice>
  </mc:AlternateContent>
  <xr:revisionPtr revIDLastSave="0" documentId="13_ncr:1_{D9417546-09C9-48C6-9B72-FFBE1A18F77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伤害数值" sheetId="1" r:id="rId1"/>
    <sheet name="特殊情况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6" i="1" l="1"/>
  <c r="O126" i="1"/>
  <c r="R126" i="1"/>
  <c r="U126" i="1"/>
  <c r="F126" i="1"/>
  <c r="I126" i="1"/>
  <c r="C126" i="1"/>
  <c r="AJ120" i="1"/>
  <c r="AM120" i="1"/>
  <c r="U120" i="1"/>
  <c r="X120" i="1"/>
  <c r="AA120" i="1"/>
  <c r="AD120" i="1"/>
  <c r="AG120" i="1"/>
  <c r="L120" i="1"/>
  <c r="O120" i="1"/>
  <c r="R120" i="1"/>
  <c r="I120" i="1"/>
  <c r="F120" i="1"/>
  <c r="C120" i="1"/>
  <c r="C102" i="1"/>
  <c r="F102" i="1" s="1"/>
  <c r="I102" i="1" s="1"/>
  <c r="C81" i="1"/>
  <c r="F62" i="1"/>
  <c r="C62" i="1"/>
  <c r="D44" i="1"/>
  <c r="C44" i="1"/>
</calcChain>
</file>

<file path=xl/sharedStrings.xml><?xml version="1.0" encoding="utf-8"?>
<sst xmlns="http://schemas.openxmlformats.org/spreadsheetml/2006/main" count="227" uniqueCount="99">
  <si>
    <t>更新时间</t>
  </si>
  <si>
    <t>作者</t>
  </si>
  <si>
    <t>RC</t>
  </si>
  <si>
    <t>一、基础信息</t>
  </si>
  <si>
    <t>1.首先通过分析计算，能推出DMC5中的伤害公式如下：</t>
  </si>
  <si>
    <r>
      <t xml:space="preserve">伤害 = </t>
    </r>
    <r>
      <rPr>
        <sz val="11"/>
        <color rgb="FFFF0000"/>
        <rFont val="宋体"/>
        <charset val="134"/>
        <scheme val="minor"/>
      </rPr>
      <t>基础伤害</t>
    </r>
    <r>
      <rPr>
        <sz val="11"/>
        <color theme="1"/>
        <rFont val="宋体"/>
        <charset val="134"/>
        <scheme val="minor"/>
      </rPr>
      <t xml:space="preserve"> * </t>
    </r>
    <r>
      <rPr>
        <sz val="11"/>
        <color rgb="FFFFC000"/>
        <rFont val="宋体"/>
        <charset val="134"/>
        <scheme val="minor"/>
      </rPr>
      <t>难度系数伤害</t>
    </r>
    <r>
      <rPr>
        <sz val="11"/>
        <color theme="1"/>
        <rFont val="宋体"/>
        <charset val="134"/>
        <scheme val="minor"/>
      </rPr>
      <t xml:space="preserve"> * </t>
    </r>
    <r>
      <rPr>
        <sz val="11"/>
        <color rgb="FF00B0F0"/>
        <rFont val="宋体"/>
        <charset val="134"/>
        <scheme val="minor"/>
      </rPr>
      <t>攻击类别系数</t>
    </r>
    <r>
      <rPr>
        <sz val="11"/>
        <color theme="1"/>
        <rFont val="宋体"/>
        <charset val="134"/>
        <scheme val="minor"/>
      </rPr>
      <t xml:space="preserve"> * </t>
    </r>
    <r>
      <rPr>
        <sz val="11"/>
        <color rgb="FF00B050"/>
        <rFont val="宋体"/>
        <charset val="134"/>
        <scheme val="minor"/>
      </rPr>
      <t>属性克制系数</t>
    </r>
    <r>
      <rPr>
        <sz val="11"/>
        <color theme="1"/>
        <rFont val="宋体"/>
        <charset val="134"/>
        <scheme val="minor"/>
      </rPr>
      <t xml:space="preserve"> * </t>
    </r>
    <r>
      <rPr>
        <sz val="11"/>
        <color rgb="FF7030A0"/>
        <rFont val="宋体"/>
        <charset val="134"/>
        <scheme val="minor"/>
      </rPr>
      <t>气绝加成值</t>
    </r>
  </si>
  <si>
    <t>难度伤害系数：</t>
  </si>
  <si>
    <t>难度</t>
  </si>
  <si>
    <t>伤害系数</t>
  </si>
  <si>
    <t>Human</t>
  </si>
  <si>
    <t>怪物魔化</t>
  </si>
  <si>
    <t>叠加在难度伤害系数上</t>
  </si>
  <si>
    <t>DH</t>
  </si>
  <si>
    <t>SOS</t>
  </si>
  <si>
    <t>气绝加成值</t>
  </si>
  <si>
    <t>DMD</t>
  </si>
  <si>
    <t>攻击类别系数：近战、远程（不同怪物的系数不同）</t>
  </si>
  <si>
    <t>2.气绝</t>
  </si>
  <si>
    <t>仅部分武器和部分技能才能累积气绝值</t>
  </si>
  <si>
    <t>例如Nero的“Rawhide(鞭子手)”、Dante的“King Cerberus(狗棍)”中的雷属性技能、“Balrog(拳套）”打击模式下的组合拳和Dante真魔人状态下的下砸</t>
  </si>
  <si>
    <t>二、实例分析</t>
  </si>
  <si>
    <t>(特殊情况会单独说明)</t>
  </si>
  <si>
    <t>1.以最基础的宝石结晶虫（Red Empusa）为例子用于测试最基本的近战伤害和远程伤害：</t>
  </si>
  <si>
    <t>Nero伤害(DH)：</t>
  </si>
  <si>
    <t>近战攻击</t>
  </si>
  <si>
    <t>远程攻击</t>
  </si>
  <si>
    <t>血量</t>
  </si>
  <si>
    <t>盾值</t>
  </si>
  <si>
    <t>每次受到攻击判定会掉落15红魂</t>
  </si>
  <si>
    <t>难度系数</t>
  </si>
  <si>
    <t>不受影响</t>
  </si>
  <si>
    <t>近战伤害系数</t>
  </si>
  <si>
    <t>最多能被攻击67次</t>
  </si>
  <si>
    <t>远程伤害系数</t>
  </si>
  <si>
    <t>伤害情况：</t>
  </si>
  <si>
    <r>
      <t xml:space="preserve">近战攻击 = </t>
    </r>
    <r>
      <rPr>
        <sz val="11"/>
        <color rgb="FFFF0000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 xml:space="preserve"> * </t>
    </r>
    <r>
      <rPr>
        <sz val="11"/>
        <color rgb="FFFFC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 xml:space="preserve"> * </t>
    </r>
    <r>
      <rPr>
        <sz val="11"/>
        <color rgb="FF00B0F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 xml:space="preserve"> * </t>
    </r>
    <r>
      <rPr>
        <sz val="11"/>
        <color rgb="FF00B05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 xml:space="preserve"> * </t>
    </r>
    <r>
      <rPr>
        <sz val="11"/>
        <color rgb="FF7030A0"/>
        <rFont val="宋体"/>
        <charset val="134"/>
        <scheme val="minor"/>
      </rPr>
      <t xml:space="preserve">1 </t>
    </r>
    <r>
      <rPr>
        <sz val="11"/>
        <rFont val="宋体"/>
        <charset val="134"/>
        <scheme val="minor"/>
      </rPr>
      <t>= 80</t>
    </r>
  </si>
  <si>
    <r>
      <t xml:space="preserve">远程攻击 = </t>
    </r>
    <r>
      <rPr>
        <sz val="11"/>
        <color rgb="FFFF0000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 * </t>
    </r>
    <r>
      <rPr>
        <sz val="11"/>
        <color rgb="FFFFC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 xml:space="preserve"> * </t>
    </r>
    <r>
      <rPr>
        <sz val="11"/>
        <color rgb="FF00B0F0"/>
        <rFont val="宋体"/>
        <charset val="134"/>
        <scheme val="minor"/>
      </rPr>
      <t>0.2</t>
    </r>
    <r>
      <rPr>
        <sz val="11"/>
        <color theme="1"/>
        <rFont val="宋体"/>
        <charset val="134"/>
        <scheme val="minor"/>
      </rPr>
      <t xml:space="preserve"> * </t>
    </r>
    <r>
      <rPr>
        <sz val="11"/>
        <color rgb="FF00B05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 xml:space="preserve"> * </t>
    </r>
    <r>
      <rPr>
        <sz val="11"/>
        <color rgb="FF7030A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 xml:space="preserve"> = 10</t>
    </r>
  </si>
  <si>
    <t>特殊情况：</t>
  </si>
  <si>
    <t>V的手杖伤害为70，仅与难度伤害系数有关</t>
  </si>
  <si>
    <t>2.属性克制 这里以普通蝙蝠（Pyrobat）作为被攻击对象，Dante使用狗棍的雷属性攻击，基础攻击伤害为250</t>
    <phoneticPr fontId="9" type="noConversion"/>
  </si>
  <si>
    <t>Dante伤害（DH）</t>
    <phoneticPr fontId="9" type="noConversion"/>
  </si>
  <si>
    <t>近战</t>
    <phoneticPr fontId="9" type="noConversion"/>
  </si>
  <si>
    <t>怪物基础信息：</t>
    <phoneticPr fontId="9" type="noConversion"/>
  </si>
  <si>
    <t>怪物基础信息:</t>
    <phoneticPr fontId="9" type="noConversion"/>
  </si>
  <si>
    <t>属性克制系数（雷）</t>
    <phoneticPr fontId="9" type="noConversion"/>
  </si>
  <si>
    <t>伤害情况：</t>
    <phoneticPr fontId="9" type="noConversion"/>
  </si>
  <si>
    <t>近战攻击</t>
    <phoneticPr fontId="9" type="noConversion"/>
  </si>
  <si>
    <t>以最普通的怪物作为对比:</t>
    <phoneticPr fontId="9" type="noConversion"/>
  </si>
  <si>
    <t>3.气绝 这里以最普通怪物作为被攻击对象，Dante使用狗棍的雷属性攻击，基础攻击伤害为250</t>
    <phoneticPr fontId="9" type="noConversion"/>
  </si>
  <si>
    <t>气绝加成值</t>
    <phoneticPr fontId="9" type="noConversion"/>
  </si>
  <si>
    <t>对于部分有盾值（也就是能进行格挡）的怪物来说，需要先将盾值打为0才能对本体造成伤害，且对盾造成的伤害并不会传递给本体</t>
    <phoneticPr fontId="9" type="noConversion"/>
  </si>
  <si>
    <t>4.盾值 需要先将盾值打为0才能对本体造成伤害，且对盾造成的伤害并不会传递给本体</t>
    <phoneticPr fontId="9" type="noConversion"/>
  </si>
  <si>
    <t>剩余盾值</t>
    <phoneticPr fontId="9" type="noConversion"/>
  </si>
  <si>
    <t>剩余血量</t>
    <phoneticPr fontId="9" type="noConversion"/>
  </si>
  <si>
    <t>次攻击后：</t>
    <phoneticPr fontId="9" type="noConversion"/>
  </si>
  <si>
    <t>此刻破盾</t>
    <phoneticPr fontId="9" type="noConversion"/>
  </si>
  <si>
    <t>破盾后盾值立马回复至200</t>
    <phoneticPr fontId="9" type="noConversion"/>
  </si>
  <si>
    <t>以镰刀怪（Hell Caina）为例：</t>
    <phoneticPr fontId="9" type="noConversion"/>
  </si>
  <si>
    <t>以剪刀怪（Death Scissors）为例：</t>
    <phoneticPr fontId="9" type="noConversion"/>
  </si>
  <si>
    <t>盾值（单片/双片剪刀）</t>
    <phoneticPr fontId="9" type="noConversion"/>
  </si>
  <si>
    <t>近战伤害系数
（双片/无刀）</t>
    <phoneticPr fontId="9" type="noConversion"/>
  </si>
  <si>
    <t>远程伤害系数
（双片/无刀）</t>
    <phoneticPr fontId="9" type="noConversion"/>
  </si>
  <si>
    <t>近战伤害系数
（单刀）</t>
    <phoneticPr fontId="9" type="noConversion"/>
  </si>
  <si>
    <t>远程伤害系数
（单刀）</t>
    <phoneticPr fontId="9" type="noConversion"/>
  </si>
  <si>
    <t>双刀：</t>
    <phoneticPr fontId="9" type="noConversion"/>
  </si>
  <si>
    <t>单刀：</t>
    <phoneticPr fontId="9" type="noConversion"/>
  </si>
  <si>
    <t>破盾后进入单刀模式，盾值回复为1000</t>
    <phoneticPr fontId="9" type="noConversion"/>
  </si>
  <si>
    <t>5.可破坏部位 部分怪物身体包含多个击打判定点和可破坏部位 受到的伤害会按比例传递给本体</t>
    <phoneticPr fontId="9" type="noConversion"/>
  </si>
  <si>
    <t>以大舌头（Behemoth）为例：</t>
    <phoneticPr fontId="9" type="noConversion"/>
  </si>
  <si>
    <t>左前枷锁</t>
    <phoneticPr fontId="9" type="noConversion"/>
  </si>
  <si>
    <t>右前枷锁</t>
    <phoneticPr fontId="9" type="noConversion"/>
  </si>
  <si>
    <t>后方枷锁</t>
    <phoneticPr fontId="9" type="noConversion"/>
  </si>
  <si>
    <t>右前枷锁伤害系数</t>
    <phoneticPr fontId="9" type="noConversion"/>
  </si>
  <si>
    <t>后方枷锁伤害系数</t>
    <phoneticPr fontId="9" type="noConversion"/>
  </si>
  <si>
    <t>左前枷锁伤害系数
（近战/远程）</t>
    <phoneticPr fontId="9" type="noConversion"/>
  </si>
  <si>
    <t>右前枷锁伤害系数
（近战/远程）</t>
    <phoneticPr fontId="9" type="noConversion"/>
  </si>
  <si>
    <t>后方枷锁伤害系数
（近战/远程）</t>
    <phoneticPr fontId="9" type="noConversion"/>
  </si>
  <si>
    <t>左前枷锁伤害传递系数</t>
    <phoneticPr fontId="9" type="noConversion"/>
  </si>
  <si>
    <t>右前/左前被击破后
本体伤害系数（近战）</t>
    <phoneticPr fontId="9" type="noConversion"/>
  </si>
  <si>
    <t>右前/左前被击破后
本体伤害系数（远程）</t>
    <phoneticPr fontId="9" type="noConversion"/>
  </si>
  <si>
    <t>尾部被击破/右前和左前被击破后
舌头伤害系数（近战）</t>
    <phoneticPr fontId="9" type="noConversion"/>
  </si>
  <si>
    <t>尾部被击破/右前和左前被击破后
舌头伤害系数（远程）</t>
    <phoneticPr fontId="9" type="noConversion"/>
  </si>
  <si>
    <t>以背刺蜥蜴（Chaos）为例：</t>
    <phoneticPr fontId="9" type="noConversion"/>
  </si>
  <si>
    <t>背部尖刺</t>
    <phoneticPr fontId="9" type="noConversion"/>
  </si>
  <si>
    <t>本体伤害系数(近战/远程)</t>
    <phoneticPr fontId="9" type="noConversion"/>
  </si>
  <si>
    <t>背部尖刺伤害系数（近战）</t>
    <phoneticPr fontId="9" type="noConversion"/>
  </si>
  <si>
    <t>背部尖刺伤害系数（远程）</t>
    <phoneticPr fontId="9" type="noConversion"/>
  </si>
  <si>
    <t>背部尖刺伤害传递系数</t>
    <phoneticPr fontId="9" type="noConversion"/>
  </si>
  <si>
    <t>尖刺被破坏后无法滚动</t>
    <phoneticPr fontId="9" type="noConversion"/>
  </si>
  <si>
    <t>以火蝙蝠（Hellbat）为例：</t>
    <phoneticPr fontId="9" type="noConversion"/>
  </si>
  <si>
    <t>背部火球</t>
    <phoneticPr fontId="9" type="noConversion"/>
  </si>
  <si>
    <t>本体燃烧时伤害系数
(近战)</t>
    <phoneticPr fontId="9" type="noConversion"/>
  </si>
  <si>
    <t>本体非燃烧时伤害系数
(近战)</t>
    <phoneticPr fontId="9" type="noConversion"/>
  </si>
  <si>
    <t>本体（非）燃烧时伤害系数(近战/远程)</t>
    <phoneticPr fontId="9" type="noConversion"/>
  </si>
  <si>
    <t>背部火球伤害系数</t>
    <phoneticPr fontId="9" type="noConversion"/>
  </si>
  <si>
    <t>背部火球伤害传递系数</t>
    <phoneticPr fontId="9" type="noConversion"/>
  </si>
  <si>
    <t>背部火球血量不为0时本体死亡会爆炸</t>
    <phoneticPr fontId="9" type="noConversion"/>
  </si>
  <si>
    <t>0.以下测试中近战攻击均已以Nero使用“Red Queen”的第一刀伤害作为标准，DH难度下为80，远程攻击为普通非填装射击，DH难度下伤害50</t>
    <phoneticPr fontId="9" type="noConversion"/>
  </si>
  <si>
    <t>破盾后进入易伤模式（闪红）随后盾值回复为1000 重回双刀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</si>
</sst>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0" fontId="10" fillId="0" borderId="0" xfId="0" applyFont="1">
      <alignment vertical="center"/>
    </xf>
    <xf numFmtId="0" fontId="10" fillId="0" borderId="2" xfId="0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80"/>
  <sheetViews>
    <sheetView tabSelected="1" zoomScale="70" zoomScaleNormal="70" workbookViewId="0">
      <selection activeCell="C128" sqref="C128"/>
    </sheetView>
  </sheetViews>
  <sheetFormatPr defaultColWidth="9" defaultRowHeight="14.4" x14ac:dyDescent="0.25"/>
  <cols>
    <col min="1" max="1" width="11.88671875" bestFit="1" customWidth="1"/>
    <col min="2" max="2" width="10.33203125"/>
    <col min="3" max="3" width="22" customWidth="1"/>
    <col min="4" max="4" width="15.77734375" customWidth="1"/>
    <col min="6" max="6" width="18.21875" customWidth="1"/>
    <col min="7" max="7" width="15.88671875" customWidth="1"/>
    <col min="9" max="10" width="15.77734375" customWidth="1"/>
  </cols>
  <sheetData>
    <row r="1" spans="1:9" x14ac:dyDescent="0.25">
      <c r="A1" s="1" t="s">
        <v>0</v>
      </c>
      <c r="B1" s="1" t="s">
        <v>1</v>
      </c>
    </row>
    <row r="2" spans="1:9" x14ac:dyDescent="0.25">
      <c r="A2" s="2">
        <v>45346</v>
      </c>
      <c r="B2" s="3" t="s">
        <v>2</v>
      </c>
    </row>
    <row r="4" spans="1:9" x14ac:dyDescent="0.25">
      <c r="A4" t="s">
        <v>3</v>
      </c>
    </row>
    <row r="5" spans="1:9" x14ac:dyDescent="0.25">
      <c r="B5" t="s">
        <v>4</v>
      </c>
    </row>
    <row r="7" spans="1:9" x14ac:dyDescent="0.25">
      <c r="C7" t="s">
        <v>5</v>
      </c>
    </row>
    <row r="8" spans="1:9" x14ac:dyDescent="0.25">
      <c r="C8" t="s">
        <v>6</v>
      </c>
    </row>
    <row r="9" spans="1:9" x14ac:dyDescent="0.25">
      <c r="D9" s="4" t="s">
        <v>7</v>
      </c>
      <c r="E9" s="4" t="s">
        <v>8</v>
      </c>
    </row>
    <row r="10" spans="1:9" x14ac:dyDescent="0.25">
      <c r="D10" s="4" t="s">
        <v>9</v>
      </c>
      <c r="E10" s="4">
        <v>1.5</v>
      </c>
      <c r="G10" s="4" t="s">
        <v>10</v>
      </c>
      <c r="H10" s="4">
        <v>0.5</v>
      </c>
      <c r="I10" t="s">
        <v>11</v>
      </c>
    </row>
    <row r="11" spans="1:9" x14ac:dyDescent="0.25">
      <c r="D11" s="4" t="s">
        <v>12</v>
      </c>
      <c r="E11" s="4">
        <v>1</v>
      </c>
    </row>
    <row r="12" spans="1:9" x14ac:dyDescent="0.25">
      <c r="D12" s="4" t="s">
        <v>13</v>
      </c>
      <c r="E12" s="4">
        <v>0.75</v>
      </c>
      <c r="G12" s="4" t="s">
        <v>14</v>
      </c>
      <c r="H12" s="4">
        <v>1.2</v>
      </c>
    </row>
    <row r="13" spans="1:9" x14ac:dyDescent="0.25">
      <c r="D13" s="4" t="s">
        <v>15</v>
      </c>
      <c r="E13" s="4">
        <v>0.5</v>
      </c>
    </row>
    <row r="15" spans="1:9" x14ac:dyDescent="0.25">
      <c r="C15" t="s">
        <v>16</v>
      </c>
    </row>
    <row r="17" spans="1:4" x14ac:dyDescent="0.25">
      <c r="C17" s="6" t="s">
        <v>50</v>
      </c>
    </row>
    <row r="20" spans="1:4" x14ac:dyDescent="0.25">
      <c r="B20" t="s">
        <v>17</v>
      </c>
    </row>
    <row r="21" spans="1:4" x14ac:dyDescent="0.25">
      <c r="C21" t="s">
        <v>18</v>
      </c>
    </row>
    <row r="22" spans="1:4" x14ac:dyDescent="0.25">
      <c r="C22" t="s">
        <v>19</v>
      </c>
    </row>
    <row r="25" spans="1:4" x14ac:dyDescent="0.25">
      <c r="A25" t="s">
        <v>20</v>
      </c>
    </row>
    <row r="26" spans="1:4" x14ac:dyDescent="0.25">
      <c r="B26" s="6" t="s">
        <v>97</v>
      </c>
    </row>
    <row r="27" spans="1:4" x14ac:dyDescent="0.25">
      <c r="B27" t="s">
        <v>21</v>
      </c>
    </row>
    <row r="29" spans="1:4" x14ac:dyDescent="0.25">
      <c r="B29" t="s">
        <v>22</v>
      </c>
    </row>
    <row r="31" spans="1:4" x14ac:dyDescent="0.25">
      <c r="C31" t="s">
        <v>23</v>
      </c>
    </row>
    <row r="32" spans="1:4" x14ac:dyDescent="0.25">
      <c r="C32" s="4" t="s">
        <v>24</v>
      </c>
      <c r="D32" s="4">
        <v>80</v>
      </c>
    </row>
    <row r="33" spans="2:7" x14ac:dyDescent="0.25">
      <c r="C33" s="4" t="s">
        <v>25</v>
      </c>
      <c r="D33" s="4">
        <v>50</v>
      </c>
    </row>
    <row r="35" spans="2:7" x14ac:dyDescent="0.25">
      <c r="C35" s="6" t="s">
        <v>42</v>
      </c>
    </row>
    <row r="36" spans="2:7" x14ac:dyDescent="0.25">
      <c r="C36" s="4" t="s">
        <v>26</v>
      </c>
      <c r="D36" s="4">
        <v>1300</v>
      </c>
    </row>
    <row r="37" spans="2:7" x14ac:dyDescent="0.25">
      <c r="C37" s="4" t="s">
        <v>27</v>
      </c>
      <c r="D37" s="4">
        <v>0</v>
      </c>
      <c r="F37" t="s">
        <v>28</v>
      </c>
    </row>
    <row r="38" spans="2:7" x14ac:dyDescent="0.25">
      <c r="C38" s="4" t="s">
        <v>29</v>
      </c>
      <c r="D38" s="5">
        <v>1</v>
      </c>
      <c r="E38" t="s">
        <v>30</v>
      </c>
    </row>
    <row r="39" spans="2:7" x14ac:dyDescent="0.25">
      <c r="C39" s="4" t="s">
        <v>31</v>
      </c>
      <c r="D39" s="4">
        <v>1</v>
      </c>
      <c r="F39" t="s">
        <v>32</v>
      </c>
    </row>
    <row r="40" spans="2:7" x14ac:dyDescent="0.25">
      <c r="C40" s="4" t="s">
        <v>33</v>
      </c>
      <c r="D40" s="4">
        <v>0.2</v>
      </c>
    </row>
    <row r="42" spans="2:7" x14ac:dyDescent="0.25">
      <c r="C42" t="s">
        <v>34</v>
      </c>
    </row>
    <row r="43" spans="2:7" x14ac:dyDescent="0.25">
      <c r="C43" s="4" t="s">
        <v>24</v>
      </c>
      <c r="D43" s="4" t="s">
        <v>25</v>
      </c>
      <c r="F43" t="s">
        <v>35</v>
      </c>
    </row>
    <row r="44" spans="2:7" x14ac:dyDescent="0.25">
      <c r="C44" s="4">
        <f>D32*D38*D39</f>
        <v>80</v>
      </c>
      <c r="D44" s="4">
        <f>D33*D38*D40</f>
        <v>10</v>
      </c>
      <c r="F44" t="s">
        <v>36</v>
      </c>
    </row>
    <row r="47" spans="2:7" x14ac:dyDescent="0.25">
      <c r="B47" s="6" t="s">
        <v>39</v>
      </c>
    </row>
    <row r="48" spans="2:7" x14ac:dyDescent="0.25">
      <c r="G48" s="6"/>
    </row>
    <row r="49" spans="3:7" x14ac:dyDescent="0.25">
      <c r="C49" s="6" t="s">
        <v>40</v>
      </c>
    </row>
    <row r="50" spans="3:7" x14ac:dyDescent="0.25">
      <c r="C50" s="7" t="s">
        <v>41</v>
      </c>
      <c r="D50" s="4">
        <v>250</v>
      </c>
    </row>
    <row r="52" spans="3:7" x14ac:dyDescent="0.25">
      <c r="C52" s="6" t="s">
        <v>43</v>
      </c>
      <c r="F52" s="6" t="s">
        <v>47</v>
      </c>
    </row>
    <row r="53" spans="3:7" x14ac:dyDescent="0.25">
      <c r="C53" s="4" t="s">
        <v>26</v>
      </c>
      <c r="D53" s="4">
        <v>800</v>
      </c>
      <c r="F53" s="4" t="s">
        <v>26</v>
      </c>
      <c r="G53" s="4"/>
    </row>
    <row r="54" spans="3:7" x14ac:dyDescent="0.25">
      <c r="C54" s="4" t="s">
        <v>27</v>
      </c>
      <c r="D54" s="4">
        <v>0</v>
      </c>
      <c r="F54" s="4" t="s">
        <v>27</v>
      </c>
      <c r="G54" s="4">
        <v>0</v>
      </c>
    </row>
    <row r="55" spans="3:7" x14ac:dyDescent="0.25">
      <c r="C55" s="4" t="s">
        <v>29</v>
      </c>
      <c r="D55" s="5">
        <v>1</v>
      </c>
      <c r="F55" s="4" t="s">
        <v>29</v>
      </c>
      <c r="G55" s="5">
        <v>1</v>
      </c>
    </row>
    <row r="56" spans="3:7" x14ac:dyDescent="0.25">
      <c r="C56" s="4" t="s">
        <v>31</v>
      </c>
      <c r="D56" s="4">
        <v>1.5</v>
      </c>
      <c r="F56" s="4" t="s">
        <v>31</v>
      </c>
      <c r="G56" s="4">
        <v>1</v>
      </c>
    </row>
    <row r="57" spans="3:7" x14ac:dyDescent="0.25">
      <c r="C57" s="4" t="s">
        <v>33</v>
      </c>
      <c r="D57" s="4">
        <v>1</v>
      </c>
      <c r="F57" s="4" t="s">
        <v>33</v>
      </c>
      <c r="G57" s="4">
        <v>1</v>
      </c>
    </row>
    <row r="58" spans="3:7" x14ac:dyDescent="0.25">
      <c r="C58" s="7" t="s">
        <v>44</v>
      </c>
      <c r="D58" s="4">
        <v>3</v>
      </c>
      <c r="F58" s="7" t="s">
        <v>44</v>
      </c>
      <c r="G58" s="4">
        <v>1</v>
      </c>
    </row>
    <row r="60" spans="3:7" x14ac:dyDescent="0.25">
      <c r="C60" s="6" t="s">
        <v>45</v>
      </c>
      <c r="F60" s="6" t="s">
        <v>45</v>
      </c>
    </row>
    <row r="61" spans="3:7" x14ac:dyDescent="0.25">
      <c r="C61" s="7" t="s">
        <v>46</v>
      </c>
      <c r="F61" s="7" t="s">
        <v>46</v>
      </c>
    </row>
    <row r="62" spans="3:7" x14ac:dyDescent="0.25">
      <c r="C62" s="4">
        <f>D50*D55*D56*D58</f>
        <v>1125</v>
      </c>
      <c r="F62" s="4">
        <f>D50*G55*G56*G58</f>
        <v>250</v>
      </c>
    </row>
    <row r="65" spans="2:4" x14ac:dyDescent="0.25">
      <c r="B65" s="6" t="s">
        <v>48</v>
      </c>
    </row>
    <row r="67" spans="2:4" x14ac:dyDescent="0.25">
      <c r="C67" s="6" t="s">
        <v>40</v>
      </c>
    </row>
    <row r="68" spans="2:4" x14ac:dyDescent="0.25">
      <c r="C68" s="7" t="s">
        <v>41</v>
      </c>
      <c r="D68" s="4">
        <v>250</v>
      </c>
    </row>
    <row r="70" spans="2:4" x14ac:dyDescent="0.25">
      <c r="C70" s="6" t="s">
        <v>43</v>
      </c>
    </row>
    <row r="71" spans="2:4" x14ac:dyDescent="0.25">
      <c r="C71" s="4" t="s">
        <v>26</v>
      </c>
      <c r="D71" s="4"/>
    </row>
    <row r="72" spans="2:4" x14ac:dyDescent="0.25">
      <c r="C72" s="4" t="s">
        <v>27</v>
      </c>
      <c r="D72" s="4">
        <v>0</v>
      </c>
    </row>
    <row r="73" spans="2:4" x14ac:dyDescent="0.25">
      <c r="C73" s="4" t="s">
        <v>29</v>
      </c>
      <c r="D73" s="5">
        <v>1</v>
      </c>
    </row>
    <row r="74" spans="2:4" x14ac:dyDescent="0.25">
      <c r="C74" s="4" t="s">
        <v>31</v>
      </c>
      <c r="D74" s="4">
        <v>1</v>
      </c>
    </row>
    <row r="75" spans="2:4" x14ac:dyDescent="0.25">
      <c r="C75" s="4" t="s">
        <v>33</v>
      </c>
      <c r="D75" s="4">
        <v>1</v>
      </c>
    </row>
    <row r="76" spans="2:4" x14ac:dyDescent="0.25">
      <c r="C76" s="7" t="s">
        <v>44</v>
      </c>
      <c r="D76" s="4">
        <v>1</v>
      </c>
    </row>
    <row r="77" spans="2:4" x14ac:dyDescent="0.25">
      <c r="C77" s="7" t="s">
        <v>49</v>
      </c>
      <c r="D77" s="4">
        <v>1.2</v>
      </c>
    </row>
    <row r="79" spans="2:4" x14ac:dyDescent="0.25">
      <c r="C79" s="6" t="s">
        <v>45</v>
      </c>
    </row>
    <row r="80" spans="2:4" x14ac:dyDescent="0.25">
      <c r="C80" s="7" t="s">
        <v>46</v>
      </c>
    </row>
    <row r="81" spans="2:4" x14ac:dyDescent="0.25">
      <c r="C81" s="4">
        <f>D68*D73*D74*D76*D77</f>
        <v>300</v>
      </c>
    </row>
    <row r="84" spans="2:4" x14ac:dyDescent="0.25">
      <c r="B84" s="6" t="s">
        <v>51</v>
      </c>
    </row>
    <row r="86" spans="2:4" x14ac:dyDescent="0.25">
      <c r="C86" t="s">
        <v>23</v>
      </c>
    </row>
    <row r="87" spans="2:4" x14ac:dyDescent="0.25">
      <c r="C87" s="4" t="s">
        <v>24</v>
      </c>
      <c r="D87" s="4">
        <v>80</v>
      </c>
    </row>
    <row r="88" spans="2:4" x14ac:dyDescent="0.25">
      <c r="C88" s="4" t="s">
        <v>25</v>
      </c>
      <c r="D88" s="4">
        <v>50</v>
      </c>
    </row>
    <row r="90" spans="2:4" x14ac:dyDescent="0.25">
      <c r="C90" s="6" t="s">
        <v>57</v>
      </c>
    </row>
    <row r="91" spans="2:4" x14ac:dyDescent="0.25">
      <c r="C91" s="6" t="s">
        <v>43</v>
      </c>
    </row>
    <row r="92" spans="2:4" x14ac:dyDescent="0.25">
      <c r="C92" s="4" t="s">
        <v>26</v>
      </c>
      <c r="D92" s="4">
        <v>1000</v>
      </c>
    </row>
    <row r="93" spans="2:4" x14ac:dyDescent="0.25">
      <c r="C93" s="4" t="s">
        <v>27</v>
      </c>
      <c r="D93" s="4">
        <v>200</v>
      </c>
    </row>
    <row r="94" spans="2:4" x14ac:dyDescent="0.25">
      <c r="C94" s="4" t="s">
        <v>29</v>
      </c>
      <c r="D94" s="5">
        <v>1</v>
      </c>
    </row>
    <row r="95" spans="2:4" x14ac:dyDescent="0.25">
      <c r="C95" s="4" t="s">
        <v>31</v>
      </c>
      <c r="D95" s="4">
        <v>1</v>
      </c>
    </row>
    <row r="96" spans="2:4" x14ac:dyDescent="0.25">
      <c r="C96" s="4" t="s">
        <v>33</v>
      </c>
      <c r="D96" s="4">
        <v>1</v>
      </c>
    </row>
    <row r="97" spans="2:10" x14ac:dyDescent="0.25">
      <c r="C97" s="7" t="s">
        <v>44</v>
      </c>
      <c r="D97" s="4">
        <v>1</v>
      </c>
    </row>
    <row r="98" spans="2:10" x14ac:dyDescent="0.25">
      <c r="C98" s="7" t="s">
        <v>49</v>
      </c>
      <c r="D98" s="4">
        <v>1.2</v>
      </c>
    </row>
    <row r="100" spans="2:10" x14ac:dyDescent="0.25">
      <c r="B100">
        <v>1</v>
      </c>
      <c r="C100" s="6" t="s">
        <v>54</v>
      </c>
      <c r="E100">
        <v>2</v>
      </c>
      <c r="F100" s="6" t="s">
        <v>54</v>
      </c>
      <c r="H100">
        <v>3</v>
      </c>
      <c r="I100" s="6" t="s">
        <v>54</v>
      </c>
    </row>
    <row r="101" spans="2:10" x14ac:dyDescent="0.25">
      <c r="C101" s="7" t="s">
        <v>52</v>
      </c>
      <c r="D101" s="7" t="s">
        <v>53</v>
      </c>
      <c r="F101" s="7" t="s">
        <v>52</v>
      </c>
      <c r="G101" s="7" t="s">
        <v>53</v>
      </c>
      <c r="I101" s="7" t="s">
        <v>52</v>
      </c>
      <c r="J101" s="7" t="s">
        <v>53</v>
      </c>
    </row>
    <row r="102" spans="2:10" x14ac:dyDescent="0.25">
      <c r="C102" s="4">
        <f>D93-D87*B100</f>
        <v>120</v>
      </c>
      <c r="D102" s="4">
        <v>1000</v>
      </c>
      <c r="F102" s="4">
        <f>C102-D87</f>
        <v>40</v>
      </c>
      <c r="G102" s="4">
        <v>1000</v>
      </c>
      <c r="I102" s="4">
        <f>F102-D87</f>
        <v>-40</v>
      </c>
      <c r="J102" s="4">
        <v>1000</v>
      </c>
    </row>
    <row r="103" spans="2:10" x14ac:dyDescent="0.25">
      <c r="I103" s="6" t="s">
        <v>55</v>
      </c>
    </row>
    <row r="104" spans="2:10" x14ac:dyDescent="0.25">
      <c r="I104" s="6" t="s">
        <v>56</v>
      </c>
    </row>
    <row r="105" spans="2:10" x14ac:dyDescent="0.25">
      <c r="C105" s="6" t="s">
        <v>58</v>
      </c>
    </row>
    <row r="106" spans="2:10" x14ac:dyDescent="0.25">
      <c r="C106" s="6" t="s">
        <v>43</v>
      </c>
    </row>
    <row r="107" spans="2:10" x14ac:dyDescent="0.25">
      <c r="C107" s="4" t="s">
        <v>26</v>
      </c>
      <c r="D107" s="4">
        <v>2000</v>
      </c>
    </row>
    <row r="108" spans="2:10" x14ac:dyDescent="0.25">
      <c r="C108" s="7" t="s">
        <v>59</v>
      </c>
      <c r="D108" s="4">
        <v>1000</v>
      </c>
    </row>
    <row r="109" spans="2:10" x14ac:dyDescent="0.25">
      <c r="C109" s="4" t="s">
        <v>29</v>
      </c>
      <c r="D109" s="5">
        <v>1</v>
      </c>
    </row>
    <row r="110" spans="2:10" ht="28.8" x14ac:dyDescent="0.25">
      <c r="C110" s="8" t="s">
        <v>60</v>
      </c>
      <c r="D110" s="4">
        <v>1</v>
      </c>
    </row>
    <row r="111" spans="2:10" ht="28.8" x14ac:dyDescent="0.25">
      <c r="C111" s="8" t="s">
        <v>61</v>
      </c>
      <c r="D111" s="4">
        <v>1</v>
      </c>
    </row>
    <row r="112" spans="2:10" ht="28.8" x14ac:dyDescent="0.25">
      <c r="C112" s="8" t="s">
        <v>62</v>
      </c>
      <c r="D112" s="4">
        <v>2</v>
      </c>
    </row>
    <row r="113" spans="2:46" ht="28.8" x14ac:dyDescent="0.25">
      <c r="C113" s="8" t="s">
        <v>63</v>
      </c>
      <c r="D113" s="4">
        <v>2</v>
      </c>
    </row>
    <row r="114" spans="2:46" x14ac:dyDescent="0.25">
      <c r="C114" s="7" t="s">
        <v>44</v>
      </c>
      <c r="D114" s="4">
        <v>1</v>
      </c>
    </row>
    <row r="115" spans="2:46" x14ac:dyDescent="0.25">
      <c r="C115" s="7" t="s">
        <v>49</v>
      </c>
      <c r="D115" s="4">
        <v>1.2</v>
      </c>
    </row>
    <row r="117" spans="2:46" x14ac:dyDescent="0.25">
      <c r="C117" s="6" t="s">
        <v>64</v>
      </c>
    </row>
    <row r="118" spans="2:46" x14ac:dyDescent="0.25">
      <c r="B118">
        <v>1</v>
      </c>
      <c r="C118" s="6" t="s">
        <v>54</v>
      </c>
      <c r="E118">
        <v>2</v>
      </c>
      <c r="F118" s="6" t="s">
        <v>54</v>
      </c>
      <c r="H118">
        <v>3</v>
      </c>
      <c r="I118" s="6" t="s">
        <v>54</v>
      </c>
      <c r="K118">
        <v>4</v>
      </c>
      <c r="L118" s="6" t="s">
        <v>54</v>
      </c>
      <c r="N118">
        <v>5</v>
      </c>
      <c r="O118" s="6" t="s">
        <v>54</v>
      </c>
      <c r="Q118">
        <v>6</v>
      </c>
      <c r="R118" s="6" t="s">
        <v>54</v>
      </c>
      <c r="T118">
        <v>7</v>
      </c>
      <c r="U118" s="6" t="s">
        <v>54</v>
      </c>
      <c r="W118">
        <v>8</v>
      </c>
      <c r="X118" s="6" t="s">
        <v>54</v>
      </c>
      <c r="Z118">
        <v>9</v>
      </c>
      <c r="AA118" s="6" t="s">
        <v>54</v>
      </c>
      <c r="AC118">
        <v>10</v>
      </c>
      <c r="AD118" s="6" t="s">
        <v>54</v>
      </c>
      <c r="AF118">
        <v>11</v>
      </c>
      <c r="AG118" s="6" t="s">
        <v>54</v>
      </c>
      <c r="AI118">
        <v>12</v>
      </c>
      <c r="AJ118" s="6" t="s">
        <v>54</v>
      </c>
      <c r="AL118">
        <v>13</v>
      </c>
      <c r="AM118" s="6" t="s">
        <v>54</v>
      </c>
      <c r="AP118" s="6"/>
      <c r="AS118" s="6"/>
    </row>
    <row r="119" spans="2:46" x14ac:dyDescent="0.25">
      <c r="C119" s="7" t="s">
        <v>52</v>
      </c>
      <c r="D119" s="7" t="s">
        <v>53</v>
      </c>
      <c r="F119" s="7" t="s">
        <v>52</v>
      </c>
      <c r="G119" s="7" t="s">
        <v>53</v>
      </c>
      <c r="I119" s="7" t="s">
        <v>52</v>
      </c>
      <c r="J119" s="7" t="s">
        <v>53</v>
      </c>
      <c r="L119" s="7" t="s">
        <v>52</v>
      </c>
      <c r="M119" s="7" t="s">
        <v>53</v>
      </c>
      <c r="O119" s="7" t="s">
        <v>52</v>
      </c>
      <c r="P119" s="7" t="s">
        <v>53</v>
      </c>
      <c r="R119" s="7" t="s">
        <v>52</v>
      </c>
      <c r="S119" s="7" t="s">
        <v>53</v>
      </c>
      <c r="U119" s="7" t="s">
        <v>52</v>
      </c>
      <c r="V119" s="7" t="s">
        <v>53</v>
      </c>
      <c r="X119" s="7" t="s">
        <v>52</v>
      </c>
      <c r="Y119" s="7" t="s">
        <v>53</v>
      </c>
      <c r="AA119" s="7" t="s">
        <v>52</v>
      </c>
      <c r="AB119" s="7" t="s">
        <v>53</v>
      </c>
      <c r="AD119" s="7" t="s">
        <v>52</v>
      </c>
      <c r="AE119" s="7" t="s">
        <v>53</v>
      </c>
      <c r="AG119" s="7" t="s">
        <v>52</v>
      </c>
      <c r="AH119" s="7" t="s">
        <v>53</v>
      </c>
      <c r="AJ119" s="7" t="s">
        <v>52</v>
      </c>
      <c r="AK119" s="7" t="s">
        <v>53</v>
      </c>
      <c r="AM119" s="7" t="s">
        <v>52</v>
      </c>
      <c r="AN119" s="7" t="s">
        <v>53</v>
      </c>
      <c r="AP119" s="6"/>
      <c r="AQ119" s="6"/>
      <c r="AS119" s="6"/>
      <c r="AT119" s="6"/>
    </row>
    <row r="120" spans="2:46" x14ac:dyDescent="0.25">
      <c r="C120" s="4">
        <f>D108-D87*B118</f>
        <v>920</v>
      </c>
      <c r="D120" s="4">
        <v>1000</v>
      </c>
      <c r="F120" s="4">
        <f>D108-D87*E118</f>
        <v>840</v>
      </c>
      <c r="G120" s="4">
        <v>1000</v>
      </c>
      <c r="I120" s="4">
        <f>$D$108-$D$87*H118</f>
        <v>760</v>
      </c>
      <c r="J120" s="4">
        <v>1000</v>
      </c>
      <c r="L120" s="4">
        <f t="shared" ref="L120" si="0">$D$108-$D$87*K118</f>
        <v>680</v>
      </c>
      <c r="M120" s="4">
        <v>1000</v>
      </c>
      <c r="O120" s="4">
        <f t="shared" ref="O120" si="1">$D$108-$D$87*N118</f>
        <v>600</v>
      </c>
      <c r="P120" s="4">
        <v>1000</v>
      </c>
      <c r="R120" s="4">
        <f t="shared" ref="R120" si="2">$D$108-$D$87*Q118</f>
        <v>520</v>
      </c>
      <c r="S120" s="4">
        <v>1000</v>
      </c>
      <c r="U120" s="4">
        <f t="shared" ref="U120" si="3">$D$108-$D$87*T118</f>
        <v>440</v>
      </c>
      <c r="V120" s="4">
        <v>1000</v>
      </c>
      <c r="X120" s="4">
        <f t="shared" ref="X120" si="4">$D$108-$D$87*W118</f>
        <v>360</v>
      </c>
      <c r="Y120" s="4">
        <v>1000</v>
      </c>
      <c r="AA120" s="4">
        <f t="shared" ref="AA120" si="5">$D$108-$D$87*Z118</f>
        <v>280</v>
      </c>
      <c r="AB120" s="4">
        <v>1000</v>
      </c>
      <c r="AD120" s="4">
        <f t="shared" ref="AD120" si="6">$D$108-$D$87*AC118</f>
        <v>200</v>
      </c>
      <c r="AE120" s="4">
        <v>1000</v>
      </c>
      <c r="AG120" s="4">
        <f t="shared" ref="AG120" si="7">$D$108-$D$87*AF118</f>
        <v>120</v>
      </c>
      <c r="AH120" s="4">
        <v>1000</v>
      </c>
      <c r="AJ120" s="4">
        <f t="shared" ref="AJ120" si="8">$D$108-$D$87*AI118</f>
        <v>40</v>
      </c>
      <c r="AK120" s="4">
        <v>1000</v>
      </c>
      <c r="AM120" s="4">
        <f t="shared" ref="AM120" si="9">$D$108-$D$87*AL118</f>
        <v>-40</v>
      </c>
      <c r="AN120" s="4">
        <v>1000</v>
      </c>
    </row>
    <row r="121" spans="2:46" x14ac:dyDescent="0.25">
      <c r="C121" s="6" t="s">
        <v>66</v>
      </c>
      <c r="I121" s="6"/>
      <c r="AM121" s="6" t="s">
        <v>55</v>
      </c>
    </row>
    <row r="122" spans="2:46" x14ac:dyDescent="0.25">
      <c r="C122" s="6"/>
      <c r="I122" s="6"/>
      <c r="AM122" s="6"/>
    </row>
    <row r="123" spans="2:46" x14ac:dyDescent="0.25">
      <c r="C123" s="6" t="s">
        <v>65</v>
      </c>
      <c r="I123" s="6"/>
    </row>
    <row r="124" spans="2:46" x14ac:dyDescent="0.25">
      <c r="B124">
        <v>1</v>
      </c>
      <c r="C124" s="6" t="s">
        <v>54</v>
      </c>
      <c r="E124">
        <v>2</v>
      </c>
      <c r="F124" s="6" t="s">
        <v>54</v>
      </c>
      <c r="H124">
        <v>3</v>
      </c>
      <c r="I124" s="6" t="s">
        <v>54</v>
      </c>
      <c r="K124">
        <v>4</v>
      </c>
      <c r="L124" s="6" t="s">
        <v>54</v>
      </c>
      <c r="N124">
        <v>5</v>
      </c>
      <c r="O124" s="6" t="s">
        <v>54</v>
      </c>
      <c r="Q124">
        <v>6</v>
      </c>
      <c r="R124" s="6" t="s">
        <v>54</v>
      </c>
      <c r="T124">
        <v>7</v>
      </c>
      <c r="U124" s="6" t="s">
        <v>54</v>
      </c>
    </row>
    <row r="125" spans="2:46" x14ac:dyDescent="0.25">
      <c r="C125" s="7" t="s">
        <v>52</v>
      </c>
      <c r="D125" s="7" t="s">
        <v>53</v>
      </c>
      <c r="F125" s="7" t="s">
        <v>52</v>
      </c>
      <c r="G125" s="7" t="s">
        <v>53</v>
      </c>
      <c r="I125" s="7" t="s">
        <v>52</v>
      </c>
      <c r="J125" s="7" t="s">
        <v>53</v>
      </c>
      <c r="L125" s="7" t="s">
        <v>52</v>
      </c>
      <c r="M125" s="7" t="s">
        <v>53</v>
      </c>
      <c r="O125" s="7" t="s">
        <v>52</v>
      </c>
      <c r="P125" s="7" t="s">
        <v>53</v>
      </c>
      <c r="R125" s="7" t="s">
        <v>52</v>
      </c>
      <c r="S125" s="7" t="s">
        <v>53</v>
      </c>
      <c r="U125" s="7" t="s">
        <v>52</v>
      </c>
      <c r="V125" s="7" t="s">
        <v>53</v>
      </c>
    </row>
    <row r="126" spans="2:46" x14ac:dyDescent="0.25">
      <c r="C126" s="4">
        <f>$D$108-$D$87*$D$113*B124</f>
        <v>840</v>
      </c>
      <c r="D126" s="4">
        <v>1000</v>
      </c>
      <c r="F126" s="4">
        <f t="shared" ref="F126" si="10">$D$108-$D$87*$D$113*E124</f>
        <v>680</v>
      </c>
      <c r="G126" s="4">
        <v>1000</v>
      </c>
      <c r="I126" s="4">
        <f t="shared" ref="I126" si="11">$D$108-$D$87*$D$113*H124</f>
        <v>520</v>
      </c>
      <c r="J126" s="4">
        <v>1000</v>
      </c>
      <c r="L126" s="4">
        <f t="shared" ref="L126" si="12">$D$108-$D$87*$D$113*K124</f>
        <v>360</v>
      </c>
      <c r="M126" s="4">
        <v>1000</v>
      </c>
      <c r="O126" s="4">
        <f t="shared" ref="O126" si="13">$D$108-$D$87*$D$113*N124</f>
        <v>200</v>
      </c>
      <c r="P126" s="4">
        <v>1000</v>
      </c>
      <c r="R126" s="4">
        <f t="shared" ref="R126" si="14">$D$108-$D$87*$D$113*Q124</f>
        <v>40</v>
      </c>
      <c r="S126" s="4">
        <v>1000</v>
      </c>
      <c r="U126" s="4">
        <f t="shared" ref="U126" si="15">$D$108-$D$87*$D$113*T124</f>
        <v>-120</v>
      </c>
      <c r="V126" s="4">
        <v>1000</v>
      </c>
    </row>
    <row r="127" spans="2:46" x14ac:dyDescent="0.25">
      <c r="C127" s="6" t="s">
        <v>98</v>
      </c>
      <c r="U127" s="6" t="s">
        <v>55</v>
      </c>
    </row>
    <row r="130" spans="2:4" x14ac:dyDescent="0.25">
      <c r="B130" s="6" t="s">
        <v>67</v>
      </c>
      <c r="C130" s="6"/>
    </row>
    <row r="131" spans="2:4" x14ac:dyDescent="0.25">
      <c r="C131" s="6"/>
    </row>
    <row r="132" spans="2:4" x14ac:dyDescent="0.25">
      <c r="C132" s="6" t="s">
        <v>68</v>
      </c>
    </row>
    <row r="133" spans="2:4" x14ac:dyDescent="0.25">
      <c r="C133" s="6" t="s">
        <v>43</v>
      </c>
    </row>
    <row r="134" spans="2:4" x14ac:dyDescent="0.25">
      <c r="C134" s="4" t="s">
        <v>26</v>
      </c>
      <c r="D134" s="4">
        <v>4500</v>
      </c>
    </row>
    <row r="135" spans="2:4" x14ac:dyDescent="0.25">
      <c r="C135" s="7" t="s">
        <v>59</v>
      </c>
      <c r="D135" s="4">
        <v>0</v>
      </c>
    </row>
    <row r="136" spans="2:4" x14ac:dyDescent="0.25">
      <c r="C136" s="7" t="s">
        <v>69</v>
      </c>
      <c r="D136" s="4">
        <v>500</v>
      </c>
    </row>
    <row r="137" spans="2:4" x14ac:dyDescent="0.25">
      <c r="C137" s="7" t="s">
        <v>70</v>
      </c>
      <c r="D137" s="4">
        <v>500</v>
      </c>
    </row>
    <row r="138" spans="2:4" x14ac:dyDescent="0.25">
      <c r="C138" s="7" t="s">
        <v>71</v>
      </c>
      <c r="D138" s="4">
        <v>300</v>
      </c>
    </row>
    <row r="139" spans="2:4" ht="28.8" x14ac:dyDescent="0.25">
      <c r="C139" s="8" t="s">
        <v>74</v>
      </c>
      <c r="D139" s="4">
        <v>1</v>
      </c>
    </row>
    <row r="140" spans="2:4" ht="28.8" x14ac:dyDescent="0.25">
      <c r="C140" s="8" t="s">
        <v>75</v>
      </c>
      <c r="D140" s="4">
        <v>1</v>
      </c>
    </row>
    <row r="141" spans="2:4" ht="28.8" x14ac:dyDescent="0.25">
      <c r="C141" s="8" t="s">
        <v>76</v>
      </c>
      <c r="D141" s="4">
        <v>1</v>
      </c>
    </row>
    <row r="142" spans="2:4" x14ac:dyDescent="0.25">
      <c r="C142" s="8" t="s">
        <v>77</v>
      </c>
      <c r="D142" s="4">
        <v>0.3</v>
      </c>
    </row>
    <row r="143" spans="2:4" x14ac:dyDescent="0.25">
      <c r="C143" s="8" t="s">
        <v>72</v>
      </c>
      <c r="D143" s="4">
        <v>0.3</v>
      </c>
    </row>
    <row r="144" spans="2:4" x14ac:dyDescent="0.25">
      <c r="C144" s="8" t="s">
        <v>73</v>
      </c>
      <c r="D144" s="4">
        <v>1</v>
      </c>
    </row>
    <row r="145" spans="3:5" ht="28.8" x14ac:dyDescent="0.25">
      <c r="C145" s="8" t="s">
        <v>78</v>
      </c>
      <c r="D145" s="4">
        <v>1.1000000000000001</v>
      </c>
    </row>
    <row r="146" spans="3:5" ht="28.8" x14ac:dyDescent="0.25">
      <c r="C146" s="8" t="s">
        <v>79</v>
      </c>
      <c r="D146" s="4">
        <v>1.54</v>
      </c>
    </row>
    <row r="147" spans="3:5" ht="43.2" x14ac:dyDescent="0.25">
      <c r="C147" s="8" t="s">
        <v>80</v>
      </c>
      <c r="D147" s="4">
        <v>1.1000000000000001</v>
      </c>
    </row>
    <row r="148" spans="3:5" ht="43.2" x14ac:dyDescent="0.25">
      <c r="C148" s="8" t="s">
        <v>81</v>
      </c>
      <c r="D148" s="4">
        <v>1.54</v>
      </c>
    </row>
    <row r="149" spans="3:5" x14ac:dyDescent="0.25">
      <c r="C149" s="4" t="s">
        <v>29</v>
      </c>
      <c r="D149" s="5">
        <v>1</v>
      </c>
    </row>
    <row r="150" spans="3:5" x14ac:dyDescent="0.25">
      <c r="C150" s="7" t="s">
        <v>44</v>
      </c>
      <c r="D150" s="4">
        <v>1</v>
      </c>
    </row>
    <row r="151" spans="3:5" x14ac:dyDescent="0.25">
      <c r="C151" s="7" t="s">
        <v>49</v>
      </c>
      <c r="D151" s="4">
        <v>1.2</v>
      </c>
    </row>
    <row r="154" spans="3:5" x14ac:dyDescent="0.25">
      <c r="C154" s="6" t="s">
        <v>82</v>
      </c>
    </row>
    <row r="155" spans="3:5" x14ac:dyDescent="0.25">
      <c r="C155" s="6" t="s">
        <v>43</v>
      </c>
    </row>
    <row r="156" spans="3:5" x14ac:dyDescent="0.25">
      <c r="C156" s="4" t="s">
        <v>26</v>
      </c>
      <c r="D156" s="4">
        <v>1500</v>
      </c>
    </row>
    <row r="157" spans="3:5" x14ac:dyDescent="0.25">
      <c r="C157" s="7" t="s">
        <v>59</v>
      </c>
      <c r="D157" s="4">
        <v>0</v>
      </c>
    </row>
    <row r="158" spans="3:5" x14ac:dyDescent="0.25">
      <c r="C158" s="7" t="s">
        <v>83</v>
      </c>
      <c r="D158" s="4">
        <v>200</v>
      </c>
      <c r="E158" s="6" t="s">
        <v>88</v>
      </c>
    </row>
    <row r="159" spans="3:5" x14ac:dyDescent="0.25">
      <c r="C159" s="7" t="s">
        <v>84</v>
      </c>
      <c r="D159" s="4">
        <v>1</v>
      </c>
    </row>
    <row r="160" spans="3:5" x14ac:dyDescent="0.25">
      <c r="C160" s="7" t="s">
        <v>85</v>
      </c>
      <c r="D160" s="4">
        <v>1</v>
      </c>
    </row>
    <row r="161" spans="3:5" x14ac:dyDescent="0.25">
      <c r="C161" s="7" t="s">
        <v>86</v>
      </c>
      <c r="D161" s="4">
        <v>0.1</v>
      </c>
    </row>
    <row r="162" spans="3:5" x14ac:dyDescent="0.25">
      <c r="C162" s="8" t="s">
        <v>87</v>
      </c>
      <c r="D162" s="4">
        <v>0.1</v>
      </c>
    </row>
    <row r="163" spans="3:5" x14ac:dyDescent="0.25">
      <c r="C163" s="4" t="s">
        <v>29</v>
      </c>
      <c r="D163" s="5">
        <v>1</v>
      </c>
    </row>
    <row r="164" spans="3:5" x14ac:dyDescent="0.25">
      <c r="C164" s="7" t="s">
        <v>44</v>
      </c>
      <c r="D164" s="4">
        <v>1</v>
      </c>
    </row>
    <row r="165" spans="3:5" x14ac:dyDescent="0.25">
      <c r="C165" s="7" t="s">
        <v>49</v>
      </c>
      <c r="D165" s="4">
        <v>1.2</v>
      </c>
    </row>
    <row r="166" spans="3:5" x14ac:dyDescent="0.25">
      <c r="C166" s="9"/>
    </row>
    <row r="167" spans="3:5" x14ac:dyDescent="0.25">
      <c r="C167" s="9"/>
    </row>
    <row r="168" spans="3:5" x14ac:dyDescent="0.25">
      <c r="C168" s="6" t="s">
        <v>89</v>
      </c>
    </row>
    <row r="169" spans="3:5" x14ac:dyDescent="0.25">
      <c r="C169" s="6" t="s">
        <v>43</v>
      </c>
    </row>
    <row r="170" spans="3:5" x14ac:dyDescent="0.25">
      <c r="C170" s="4" t="s">
        <v>26</v>
      </c>
      <c r="D170" s="4">
        <v>1080</v>
      </c>
    </row>
    <row r="171" spans="3:5" x14ac:dyDescent="0.25">
      <c r="C171" s="7" t="s">
        <v>59</v>
      </c>
      <c r="D171" s="4">
        <v>0</v>
      </c>
    </row>
    <row r="172" spans="3:5" x14ac:dyDescent="0.25">
      <c r="C172" s="7" t="s">
        <v>90</v>
      </c>
      <c r="D172" s="4">
        <v>600</v>
      </c>
      <c r="E172" s="6" t="s">
        <v>96</v>
      </c>
    </row>
    <row r="173" spans="3:5" ht="28.8" x14ac:dyDescent="0.25">
      <c r="C173" s="8" t="s">
        <v>91</v>
      </c>
      <c r="D173" s="4">
        <v>0.2</v>
      </c>
    </row>
    <row r="174" spans="3:5" ht="28.8" x14ac:dyDescent="0.25">
      <c r="C174" s="8" t="s">
        <v>92</v>
      </c>
      <c r="D174" s="4">
        <v>1</v>
      </c>
    </row>
    <row r="175" spans="3:5" ht="28.8" x14ac:dyDescent="0.25">
      <c r="C175" s="8" t="s">
        <v>93</v>
      </c>
      <c r="D175" s="4">
        <v>0.5</v>
      </c>
    </row>
    <row r="176" spans="3:5" x14ac:dyDescent="0.25">
      <c r="C176" s="8" t="s">
        <v>94</v>
      </c>
      <c r="D176" s="4">
        <v>1</v>
      </c>
    </row>
    <row r="177" spans="3:4" x14ac:dyDescent="0.25">
      <c r="C177" s="8" t="s">
        <v>95</v>
      </c>
      <c r="D177" s="4">
        <v>1</v>
      </c>
    </row>
    <row r="178" spans="3:4" x14ac:dyDescent="0.25">
      <c r="C178" s="4" t="s">
        <v>29</v>
      </c>
      <c r="D178" s="5">
        <v>1</v>
      </c>
    </row>
    <row r="179" spans="3:4" x14ac:dyDescent="0.25">
      <c r="C179" s="7" t="s">
        <v>44</v>
      </c>
      <c r="D179" s="4">
        <v>1</v>
      </c>
    </row>
    <row r="180" spans="3:4" x14ac:dyDescent="0.25">
      <c r="C180" s="7" t="s">
        <v>49</v>
      </c>
      <c r="D180" s="4">
        <v>1.2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E30" sqref="E30"/>
    </sheetView>
  </sheetViews>
  <sheetFormatPr defaultColWidth="9" defaultRowHeight="14.4" x14ac:dyDescent="0.25"/>
  <sheetData>
    <row r="1" spans="1:2" x14ac:dyDescent="0.25">
      <c r="A1" t="s">
        <v>37</v>
      </c>
    </row>
    <row r="2" spans="1:2" x14ac:dyDescent="0.25">
      <c r="B2" t="s">
        <v>38</v>
      </c>
    </row>
  </sheetData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伤害数值</vt:lpstr>
      <vt:lpstr>特殊情况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Tobey Hu</dc:creator>
  <cp:lastModifiedBy>Tobey Hu</cp:lastModifiedBy>
  <dcterms:created xsi:type="dcterms:W3CDTF">2023-05-12T11:15:00Z</dcterms:created>
  <dcterms:modified xsi:type="dcterms:W3CDTF">2024-03-08T14:38:06Z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674624A8EE1444E7933F16E650EA343A_12</vt:lpwstr>
  </property>
</Properties>
</file>