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geipel\Documents\GitHub\EEG-policy modelling\EEG-Balmorel\scen_1\"/>
    </mc:Choice>
  </mc:AlternateContent>
  <bookViews>
    <workbookView xWindow="0" yWindow="0" windowWidth="28800" windowHeight="14250" activeTab="1"/>
  </bookViews>
  <sheets>
    <sheet name="Info" sheetId="7" r:id="rId1"/>
    <sheet name="RE40-Trade" sheetId="1" r:id="rId2"/>
    <sheet name="RE40-NoTrade" sheetId="3" r:id="rId3"/>
    <sheet name="NECP-Trade" sheetId="4" r:id="rId4"/>
    <sheet name="NECP-NoTrade" sheetId="5" r:id="rId5"/>
    <sheet name="Other assumptions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cn.LinkedTable_Tabelle11" hidden="1">Tabelle1[]</definedName>
    <definedName name="_xlcn.LinkedTable_Tabelle21" hidden="1">Tabelle2[]</definedName>
    <definedName name="AT_E_CON_N_CO_BC" localSheetId="4">#REF!</definedName>
    <definedName name="AT_E_CON_N_CO_BC" localSheetId="3">#REF!</definedName>
    <definedName name="AT_E_CON_N_CO_BC" localSheetId="2">#REF!</definedName>
    <definedName name="AT_E_CON_N_CO_BC" localSheetId="1">#REF!</definedName>
    <definedName name="AT_E_CON_N_CO_HC" localSheetId="4">#REF!</definedName>
    <definedName name="AT_E_CON_N_CO_HC" localSheetId="3">#REF!</definedName>
    <definedName name="AT_E_CON_N_CO_HC" localSheetId="2">#REF!</definedName>
    <definedName name="AT_E_CON_N_CO_HC" localSheetId="1">#REF!</definedName>
    <definedName name="AT_E_CON_N_GA" localSheetId="4">#REF!</definedName>
    <definedName name="AT_E_CON_N_GA" localSheetId="3">#REF!</definedName>
    <definedName name="AT_E_CON_N_GA" localSheetId="2">#REF!</definedName>
    <definedName name="AT_E_CON_N_GA" localSheetId="1">#REF!</definedName>
    <definedName name="AT_E_CON_N_NU" localSheetId="4">#REF!</definedName>
    <definedName name="AT_E_CON_N_NU" localSheetId="3">#REF!</definedName>
    <definedName name="AT_E_CON_N_NU" localSheetId="2">#REF!</definedName>
    <definedName name="AT_E_CON_N_NU" localSheetId="1">#REF!</definedName>
    <definedName name="AT_E_CON_N_OI" localSheetId="4">#REF!</definedName>
    <definedName name="AT_E_CON_N_OI" localSheetId="3">#REF!</definedName>
    <definedName name="AT_E_CON_N_OI" localSheetId="2">#REF!</definedName>
    <definedName name="AT_E_CON_N_OI" localSheetId="1">#REF!</definedName>
    <definedName name="AT_E_CON_X_CO_BC" localSheetId="4">#REF!</definedName>
    <definedName name="AT_E_CON_X_CO_BC" localSheetId="3">#REF!</definedName>
    <definedName name="AT_E_CON_X_CO_BC" localSheetId="2">#REF!</definedName>
    <definedName name="AT_E_CON_X_CO_BC" localSheetId="1">#REF!</definedName>
    <definedName name="AT_E_CON_X_CO_HC" localSheetId="4">#REF!</definedName>
    <definedName name="AT_E_CON_X_CO_HC" localSheetId="3">#REF!</definedName>
    <definedName name="AT_E_CON_X_CO_HC" localSheetId="2">#REF!</definedName>
    <definedName name="AT_E_CON_X_CO_HC" localSheetId="1">#REF!</definedName>
    <definedName name="AT_E_CON_X_GA" localSheetId="4">#REF!</definedName>
    <definedName name="AT_E_CON_X_GA" localSheetId="3">#REF!</definedName>
    <definedName name="AT_E_CON_X_GA" localSheetId="2">#REF!</definedName>
    <definedName name="AT_E_CON_X_GA" localSheetId="1">#REF!</definedName>
    <definedName name="AT_E_CON_X_NU" localSheetId="4">#REF!</definedName>
    <definedName name="AT_E_CON_X_NU" localSheetId="3">#REF!</definedName>
    <definedName name="AT_E_CON_X_NU" localSheetId="2">#REF!</definedName>
    <definedName name="AT_E_CON_X_NU" localSheetId="1">#REF!</definedName>
    <definedName name="AT_E_CON_X_OI" localSheetId="4">#REF!</definedName>
    <definedName name="AT_E_CON_X_OI" localSheetId="3">#REF!</definedName>
    <definedName name="AT_E_CON_X_OI" localSheetId="2">#REF!</definedName>
    <definedName name="AT_E_CON_X_OI" localSheetId="1">#REF!</definedName>
    <definedName name="AT_E_RES_N_BG" localSheetId="4">#REF!</definedName>
    <definedName name="AT_E_RES_N_BG" localSheetId="3">#REF!</definedName>
    <definedName name="AT_E_RES_N_BG" localSheetId="2">#REF!</definedName>
    <definedName name="AT_E_RES_N_BG" localSheetId="1">#REF!</definedName>
    <definedName name="AT_E_RES_N_BM_AP" localSheetId="4">#REF!</definedName>
    <definedName name="AT_E_RES_N_BM_AP" localSheetId="3">#REF!</definedName>
    <definedName name="AT_E_RES_N_BM_AP" localSheetId="2">#REF!</definedName>
    <definedName name="AT_E_RES_N_BM_AP" localSheetId="1">#REF!</definedName>
    <definedName name="AT_E_RES_N_BM_AR" localSheetId="4">#REF!</definedName>
    <definedName name="AT_E_RES_N_BM_AR" localSheetId="3">#REF!</definedName>
    <definedName name="AT_E_RES_N_BM_AR" localSheetId="2">#REF!</definedName>
    <definedName name="AT_E_RES_N_BM_AR" localSheetId="1">#REF!</definedName>
    <definedName name="AT_E_RES_N_BM_BW" localSheetId="4">#REF!</definedName>
    <definedName name="AT_E_RES_N_BM_BW" localSheetId="3">#REF!</definedName>
    <definedName name="AT_E_RES_N_BM_BW" localSheetId="2">#REF!</definedName>
    <definedName name="AT_E_RES_N_BM_BW" localSheetId="1">#REF!</definedName>
    <definedName name="AT_E_RES_N_BM_FP" localSheetId="4">#REF!</definedName>
    <definedName name="AT_E_RES_N_BM_FP" localSheetId="3">#REF!</definedName>
    <definedName name="AT_E_RES_N_BM_FP" localSheetId="2">#REF!</definedName>
    <definedName name="AT_E_RES_N_BM_FP" localSheetId="1">#REF!</definedName>
    <definedName name="AT_E_RES_N_BM_FR" localSheetId="4">#REF!</definedName>
    <definedName name="AT_E_RES_N_BM_FR" localSheetId="3">#REF!</definedName>
    <definedName name="AT_E_RES_N_BM_FR" localSheetId="2">#REF!</definedName>
    <definedName name="AT_E_RES_N_BM_FR" localSheetId="1">#REF!</definedName>
    <definedName name="AT_E_RES_N_GE" localSheetId="4">#REF!</definedName>
    <definedName name="AT_E_RES_N_GE" localSheetId="3">#REF!</definedName>
    <definedName name="AT_E_RES_N_GE" localSheetId="2">#REF!</definedName>
    <definedName name="AT_E_RES_N_GE" localSheetId="1">#REF!</definedName>
    <definedName name="AT_E_RES_N_HY_LS" localSheetId="4">#REF!</definedName>
    <definedName name="AT_E_RES_N_HY_LS" localSheetId="3">#REF!</definedName>
    <definedName name="AT_E_RES_N_HY_LS" localSheetId="2">#REF!</definedName>
    <definedName name="AT_E_RES_N_HY_LS" localSheetId="1">#REF!</definedName>
    <definedName name="AT_E_RES_N_HY_SS" localSheetId="4">#REF!</definedName>
    <definedName name="AT_E_RES_N_HY_SS" localSheetId="3">#REF!</definedName>
    <definedName name="AT_E_RES_N_HY_SS" localSheetId="2">#REF!</definedName>
    <definedName name="AT_E_RES_N_HY_SS" localSheetId="1">#REF!</definedName>
    <definedName name="AT_E_RES_N_LG" localSheetId="4">#REF!</definedName>
    <definedName name="AT_E_RES_N_LG" localSheetId="3">#REF!</definedName>
    <definedName name="AT_E_RES_N_LG" localSheetId="2">#REF!</definedName>
    <definedName name="AT_E_RES_N_LG" localSheetId="1">#REF!</definedName>
    <definedName name="AT_E_RES_N_SG" localSheetId="4">#REF!</definedName>
    <definedName name="AT_E_RES_N_SG" localSheetId="3">#REF!</definedName>
    <definedName name="AT_E_RES_N_SG" localSheetId="2">#REF!</definedName>
    <definedName name="AT_E_RES_N_SG" localSheetId="1">#REF!</definedName>
    <definedName name="AT_E_RES_N_SO_PV" localSheetId="4">#REF!</definedName>
    <definedName name="AT_E_RES_N_SO_PV" localSheetId="3">#REF!</definedName>
    <definedName name="AT_E_RES_N_SO_PV" localSheetId="2">#REF!</definedName>
    <definedName name="AT_E_RES_N_SO_PV" localSheetId="1">#REF!</definedName>
    <definedName name="AT_E_RES_N_SO_ST" localSheetId="4">#REF!</definedName>
    <definedName name="AT_E_RES_N_SO_ST" localSheetId="3">#REF!</definedName>
    <definedName name="AT_E_RES_N_SO_ST" localSheetId="2">#REF!</definedName>
    <definedName name="AT_E_RES_N_SO_ST" localSheetId="1">#REF!</definedName>
    <definedName name="AT_E_RES_N_TE" localSheetId="4">#REF!</definedName>
    <definedName name="AT_E_RES_N_TE" localSheetId="3">#REF!</definedName>
    <definedName name="AT_E_RES_N_TE" localSheetId="2">#REF!</definedName>
    <definedName name="AT_E_RES_N_TE" localSheetId="1">#REF!</definedName>
    <definedName name="AT_E_RES_N_WE" localSheetId="4">#REF!</definedName>
    <definedName name="AT_E_RES_N_WE" localSheetId="3">#REF!</definedName>
    <definedName name="AT_E_RES_N_WE" localSheetId="2">#REF!</definedName>
    <definedName name="AT_E_RES_N_WE" localSheetId="1">#REF!</definedName>
    <definedName name="AT_E_RES_N_WI_OF" localSheetId="4">#REF!</definedName>
    <definedName name="AT_E_RES_N_WI_OF" localSheetId="3">#REF!</definedName>
    <definedName name="AT_E_RES_N_WI_OF" localSheetId="2">#REF!</definedName>
    <definedName name="AT_E_RES_N_WI_OF" localSheetId="1">#REF!</definedName>
    <definedName name="AT_E_RES_N_WI_ON" localSheetId="4">#REF!</definedName>
    <definedName name="AT_E_RES_N_WI_ON" localSheetId="3">#REF!</definedName>
    <definedName name="AT_E_RES_N_WI_ON" localSheetId="2">#REF!</definedName>
    <definedName name="AT_E_RES_N_WI_ON" localSheetId="1">#REF!</definedName>
    <definedName name="AT_E_RES_X_BG" localSheetId="4">#REF!</definedName>
    <definedName name="AT_E_RES_X_BG" localSheetId="3">#REF!</definedName>
    <definedName name="AT_E_RES_X_BG" localSheetId="2">#REF!</definedName>
    <definedName name="AT_E_RES_X_BG" localSheetId="1">#REF!</definedName>
    <definedName name="AT_E_RES_X_BM_AP" localSheetId="4">#REF!</definedName>
    <definedName name="AT_E_RES_X_BM_AP" localSheetId="3">#REF!</definedName>
    <definedName name="AT_E_RES_X_BM_AP" localSheetId="2">#REF!</definedName>
    <definedName name="AT_E_RES_X_BM_AP" localSheetId="1">#REF!</definedName>
    <definedName name="AT_E_RES_X_BM_AR" localSheetId="4">#REF!</definedName>
    <definedName name="AT_E_RES_X_BM_AR" localSheetId="3">#REF!</definedName>
    <definedName name="AT_E_RES_X_BM_AR" localSheetId="2">#REF!</definedName>
    <definedName name="AT_E_RES_X_BM_AR" localSheetId="1">#REF!</definedName>
    <definedName name="AT_E_RES_X_BM_BW" localSheetId="4">#REF!</definedName>
    <definedName name="AT_E_RES_X_BM_BW" localSheetId="3">#REF!</definedName>
    <definedName name="AT_E_RES_X_BM_BW" localSheetId="2">#REF!</definedName>
    <definedName name="AT_E_RES_X_BM_BW" localSheetId="1">#REF!</definedName>
    <definedName name="AT_E_RES_X_BM_FP" localSheetId="4">#REF!</definedName>
    <definedName name="AT_E_RES_X_BM_FP" localSheetId="3">#REF!</definedName>
    <definedName name="AT_E_RES_X_BM_FP" localSheetId="2">#REF!</definedName>
    <definedName name="AT_E_RES_X_BM_FP" localSheetId="1">#REF!</definedName>
    <definedName name="AT_E_RES_X_BM_FR" localSheetId="4">#REF!</definedName>
    <definedName name="AT_E_RES_X_BM_FR" localSheetId="3">#REF!</definedName>
    <definedName name="AT_E_RES_X_BM_FR" localSheetId="2">#REF!</definedName>
    <definedName name="AT_E_RES_X_BM_FR" localSheetId="1">#REF!</definedName>
    <definedName name="AT_E_RES_X_GE" localSheetId="4">#REF!</definedName>
    <definedName name="AT_E_RES_X_GE" localSheetId="3">#REF!</definedName>
    <definedName name="AT_E_RES_X_GE" localSheetId="2">#REF!</definedName>
    <definedName name="AT_E_RES_X_GE" localSheetId="1">#REF!</definedName>
    <definedName name="AT_E_RES_X_HY_LS" localSheetId="4">#REF!</definedName>
    <definedName name="AT_E_RES_X_HY_LS" localSheetId="3">#REF!</definedName>
    <definedName name="AT_E_RES_X_HY_LS" localSheetId="2">#REF!</definedName>
    <definedName name="AT_E_RES_X_HY_LS" localSheetId="1">#REF!</definedName>
    <definedName name="AT_E_RES_X_HY_SS" localSheetId="4">#REF!</definedName>
    <definedName name="AT_E_RES_X_HY_SS" localSheetId="3">#REF!</definedName>
    <definedName name="AT_E_RES_X_HY_SS" localSheetId="2">#REF!</definedName>
    <definedName name="AT_E_RES_X_HY_SS" localSheetId="1">#REF!</definedName>
    <definedName name="AT_E_RES_X_LG" localSheetId="4">#REF!</definedName>
    <definedName name="AT_E_RES_X_LG" localSheetId="3">#REF!</definedName>
    <definedName name="AT_E_RES_X_LG" localSheetId="2">#REF!</definedName>
    <definedName name="AT_E_RES_X_LG" localSheetId="1">#REF!</definedName>
    <definedName name="AT_E_RES_X_SG" localSheetId="4">#REF!</definedName>
    <definedName name="AT_E_RES_X_SG" localSheetId="3">#REF!</definedName>
    <definedName name="AT_E_RES_X_SG" localSheetId="2">#REF!</definedName>
    <definedName name="AT_E_RES_X_SG" localSheetId="1">#REF!</definedName>
    <definedName name="AT_E_RES_X_SO_PV" localSheetId="4">#REF!</definedName>
    <definedName name="AT_E_RES_X_SO_PV" localSheetId="3">#REF!</definedName>
    <definedName name="AT_E_RES_X_SO_PV" localSheetId="2">#REF!</definedName>
    <definedName name="AT_E_RES_X_SO_PV" localSheetId="1">#REF!</definedName>
    <definedName name="AT_E_RES_X_SO_ST" localSheetId="4">#REF!</definedName>
    <definedName name="AT_E_RES_X_SO_ST" localSheetId="3">#REF!</definedName>
    <definedName name="AT_E_RES_X_SO_ST" localSheetId="2">#REF!</definedName>
    <definedName name="AT_E_RES_X_SO_ST" localSheetId="1">#REF!</definedName>
    <definedName name="AT_E_RES_X_TE" localSheetId="4">#REF!</definedName>
    <definedName name="AT_E_RES_X_TE" localSheetId="3">#REF!</definedName>
    <definedName name="AT_E_RES_X_TE" localSheetId="2">#REF!</definedName>
    <definedName name="AT_E_RES_X_TE" localSheetId="1">#REF!</definedName>
    <definedName name="AT_E_RES_X_WE" localSheetId="4">#REF!</definedName>
    <definedName name="AT_E_RES_X_WE" localSheetId="3">#REF!</definedName>
    <definedName name="AT_E_RES_X_WE" localSheetId="2">#REF!</definedName>
    <definedName name="AT_E_RES_X_WE" localSheetId="1">#REF!</definedName>
    <definedName name="AT_E_RES_X_WI_OF" localSheetId="4">#REF!</definedName>
    <definedName name="AT_E_RES_X_WI_OF" localSheetId="3">#REF!</definedName>
    <definedName name="AT_E_RES_X_WI_OF" localSheetId="2">#REF!</definedName>
    <definedName name="AT_E_RES_X_WI_OF" localSheetId="1">#REF!</definedName>
    <definedName name="AT_E_RES_X_WI_ON" localSheetId="4">#REF!</definedName>
    <definedName name="AT_E_RES_X_WI_ON" localSheetId="3">#REF!</definedName>
    <definedName name="AT_E_RES_X_WI_ON" localSheetId="2">#REF!</definedName>
    <definedName name="AT_E_RES_X_WI_ON" localSheetId="1">#REF!</definedName>
    <definedName name="Austria" localSheetId="4">#REF!</definedName>
    <definedName name="Austria" localSheetId="3">#REF!</definedName>
    <definedName name="Austria" localSheetId="2">#REF!</definedName>
    <definedName name="Austria" localSheetId="1">#REF!</definedName>
    <definedName name="BE_E_CON_N_CO_BC" localSheetId="4">#REF!</definedName>
    <definedName name="BE_E_CON_N_CO_BC" localSheetId="3">#REF!</definedName>
    <definedName name="BE_E_CON_N_CO_BC" localSheetId="2">#REF!</definedName>
    <definedName name="BE_E_CON_N_CO_BC" localSheetId="1">#REF!</definedName>
    <definedName name="BE_E_CON_X_CO_BC" localSheetId="4">#REF!</definedName>
    <definedName name="BE_E_CON_X_CO_BC" localSheetId="3">#REF!</definedName>
    <definedName name="BE_E_CON_X_CO_BC" localSheetId="2">#REF!</definedName>
    <definedName name="BE_E_CON_X_CO_BC" localSheetId="1">#REF!</definedName>
    <definedName name="BE_E_RES_N_GE" localSheetId="4">#REF!</definedName>
    <definedName name="BE_E_RES_N_GE" localSheetId="3">#REF!</definedName>
    <definedName name="BE_E_RES_N_GE" localSheetId="2">#REF!</definedName>
    <definedName name="BE_E_RES_N_GE" localSheetId="1">#REF!</definedName>
    <definedName name="BE_E_RES_X_GE" localSheetId="4">#REF!</definedName>
    <definedName name="BE_E_RES_X_GE" localSheetId="3">#REF!</definedName>
    <definedName name="BE_E_RES_X_GE" localSheetId="2">#REF!</definedName>
    <definedName name="BE_E_RES_X_GE" localSheetId="1">#REF!</definedName>
    <definedName name="Belgium" localSheetId="4">#REF!</definedName>
    <definedName name="Belgium" localSheetId="3">#REF!</definedName>
    <definedName name="Belgium" localSheetId="2">#REF!</definedName>
    <definedName name="Belgium" localSheetId="1">#REF!</definedName>
    <definedName name="Denmark" localSheetId="4">#REF!</definedName>
    <definedName name="Denmark" localSheetId="3">#REF!</definedName>
    <definedName name="Denmark" localSheetId="2">#REF!</definedName>
    <definedName name="Denmark" localSheetId="1">#REF!</definedName>
    <definedName name="DK_E_CON_N_OI" localSheetId="4">#REF!</definedName>
    <definedName name="DK_E_CON_N_OI" localSheetId="3">#REF!</definedName>
    <definedName name="DK_E_CON_N_OI" localSheetId="2">#REF!</definedName>
    <definedName name="DK_E_CON_N_OI" localSheetId="1">#REF!</definedName>
    <definedName name="DK_E_CON_X_OI" localSheetId="4">#REF!</definedName>
    <definedName name="DK_E_CON_X_OI" localSheetId="3">#REF!</definedName>
    <definedName name="DK_E_CON_X_OI" localSheetId="2">#REF!</definedName>
    <definedName name="DK_E_CON_X_OI" localSheetId="1">#REF!</definedName>
    <definedName name="DK_E_RES_N_LG" localSheetId="4">#REF!</definedName>
    <definedName name="DK_E_RES_N_LG" localSheetId="3">#REF!</definedName>
    <definedName name="DK_E_RES_N_LG" localSheetId="2">#REF!</definedName>
    <definedName name="DK_E_RES_N_LG" localSheetId="1">#REF!</definedName>
    <definedName name="DK_E_RES_X_LG" localSheetId="4">#REF!</definedName>
    <definedName name="DK_E_RES_X_LG" localSheetId="3">#REF!</definedName>
    <definedName name="DK_E_RES_X_LG" localSheetId="2">#REF!</definedName>
    <definedName name="DK_E_RES_X_LG" localSheetId="1">#REF!</definedName>
    <definedName name="_xlnm.Print_Area" localSheetId="4">'NECP-NoTrade'!$B$1:$AE$37</definedName>
    <definedName name="_xlnm.Print_Area" localSheetId="3">'NECP-Trade'!$B$1:$AE$37</definedName>
    <definedName name="_xlnm.Print_Area" localSheetId="2">'RE40-NoTrade'!$B$1:$AE$37</definedName>
    <definedName name="_xlnm.Print_Area" localSheetId="1">'RE40-Trade'!$B$1:$AE$38</definedName>
    <definedName name="_xlnm.Print_Titles" localSheetId="4">'NECP-NoTrade'!$1:$3</definedName>
    <definedName name="_xlnm.Print_Titles" localSheetId="3">'NECP-Trade'!$1:$3</definedName>
    <definedName name="_xlnm.Print_Titles" localSheetId="2">'RE40-NoTrade'!$1:$3</definedName>
    <definedName name="_xlnm.Print_Titles" localSheetId="1">'RE40-Trade'!$1:$3</definedName>
    <definedName name="eff" localSheetId="4">'[1]costs - data'!$B$18</definedName>
    <definedName name="eff" localSheetId="3">'[1]costs - data'!$B$18</definedName>
    <definedName name="eff" localSheetId="2">'[1]costs - data'!$B$18</definedName>
    <definedName name="eff" localSheetId="1">'[1]costs - data'!$B$18</definedName>
    <definedName name="eff">'[1]costs - data'!$B$18</definedName>
    <definedName name="EleTransportCapacity_2001" localSheetId="4">#REF!</definedName>
    <definedName name="EleTransportCapacity_2001" localSheetId="3">#REF!</definedName>
    <definedName name="EleTransportCapacity_2001" localSheetId="2">#REF!</definedName>
    <definedName name="EleTransportCapacity_2001" localSheetId="1">#REF!</definedName>
    <definedName name="EleTransportCapacity_2002" localSheetId="4">#REF!</definedName>
    <definedName name="EleTransportCapacity_2002" localSheetId="3">#REF!</definedName>
    <definedName name="EleTransportCapacity_2002" localSheetId="2">#REF!</definedName>
    <definedName name="EleTransportCapacity_2002" localSheetId="1">#REF!</definedName>
    <definedName name="EleTransportCapacity_2003" localSheetId="4">#REF!</definedName>
    <definedName name="EleTransportCapacity_2003" localSheetId="3">#REF!</definedName>
    <definedName name="EleTransportCapacity_2003" localSheetId="2">#REF!</definedName>
    <definedName name="EleTransportCapacity_2003" localSheetId="1">#REF!</definedName>
    <definedName name="EleTransportCapacity_2004" localSheetId="4">#REF!</definedName>
    <definedName name="EleTransportCapacity_2004" localSheetId="3">#REF!</definedName>
    <definedName name="EleTransportCapacity_2004" localSheetId="2">#REF!</definedName>
    <definedName name="EleTransportCapacity_2004" localSheetId="1">#REF!</definedName>
    <definedName name="EleTransportCapacity_2005" localSheetId="4">#REF!</definedName>
    <definedName name="EleTransportCapacity_2005" localSheetId="3">#REF!</definedName>
    <definedName name="EleTransportCapacity_2005" localSheetId="2">#REF!</definedName>
    <definedName name="EleTransportCapacity_2005" localSheetId="1">#REF!</definedName>
    <definedName name="OffsetCentral" localSheetId="4">'[2]New Database'!$AO$5</definedName>
    <definedName name="OffsetCentral" localSheetId="3">'[2]New Database'!$AO$5</definedName>
    <definedName name="OffsetCentral" localSheetId="2">'[2]New Database'!$AO$5</definedName>
    <definedName name="OffsetCentral" localSheetId="1">'[2]New Database'!$AO$5</definedName>
    <definedName name="OffsetCentral">'[2]New Database'!$AO$5</definedName>
    <definedName name="OFfsetCentral_H" localSheetId="4">'[2]New Database'!$AO$5:$CB$5</definedName>
    <definedName name="OFfsetCentral_H" localSheetId="3">'[2]New Database'!$AO$5:$CB$5</definedName>
    <definedName name="OFfsetCentral_H" localSheetId="2">'[2]New Database'!$AO$5:$CB$5</definedName>
    <definedName name="OFfsetCentral_H" localSheetId="1">'[2]New Database'!$AO$5:$CB$5</definedName>
    <definedName name="OFfsetCentral_H">'[2]New Database'!$AO$5:$CB$5</definedName>
    <definedName name="OffsetRows" localSheetId="4">'[2]New Database'!$DR$5:$DR$70</definedName>
    <definedName name="OffsetRows" localSheetId="3">'[2]New Database'!$DR$5:$DR$70</definedName>
    <definedName name="OffsetRows" localSheetId="2">'[2]New Database'!$DR$5:$DR$70</definedName>
    <definedName name="OffsetRows" localSheetId="1">'[2]New Database'!$DR$5:$DR$70</definedName>
    <definedName name="OffsetRows">'[2]New Database'!$DR$5:$DR$70</definedName>
    <definedName name="xxx" localSheetId="4">'[1]costs - data'!$B$18</definedName>
    <definedName name="xxx" localSheetId="3">'[1]costs - data'!$B$18</definedName>
    <definedName name="xxx" localSheetId="2">'[1]costs - data'!$B$18</definedName>
    <definedName name="xxx" localSheetId="1">'[1]costs - data'!$B$18</definedName>
    <definedName name="xxx">'[1]costs - data'!$B$18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e1" name="Tabelle1" connection="LinkedTable_Tabelle1"/>
          <x15:modelTable id="Tabelle2" name="Tabelle2" connection="LinkedTable_Tabelle2"/>
        </x15:modelTables>
      </x15:dataModel>
    </ext>
  </extLst>
</workbook>
</file>

<file path=xl/calcChain.xml><?xml version="1.0" encoding="utf-8"?>
<calcChain xmlns="http://schemas.openxmlformats.org/spreadsheetml/2006/main">
  <c r="B4" i="6" l="1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E20" i="1"/>
  <c r="AE36" i="1"/>
  <c r="AE55" i="1"/>
  <c r="AD20" i="1"/>
  <c r="AD36" i="1"/>
  <c r="AD55" i="1"/>
  <c r="AC20" i="1"/>
  <c r="AC36" i="1"/>
  <c r="AC55" i="1"/>
  <c r="AB20" i="1"/>
  <c r="AB36" i="1"/>
  <c r="AB55" i="1"/>
  <c r="AA20" i="1"/>
  <c r="AA36" i="1"/>
  <c r="AA55" i="1"/>
  <c r="Z20" i="1"/>
  <c r="Z36" i="1"/>
  <c r="Z55" i="1"/>
  <c r="Y20" i="1"/>
  <c r="Y36" i="1"/>
  <c r="Y55" i="1"/>
  <c r="X20" i="1"/>
  <c r="X36" i="1"/>
  <c r="X55" i="1"/>
  <c r="W20" i="1"/>
  <c r="W36" i="1"/>
  <c r="W55" i="1"/>
  <c r="V20" i="1"/>
  <c r="V36" i="1"/>
  <c r="V55" i="1"/>
  <c r="U20" i="1"/>
  <c r="U36" i="1"/>
  <c r="U55" i="1"/>
  <c r="T20" i="1"/>
  <c r="T36" i="1"/>
  <c r="T55" i="1"/>
  <c r="S20" i="1"/>
  <c r="S36" i="1"/>
  <c r="S55" i="1"/>
  <c r="R20" i="1"/>
  <c r="R36" i="1"/>
  <c r="R55" i="1"/>
  <c r="Q20" i="1"/>
  <c r="Q36" i="1"/>
  <c r="Q55" i="1"/>
  <c r="P20" i="1"/>
  <c r="P36" i="1"/>
  <c r="P55" i="1"/>
  <c r="O20" i="1"/>
  <c r="O36" i="1"/>
  <c r="O55" i="1"/>
  <c r="N20" i="1"/>
  <c r="N36" i="1"/>
  <c r="N55" i="1"/>
  <c r="M20" i="1"/>
  <c r="M36" i="1"/>
  <c r="M55" i="1"/>
  <c r="L20" i="1"/>
  <c r="L36" i="1"/>
  <c r="L55" i="1"/>
  <c r="K20" i="1"/>
  <c r="K36" i="1"/>
  <c r="K55" i="1"/>
  <c r="J20" i="1"/>
  <c r="J36" i="1"/>
  <c r="J55" i="1"/>
  <c r="I20" i="1"/>
  <c r="I36" i="1"/>
  <c r="I55" i="1"/>
  <c r="H20" i="1"/>
  <c r="H36" i="1"/>
  <c r="H55" i="1"/>
  <c r="G20" i="1"/>
  <c r="G36" i="1"/>
  <c r="G55" i="1"/>
  <c r="F20" i="1"/>
  <c r="F36" i="1"/>
  <c r="F55" i="1"/>
  <c r="E20" i="1"/>
  <c r="E36" i="1"/>
  <c r="E55" i="1"/>
  <c r="D20" i="1"/>
  <c r="D36" i="1"/>
  <c r="D55" i="1"/>
  <c r="AE19" i="1"/>
  <c r="AE35" i="1"/>
  <c r="AE54" i="1"/>
  <c r="AD19" i="1"/>
  <c r="AD35" i="1"/>
  <c r="AD54" i="1"/>
  <c r="AC19" i="1"/>
  <c r="AC35" i="1"/>
  <c r="AC54" i="1"/>
  <c r="AB19" i="1"/>
  <c r="AB35" i="1"/>
  <c r="AB54" i="1"/>
  <c r="AA19" i="1"/>
  <c r="AA35" i="1"/>
  <c r="AA54" i="1"/>
  <c r="Z19" i="1"/>
  <c r="Z35" i="1"/>
  <c r="Z54" i="1"/>
  <c r="Y19" i="1"/>
  <c r="Y35" i="1"/>
  <c r="Y54" i="1"/>
  <c r="X19" i="1"/>
  <c r="X35" i="1"/>
  <c r="X54" i="1"/>
  <c r="W19" i="1"/>
  <c r="W35" i="1"/>
  <c r="W54" i="1"/>
  <c r="V19" i="1"/>
  <c r="V35" i="1"/>
  <c r="V54" i="1"/>
  <c r="U19" i="1"/>
  <c r="U35" i="1"/>
  <c r="U54" i="1"/>
  <c r="T19" i="1"/>
  <c r="T35" i="1"/>
  <c r="T54" i="1"/>
  <c r="S19" i="1"/>
  <c r="S35" i="1"/>
  <c r="S54" i="1"/>
  <c r="R19" i="1"/>
  <c r="R35" i="1"/>
  <c r="R54" i="1"/>
  <c r="Q19" i="1"/>
  <c r="Q35" i="1"/>
  <c r="Q54" i="1"/>
  <c r="P19" i="1"/>
  <c r="P35" i="1"/>
  <c r="P54" i="1"/>
  <c r="O19" i="1"/>
  <c r="O35" i="1"/>
  <c r="O54" i="1"/>
  <c r="N19" i="1"/>
  <c r="N35" i="1"/>
  <c r="N54" i="1"/>
  <c r="M19" i="1"/>
  <c r="M35" i="1"/>
  <c r="M54" i="1"/>
  <c r="L19" i="1"/>
  <c r="L35" i="1"/>
  <c r="L54" i="1"/>
  <c r="K19" i="1"/>
  <c r="K35" i="1"/>
  <c r="K54" i="1"/>
  <c r="J19" i="1"/>
  <c r="J35" i="1"/>
  <c r="J54" i="1"/>
  <c r="I19" i="1"/>
  <c r="I35" i="1"/>
  <c r="I54" i="1"/>
  <c r="H19" i="1"/>
  <c r="H35" i="1"/>
  <c r="H54" i="1"/>
  <c r="G19" i="1"/>
  <c r="G35" i="1"/>
  <c r="G54" i="1"/>
  <c r="F19" i="1"/>
  <c r="F35" i="1"/>
  <c r="F54" i="1"/>
  <c r="E19" i="1"/>
  <c r="E35" i="1"/>
  <c r="E54" i="1"/>
  <c r="D19" i="1"/>
  <c r="D35" i="1"/>
  <c r="D54" i="1"/>
  <c r="AE18" i="1"/>
  <c r="AE34" i="1"/>
  <c r="AE53" i="1"/>
  <c r="AD18" i="1"/>
  <c r="AD34" i="1"/>
  <c r="AD53" i="1"/>
  <c r="AC18" i="1"/>
  <c r="AC34" i="1"/>
  <c r="AC53" i="1"/>
  <c r="AB18" i="1"/>
  <c r="AB34" i="1"/>
  <c r="AB53" i="1"/>
  <c r="AA18" i="1"/>
  <c r="AA34" i="1"/>
  <c r="AA53" i="1"/>
  <c r="Z18" i="1"/>
  <c r="Z34" i="1"/>
  <c r="Z53" i="1"/>
  <c r="Y18" i="1"/>
  <c r="Y34" i="1"/>
  <c r="Y53" i="1"/>
  <c r="X18" i="1"/>
  <c r="X34" i="1"/>
  <c r="X53" i="1"/>
  <c r="W18" i="1"/>
  <c r="W34" i="1"/>
  <c r="W53" i="1"/>
  <c r="V18" i="1"/>
  <c r="V34" i="1"/>
  <c r="V53" i="1"/>
  <c r="U18" i="1"/>
  <c r="U34" i="1"/>
  <c r="U53" i="1"/>
  <c r="T18" i="1"/>
  <c r="T34" i="1"/>
  <c r="T53" i="1"/>
  <c r="S18" i="1"/>
  <c r="S34" i="1"/>
  <c r="S53" i="1"/>
  <c r="R18" i="1"/>
  <c r="R34" i="1"/>
  <c r="R53" i="1"/>
  <c r="Q18" i="1"/>
  <c r="Q34" i="1"/>
  <c r="Q53" i="1"/>
  <c r="P18" i="1"/>
  <c r="P34" i="1"/>
  <c r="P53" i="1"/>
  <c r="O18" i="1"/>
  <c r="O34" i="1"/>
  <c r="O53" i="1"/>
  <c r="N18" i="1"/>
  <c r="N34" i="1"/>
  <c r="N53" i="1"/>
  <c r="M18" i="1"/>
  <c r="M34" i="1"/>
  <c r="M53" i="1"/>
  <c r="L18" i="1"/>
  <c r="L34" i="1"/>
  <c r="L53" i="1"/>
  <c r="K18" i="1"/>
  <c r="K34" i="1"/>
  <c r="K53" i="1"/>
  <c r="J18" i="1"/>
  <c r="J34" i="1"/>
  <c r="J53" i="1"/>
  <c r="I18" i="1"/>
  <c r="I34" i="1"/>
  <c r="I53" i="1"/>
  <c r="H18" i="1"/>
  <c r="H34" i="1"/>
  <c r="H53" i="1"/>
  <c r="G18" i="1"/>
  <c r="G34" i="1"/>
  <c r="G53" i="1"/>
  <c r="F18" i="1"/>
  <c r="F34" i="1"/>
  <c r="F53" i="1"/>
  <c r="E18" i="1"/>
  <c r="E34" i="1"/>
  <c r="E53" i="1"/>
  <c r="D18" i="1"/>
  <c r="D34" i="1"/>
  <c r="D53" i="1"/>
  <c r="AE17" i="1"/>
  <c r="AE33" i="1"/>
  <c r="AE52" i="1"/>
  <c r="AD17" i="1"/>
  <c r="AD33" i="1"/>
  <c r="AD52" i="1"/>
  <c r="AC17" i="1"/>
  <c r="AC52" i="1"/>
  <c r="AB17" i="1"/>
  <c r="AB52" i="1"/>
  <c r="AA17" i="1"/>
  <c r="AA33" i="1"/>
  <c r="AA52" i="1"/>
  <c r="Z17" i="1"/>
  <c r="Z33" i="1"/>
  <c r="Z52" i="1"/>
  <c r="Y17" i="1"/>
  <c r="Y33" i="1"/>
  <c r="Y52" i="1"/>
  <c r="X17" i="1"/>
  <c r="X33" i="1"/>
  <c r="X52" i="1"/>
  <c r="W17" i="1"/>
  <c r="W33" i="1"/>
  <c r="W52" i="1"/>
  <c r="V17" i="1"/>
  <c r="V52" i="1"/>
  <c r="U17" i="1"/>
  <c r="U33" i="1"/>
  <c r="U52" i="1"/>
  <c r="T17" i="1"/>
  <c r="T33" i="1"/>
  <c r="T52" i="1"/>
  <c r="S17" i="1"/>
  <c r="S33" i="1"/>
  <c r="S52" i="1"/>
  <c r="R17" i="1"/>
  <c r="R33" i="1"/>
  <c r="R52" i="1"/>
  <c r="Q17" i="1"/>
  <c r="Q52" i="1"/>
  <c r="P17" i="1"/>
  <c r="P33" i="1"/>
  <c r="P52" i="1"/>
  <c r="O17" i="1"/>
  <c r="O33" i="1"/>
  <c r="O52" i="1"/>
  <c r="N17" i="1"/>
  <c r="N33" i="1"/>
  <c r="N52" i="1"/>
  <c r="M17" i="1"/>
  <c r="M33" i="1"/>
  <c r="M52" i="1"/>
  <c r="L17" i="1"/>
  <c r="L33" i="1"/>
  <c r="L52" i="1"/>
  <c r="K17" i="1"/>
  <c r="K33" i="1"/>
  <c r="K52" i="1"/>
  <c r="J17" i="1"/>
  <c r="J52" i="1"/>
  <c r="I17" i="1"/>
  <c r="I33" i="1"/>
  <c r="I52" i="1"/>
  <c r="H17" i="1"/>
  <c r="H52" i="1"/>
  <c r="G17" i="1"/>
  <c r="G33" i="1"/>
  <c r="G52" i="1"/>
  <c r="F17" i="1"/>
  <c r="F33" i="1"/>
  <c r="F52" i="1"/>
  <c r="E17" i="1"/>
  <c r="E52" i="1"/>
  <c r="D17" i="1"/>
  <c r="D33" i="1"/>
  <c r="D52" i="1"/>
  <c r="AE16" i="1"/>
  <c r="AE32" i="1"/>
  <c r="AE51" i="1"/>
  <c r="AD16" i="1"/>
  <c r="AD32" i="1"/>
  <c r="AD51" i="1"/>
  <c r="AC16" i="1"/>
  <c r="AC32" i="1"/>
  <c r="AC51" i="1"/>
  <c r="AB16" i="1"/>
  <c r="AB32" i="1"/>
  <c r="AB51" i="1"/>
  <c r="AA16" i="1"/>
  <c r="AA32" i="1"/>
  <c r="AA51" i="1"/>
  <c r="Z16" i="1"/>
  <c r="Z32" i="1"/>
  <c r="Z51" i="1"/>
  <c r="Y16" i="1"/>
  <c r="Y32" i="1"/>
  <c r="Y51" i="1"/>
  <c r="X16" i="1"/>
  <c r="X32" i="1"/>
  <c r="X51" i="1"/>
  <c r="W16" i="1"/>
  <c r="W32" i="1"/>
  <c r="W51" i="1"/>
  <c r="V16" i="1"/>
  <c r="V32" i="1"/>
  <c r="V51" i="1"/>
  <c r="U16" i="1"/>
  <c r="U32" i="1"/>
  <c r="U51" i="1"/>
  <c r="T16" i="1"/>
  <c r="T32" i="1"/>
  <c r="T51" i="1"/>
  <c r="S16" i="1"/>
  <c r="S32" i="1"/>
  <c r="S51" i="1"/>
  <c r="R16" i="1"/>
  <c r="R32" i="1"/>
  <c r="R51" i="1"/>
  <c r="Q16" i="1"/>
  <c r="Q32" i="1"/>
  <c r="Q51" i="1"/>
  <c r="P16" i="1"/>
  <c r="P32" i="1"/>
  <c r="P51" i="1"/>
  <c r="O16" i="1"/>
  <c r="O32" i="1"/>
  <c r="O51" i="1"/>
  <c r="N16" i="1"/>
  <c r="N32" i="1"/>
  <c r="N51" i="1"/>
  <c r="M16" i="1"/>
  <c r="M32" i="1"/>
  <c r="M51" i="1"/>
  <c r="L16" i="1"/>
  <c r="L32" i="1"/>
  <c r="L51" i="1"/>
  <c r="K16" i="1"/>
  <c r="K32" i="1"/>
  <c r="K51" i="1"/>
  <c r="J16" i="1"/>
  <c r="J32" i="1"/>
  <c r="J51" i="1"/>
  <c r="I16" i="1"/>
  <c r="I32" i="1"/>
  <c r="I51" i="1"/>
  <c r="H16" i="1"/>
  <c r="H32" i="1"/>
  <c r="H51" i="1"/>
  <c r="G16" i="1"/>
  <c r="G32" i="1"/>
  <c r="G51" i="1"/>
  <c r="F16" i="1"/>
  <c r="F32" i="1"/>
  <c r="F51" i="1"/>
  <c r="E16" i="1"/>
  <c r="E32" i="1"/>
  <c r="E51" i="1"/>
  <c r="D16" i="1"/>
  <c r="D32" i="1"/>
  <c r="D51" i="1"/>
  <c r="AE15" i="1"/>
  <c r="AE50" i="1"/>
  <c r="AD15" i="1"/>
  <c r="AD50" i="1"/>
  <c r="AC15" i="1"/>
  <c r="AC50" i="1"/>
  <c r="AB15" i="1"/>
  <c r="AB50" i="1"/>
  <c r="AA15" i="1"/>
  <c r="AA50" i="1"/>
  <c r="Z15" i="1"/>
  <c r="Z31" i="1"/>
  <c r="Z50" i="1"/>
  <c r="Y15" i="1"/>
  <c r="Y50" i="1"/>
  <c r="X15" i="1"/>
  <c r="X50" i="1"/>
  <c r="W15" i="1"/>
  <c r="W50" i="1"/>
  <c r="V15" i="1"/>
  <c r="V50" i="1"/>
  <c r="U15" i="1"/>
  <c r="U50" i="1"/>
  <c r="T15" i="1"/>
  <c r="T50" i="1"/>
  <c r="S15" i="1"/>
  <c r="S31" i="1"/>
  <c r="S50" i="1"/>
  <c r="R15" i="1"/>
  <c r="R31" i="1"/>
  <c r="R50" i="1"/>
  <c r="Q15" i="1"/>
  <c r="Q50" i="1"/>
  <c r="P15" i="1"/>
  <c r="P50" i="1"/>
  <c r="O15" i="1"/>
  <c r="O50" i="1"/>
  <c r="N15" i="1"/>
  <c r="N50" i="1"/>
  <c r="M15" i="1"/>
  <c r="M50" i="1"/>
  <c r="L15" i="1"/>
  <c r="L50" i="1"/>
  <c r="K15" i="1"/>
  <c r="K50" i="1"/>
  <c r="J15" i="1"/>
  <c r="J50" i="1"/>
  <c r="I15" i="1"/>
  <c r="I50" i="1"/>
  <c r="H15" i="1"/>
  <c r="H50" i="1"/>
  <c r="G15" i="1"/>
  <c r="G50" i="1"/>
  <c r="F15" i="1"/>
  <c r="F50" i="1"/>
  <c r="E15" i="1"/>
  <c r="E50" i="1"/>
  <c r="D15" i="1"/>
  <c r="D31" i="1"/>
  <c r="D50" i="1"/>
  <c r="AE14" i="1"/>
  <c r="AE49" i="1"/>
  <c r="AD14" i="1"/>
  <c r="AD30" i="1"/>
  <c r="AD49" i="1"/>
  <c r="AC14" i="1"/>
  <c r="AC49" i="1"/>
  <c r="AB14" i="1"/>
  <c r="AB49" i="1"/>
  <c r="AA14" i="1"/>
  <c r="AA49" i="1"/>
  <c r="Z14" i="1"/>
  <c r="Z30" i="1"/>
  <c r="Z49" i="1"/>
  <c r="Y14" i="1"/>
  <c r="Y49" i="1"/>
  <c r="X14" i="1"/>
  <c r="X49" i="1"/>
  <c r="W14" i="1"/>
  <c r="W49" i="1"/>
  <c r="V14" i="1"/>
  <c r="V49" i="1"/>
  <c r="U14" i="1"/>
  <c r="U49" i="1"/>
  <c r="T14" i="1"/>
  <c r="T49" i="1"/>
  <c r="S14" i="1"/>
  <c r="S49" i="1"/>
  <c r="R14" i="1"/>
  <c r="R49" i="1"/>
  <c r="Q14" i="1"/>
  <c r="Q49" i="1"/>
  <c r="P14" i="1"/>
  <c r="P30" i="1"/>
  <c r="P49" i="1"/>
  <c r="O14" i="1"/>
  <c r="O49" i="1"/>
  <c r="N14" i="1"/>
  <c r="N49" i="1"/>
  <c r="M14" i="1"/>
  <c r="M49" i="1"/>
  <c r="L14" i="1"/>
  <c r="L49" i="1"/>
  <c r="K14" i="1"/>
  <c r="K49" i="1"/>
  <c r="J14" i="1"/>
  <c r="J49" i="1"/>
  <c r="I14" i="1"/>
  <c r="I30" i="1"/>
  <c r="I49" i="1"/>
  <c r="H14" i="1"/>
  <c r="H49" i="1"/>
  <c r="G14" i="1"/>
  <c r="G49" i="1"/>
  <c r="F14" i="1"/>
  <c r="F49" i="1"/>
  <c r="E14" i="1"/>
  <c r="E49" i="1"/>
  <c r="D14" i="1"/>
  <c r="D30" i="1"/>
  <c r="D49" i="1"/>
  <c r="AE13" i="1"/>
  <c r="AE29" i="1"/>
  <c r="AE48" i="1"/>
  <c r="AD13" i="1"/>
  <c r="AD29" i="1"/>
  <c r="AD48" i="1"/>
  <c r="AC13" i="1"/>
  <c r="AC29" i="1"/>
  <c r="AC48" i="1"/>
  <c r="AB13" i="1"/>
  <c r="AB29" i="1"/>
  <c r="AB48" i="1"/>
  <c r="AA13" i="1"/>
  <c r="AA29" i="1"/>
  <c r="AA48" i="1"/>
  <c r="Z13" i="1"/>
  <c r="Z29" i="1"/>
  <c r="Z48" i="1"/>
  <c r="Y13" i="1"/>
  <c r="Y29" i="1"/>
  <c r="Y48" i="1"/>
  <c r="X13" i="1"/>
  <c r="X29" i="1"/>
  <c r="X48" i="1"/>
  <c r="W13" i="1"/>
  <c r="W29" i="1"/>
  <c r="W48" i="1"/>
  <c r="V13" i="1"/>
  <c r="V29" i="1"/>
  <c r="V48" i="1"/>
  <c r="U13" i="1"/>
  <c r="U29" i="1"/>
  <c r="U48" i="1"/>
  <c r="T13" i="1"/>
  <c r="T29" i="1"/>
  <c r="T48" i="1"/>
  <c r="S13" i="1"/>
  <c r="S29" i="1"/>
  <c r="S48" i="1"/>
  <c r="R13" i="1"/>
  <c r="R29" i="1"/>
  <c r="R48" i="1"/>
  <c r="Q13" i="1"/>
  <c r="Q29" i="1"/>
  <c r="Q48" i="1"/>
  <c r="P13" i="1"/>
  <c r="P29" i="1"/>
  <c r="P48" i="1"/>
  <c r="O13" i="1"/>
  <c r="O29" i="1"/>
  <c r="O48" i="1"/>
  <c r="N13" i="1"/>
  <c r="N29" i="1"/>
  <c r="N48" i="1"/>
  <c r="M13" i="1"/>
  <c r="M29" i="1"/>
  <c r="M48" i="1"/>
  <c r="L13" i="1"/>
  <c r="L29" i="1"/>
  <c r="L48" i="1"/>
  <c r="K13" i="1"/>
  <c r="K29" i="1"/>
  <c r="K48" i="1"/>
  <c r="J13" i="1"/>
  <c r="J29" i="1"/>
  <c r="J48" i="1"/>
  <c r="I13" i="1"/>
  <c r="I29" i="1"/>
  <c r="I48" i="1"/>
  <c r="H13" i="1"/>
  <c r="H29" i="1"/>
  <c r="H48" i="1"/>
  <c r="G13" i="1"/>
  <c r="G29" i="1"/>
  <c r="G48" i="1"/>
  <c r="F13" i="1"/>
  <c r="F29" i="1"/>
  <c r="F48" i="1"/>
  <c r="E13" i="1"/>
  <c r="E29" i="1"/>
  <c r="E48" i="1"/>
  <c r="D13" i="1"/>
  <c r="D29" i="1"/>
  <c r="D48" i="1"/>
  <c r="AE12" i="1"/>
  <c r="AE28" i="1"/>
  <c r="AE47" i="1"/>
  <c r="AD12" i="1"/>
  <c r="AD28" i="1"/>
  <c r="AD47" i="1"/>
  <c r="AC12" i="1"/>
  <c r="AC28" i="1"/>
  <c r="AC47" i="1"/>
  <c r="AB12" i="1"/>
  <c r="AB28" i="1"/>
  <c r="AB47" i="1"/>
  <c r="AA12" i="1"/>
  <c r="AA28" i="1"/>
  <c r="AA47" i="1"/>
  <c r="Z12" i="1"/>
  <c r="Z28" i="1"/>
  <c r="Z47" i="1"/>
  <c r="Y12" i="1"/>
  <c r="Y28" i="1"/>
  <c r="Y47" i="1"/>
  <c r="X12" i="1"/>
  <c r="X28" i="1"/>
  <c r="X47" i="1"/>
  <c r="W12" i="1"/>
  <c r="W47" i="1"/>
  <c r="V12" i="1"/>
  <c r="V28" i="1"/>
  <c r="V47" i="1"/>
  <c r="U12" i="1"/>
  <c r="U28" i="1"/>
  <c r="U47" i="1"/>
  <c r="T12" i="1"/>
  <c r="T28" i="1"/>
  <c r="T47" i="1"/>
  <c r="S12" i="1"/>
  <c r="S28" i="1"/>
  <c r="S47" i="1"/>
  <c r="R12" i="1"/>
  <c r="R28" i="1"/>
  <c r="R47" i="1"/>
  <c r="Q12" i="1"/>
  <c r="Q28" i="1"/>
  <c r="Q47" i="1"/>
  <c r="P12" i="1"/>
  <c r="P28" i="1"/>
  <c r="P47" i="1"/>
  <c r="O12" i="1"/>
  <c r="O28" i="1"/>
  <c r="O47" i="1"/>
  <c r="N12" i="1"/>
  <c r="N28" i="1"/>
  <c r="N47" i="1"/>
  <c r="M12" i="1"/>
  <c r="M28" i="1"/>
  <c r="M47" i="1"/>
  <c r="L12" i="1"/>
  <c r="L28" i="1"/>
  <c r="L47" i="1"/>
  <c r="K12" i="1"/>
  <c r="K28" i="1"/>
  <c r="K47" i="1"/>
  <c r="J12" i="1"/>
  <c r="J28" i="1"/>
  <c r="J47" i="1"/>
  <c r="I12" i="1"/>
  <c r="I28" i="1"/>
  <c r="I47" i="1"/>
  <c r="H12" i="1"/>
  <c r="H28" i="1"/>
  <c r="H47" i="1"/>
  <c r="G12" i="1"/>
  <c r="G28" i="1"/>
  <c r="G47" i="1"/>
  <c r="F12" i="1"/>
  <c r="F28" i="1"/>
  <c r="F47" i="1"/>
  <c r="E12" i="1"/>
  <c r="E28" i="1"/>
  <c r="E47" i="1"/>
  <c r="D12" i="1"/>
  <c r="D28" i="1"/>
  <c r="D47" i="1"/>
  <c r="AE11" i="1"/>
  <c r="AE27" i="1"/>
  <c r="AE46" i="1"/>
  <c r="AD11" i="1"/>
  <c r="AD27" i="1"/>
  <c r="AD46" i="1"/>
  <c r="AC11" i="1"/>
  <c r="AC27" i="1"/>
  <c r="AC46" i="1"/>
  <c r="AB11" i="1"/>
  <c r="AB27" i="1"/>
  <c r="AB46" i="1"/>
  <c r="AA11" i="1"/>
  <c r="AA27" i="1"/>
  <c r="AA46" i="1"/>
  <c r="Z11" i="1"/>
  <c r="Z27" i="1"/>
  <c r="Z46" i="1"/>
  <c r="Y11" i="1"/>
  <c r="Y27" i="1"/>
  <c r="Y46" i="1"/>
  <c r="X11" i="1"/>
  <c r="X27" i="1"/>
  <c r="X46" i="1"/>
  <c r="W11" i="1"/>
  <c r="W46" i="1"/>
  <c r="V11" i="1"/>
  <c r="V46" i="1"/>
  <c r="U11" i="1"/>
  <c r="U27" i="1"/>
  <c r="U46" i="1"/>
  <c r="T11" i="1"/>
  <c r="T27" i="1"/>
  <c r="T46" i="1"/>
  <c r="S11" i="1"/>
  <c r="S27" i="1"/>
  <c r="S46" i="1"/>
  <c r="R11" i="1"/>
  <c r="R27" i="1"/>
  <c r="R46" i="1"/>
  <c r="Q11" i="1"/>
  <c r="Q27" i="1"/>
  <c r="Q46" i="1"/>
  <c r="P11" i="1"/>
  <c r="P27" i="1"/>
  <c r="P46" i="1"/>
  <c r="O11" i="1"/>
  <c r="O27" i="1"/>
  <c r="O46" i="1"/>
  <c r="N11" i="1"/>
  <c r="N27" i="1"/>
  <c r="N46" i="1"/>
  <c r="M11" i="1"/>
  <c r="M27" i="1"/>
  <c r="M46" i="1"/>
  <c r="L11" i="1"/>
  <c r="L46" i="1"/>
  <c r="K11" i="1"/>
  <c r="K46" i="1"/>
  <c r="J11" i="1"/>
  <c r="J27" i="1"/>
  <c r="J46" i="1"/>
  <c r="I11" i="1"/>
  <c r="I46" i="1"/>
  <c r="H11" i="1"/>
  <c r="H27" i="1"/>
  <c r="H46" i="1"/>
  <c r="G11" i="1"/>
  <c r="G27" i="1"/>
  <c r="G46" i="1"/>
  <c r="F11" i="1"/>
  <c r="F27" i="1"/>
  <c r="F46" i="1"/>
  <c r="E11" i="1"/>
  <c r="E27" i="1"/>
  <c r="E46" i="1"/>
  <c r="D11" i="1"/>
  <c r="D27" i="1"/>
  <c r="D46" i="1"/>
  <c r="AE10" i="1"/>
  <c r="AE26" i="1"/>
  <c r="AE45" i="1"/>
  <c r="AD10" i="1"/>
  <c r="AD26" i="1"/>
  <c r="AD45" i="1"/>
  <c r="AC10" i="1"/>
  <c r="AC26" i="1"/>
  <c r="AC45" i="1"/>
  <c r="AB10" i="1"/>
  <c r="AB26" i="1"/>
  <c r="AB45" i="1"/>
  <c r="AA10" i="1"/>
  <c r="AA26" i="1"/>
  <c r="AA45" i="1"/>
  <c r="Z10" i="1"/>
  <c r="Z26" i="1"/>
  <c r="Z45" i="1"/>
  <c r="Y10" i="1"/>
  <c r="Y26" i="1"/>
  <c r="Y45" i="1"/>
  <c r="X10" i="1"/>
  <c r="X26" i="1"/>
  <c r="X45" i="1"/>
  <c r="W10" i="1"/>
  <c r="W26" i="1"/>
  <c r="W45" i="1"/>
  <c r="V10" i="1"/>
  <c r="V26" i="1"/>
  <c r="V45" i="1"/>
  <c r="U10" i="1"/>
  <c r="U26" i="1"/>
  <c r="U45" i="1"/>
  <c r="T10" i="1"/>
  <c r="T26" i="1"/>
  <c r="T45" i="1"/>
  <c r="S10" i="1"/>
  <c r="S26" i="1"/>
  <c r="S45" i="1"/>
  <c r="R10" i="1"/>
  <c r="R26" i="1"/>
  <c r="R45" i="1"/>
  <c r="Q10" i="1"/>
  <c r="Q26" i="1"/>
  <c r="Q45" i="1"/>
  <c r="P10" i="1"/>
  <c r="P26" i="1"/>
  <c r="P45" i="1"/>
  <c r="O10" i="1"/>
  <c r="O26" i="1"/>
  <c r="O45" i="1"/>
  <c r="N10" i="1"/>
  <c r="N26" i="1"/>
  <c r="N45" i="1"/>
  <c r="M10" i="1"/>
  <c r="M26" i="1"/>
  <c r="M45" i="1"/>
  <c r="L10" i="1"/>
  <c r="L26" i="1"/>
  <c r="L45" i="1"/>
  <c r="K10" i="1"/>
  <c r="K26" i="1"/>
  <c r="K45" i="1"/>
  <c r="J10" i="1"/>
  <c r="J26" i="1"/>
  <c r="J45" i="1"/>
  <c r="I10" i="1"/>
  <c r="I26" i="1"/>
  <c r="I45" i="1"/>
  <c r="H10" i="1"/>
  <c r="H26" i="1"/>
  <c r="H45" i="1"/>
  <c r="G10" i="1"/>
  <c r="G26" i="1"/>
  <c r="G45" i="1"/>
  <c r="F10" i="1"/>
  <c r="F26" i="1"/>
  <c r="F45" i="1"/>
  <c r="E10" i="1"/>
  <c r="E26" i="1"/>
  <c r="E45" i="1"/>
  <c r="D10" i="1"/>
  <c r="D26" i="1"/>
  <c r="D45" i="1"/>
  <c r="AE9" i="1"/>
  <c r="AE25" i="1"/>
  <c r="AE44" i="1"/>
  <c r="AD9" i="1"/>
  <c r="AD25" i="1"/>
  <c r="AD44" i="1"/>
  <c r="AC9" i="1"/>
  <c r="AC25" i="1"/>
  <c r="AC44" i="1"/>
  <c r="AB9" i="1"/>
  <c r="AB25" i="1"/>
  <c r="AB44" i="1"/>
  <c r="AA9" i="1"/>
  <c r="AA25" i="1"/>
  <c r="AA44" i="1"/>
  <c r="Z9" i="1"/>
  <c r="Z25" i="1"/>
  <c r="Z44" i="1"/>
  <c r="Y9" i="1"/>
  <c r="Y25" i="1"/>
  <c r="Y44" i="1"/>
  <c r="X9" i="1"/>
  <c r="X25" i="1"/>
  <c r="X44" i="1"/>
  <c r="W9" i="1"/>
  <c r="W25" i="1"/>
  <c r="W44" i="1"/>
  <c r="V9" i="1"/>
  <c r="V25" i="1"/>
  <c r="V44" i="1"/>
  <c r="U9" i="1"/>
  <c r="U25" i="1"/>
  <c r="U44" i="1"/>
  <c r="T9" i="1"/>
  <c r="T25" i="1"/>
  <c r="T44" i="1"/>
  <c r="S9" i="1"/>
  <c r="S25" i="1"/>
  <c r="S44" i="1"/>
  <c r="R9" i="1"/>
  <c r="R25" i="1"/>
  <c r="R44" i="1"/>
  <c r="Q9" i="1"/>
  <c r="Q25" i="1"/>
  <c r="Q44" i="1"/>
  <c r="P9" i="1"/>
  <c r="P25" i="1"/>
  <c r="P44" i="1"/>
  <c r="O9" i="1"/>
  <c r="O25" i="1"/>
  <c r="O44" i="1"/>
  <c r="N9" i="1"/>
  <c r="N25" i="1"/>
  <c r="N44" i="1"/>
  <c r="M9" i="1"/>
  <c r="M25" i="1"/>
  <c r="M44" i="1"/>
  <c r="L9" i="1"/>
  <c r="L25" i="1"/>
  <c r="L44" i="1"/>
  <c r="K9" i="1"/>
  <c r="K25" i="1"/>
  <c r="K44" i="1"/>
  <c r="J9" i="1"/>
  <c r="J25" i="1"/>
  <c r="J44" i="1"/>
  <c r="I9" i="1"/>
  <c r="I25" i="1"/>
  <c r="I44" i="1"/>
  <c r="H9" i="1"/>
  <c r="H25" i="1"/>
  <c r="H44" i="1"/>
  <c r="G9" i="1"/>
  <c r="G25" i="1"/>
  <c r="G44" i="1"/>
  <c r="F9" i="1"/>
  <c r="F25" i="1"/>
  <c r="F44" i="1"/>
  <c r="E9" i="1"/>
  <c r="E25" i="1"/>
  <c r="E44" i="1"/>
  <c r="D9" i="1"/>
  <c r="D25" i="1"/>
  <c r="D44" i="1"/>
  <c r="AE8" i="1"/>
  <c r="AE24" i="1"/>
  <c r="AE43" i="1"/>
  <c r="AD8" i="1"/>
  <c r="AD24" i="1"/>
  <c r="AD43" i="1"/>
  <c r="AC8" i="1"/>
  <c r="AC24" i="1"/>
  <c r="AC43" i="1"/>
  <c r="AB8" i="1"/>
  <c r="AB24" i="1"/>
  <c r="AB43" i="1"/>
  <c r="AA8" i="1"/>
  <c r="AA24" i="1"/>
  <c r="AA43" i="1"/>
  <c r="Z8" i="1"/>
  <c r="Z24" i="1"/>
  <c r="Z43" i="1"/>
  <c r="Y8" i="1"/>
  <c r="Y24" i="1"/>
  <c r="Y43" i="1"/>
  <c r="X8" i="1"/>
  <c r="X24" i="1"/>
  <c r="X43" i="1"/>
  <c r="W8" i="1"/>
  <c r="W24" i="1"/>
  <c r="W43" i="1"/>
  <c r="V8" i="1"/>
  <c r="V24" i="1"/>
  <c r="V43" i="1"/>
  <c r="U8" i="1"/>
  <c r="U24" i="1"/>
  <c r="U43" i="1"/>
  <c r="T8" i="1"/>
  <c r="T24" i="1"/>
  <c r="T43" i="1"/>
  <c r="S8" i="1"/>
  <c r="S24" i="1"/>
  <c r="S43" i="1"/>
  <c r="R8" i="1"/>
  <c r="R24" i="1"/>
  <c r="R43" i="1"/>
  <c r="Q8" i="1"/>
  <c r="Q24" i="1"/>
  <c r="Q43" i="1"/>
  <c r="P8" i="1"/>
  <c r="P24" i="1"/>
  <c r="P43" i="1"/>
  <c r="O8" i="1"/>
  <c r="O24" i="1"/>
  <c r="O43" i="1"/>
  <c r="N8" i="1"/>
  <c r="N24" i="1"/>
  <c r="N43" i="1"/>
  <c r="M8" i="1"/>
  <c r="M24" i="1"/>
  <c r="M43" i="1"/>
  <c r="L8" i="1"/>
  <c r="L24" i="1"/>
  <c r="L43" i="1"/>
  <c r="K8" i="1"/>
  <c r="K24" i="1"/>
  <c r="K43" i="1"/>
  <c r="J8" i="1"/>
  <c r="J24" i="1"/>
  <c r="J43" i="1"/>
  <c r="I8" i="1"/>
  <c r="I24" i="1"/>
  <c r="I43" i="1"/>
  <c r="H8" i="1"/>
  <c r="H24" i="1"/>
  <c r="H43" i="1"/>
  <c r="G8" i="1"/>
  <c r="G24" i="1"/>
  <c r="G43" i="1"/>
  <c r="F8" i="1"/>
  <c r="F24" i="1"/>
  <c r="F43" i="1"/>
  <c r="E8" i="1"/>
  <c r="E24" i="1"/>
  <c r="E43" i="1"/>
  <c r="D8" i="1"/>
  <c r="D24" i="1"/>
  <c r="D43" i="1"/>
  <c r="AE7" i="1"/>
  <c r="AE23" i="1"/>
  <c r="AE42" i="1"/>
  <c r="AD7" i="1"/>
  <c r="AD23" i="1"/>
  <c r="AD42" i="1"/>
  <c r="AC7" i="1"/>
  <c r="AC23" i="1"/>
  <c r="AC42" i="1"/>
  <c r="AB7" i="1"/>
  <c r="AB23" i="1"/>
  <c r="AB42" i="1"/>
  <c r="AA7" i="1"/>
  <c r="AA23" i="1"/>
  <c r="AA42" i="1"/>
  <c r="Z7" i="1"/>
  <c r="Z23" i="1"/>
  <c r="Z42" i="1"/>
  <c r="Y7" i="1"/>
  <c r="Y23" i="1"/>
  <c r="Y42" i="1"/>
  <c r="X7" i="1"/>
  <c r="X23" i="1"/>
  <c r="X42" i="1"/>
  <c r="W7" i="1"/>
  <c r="W23" i="1"/>
  <c r="W42" i="1"/>
  <c r="V7" i="1"/>
  <c r="V23" i="1"/>
  <c r="V42" i="1"/>
  <c r="U7" i="1"/>
  <c r="U23" i="1"/>
  <c r="U42" i="1"/>
  <c r="T7" i="1"/>
  <c r="T23" i="1"/>
  <c r="T42" i="1"/>
  <c r="S7" i="1"/>
  <c r="S23" i="1"/>
  <c r="S42" i="1"/>
  <c r="R7" i="1"/>
  <c r="R23" i="1"/>
  <c r="R42" i="1"/>
  <c r="Q7" i="1"/>
  <c r="Q23" i="1"/>
  <c r="Q42" i="1"/>
  <c r="P7" i="1"/>
  <c r="P23" i="1"/>
  <c r="P42" i="1"/>
  <c r="O7" i="1"/>
  <c r="O23" i="1"/>
  <c r="O42" i="1"/>
  <c r="N7" i="1"/>
  <c r="N23" i="1"/>
  <c r="N42" i="1"/>
  <c r="M7" i="1"/>
  <c r="M23" i="1"/>
  <c r="M42" i="1"/>
  <c r="L7" i="1"/>
  <c r="L23" i="1"/>
  <c r="L42" i="1"/>
  <c r="K7" i="1"/>
  <c r="K23" i="1"/>
  <c r="K42" i="1"/>
  <c r="J7" i="1"/>
  <c r="J23" i="1"/>
  <c r="J42" i="1"/>
  <c r="I7" i="1"/>
  <c r="I23" i="1"/>
  <c r="I42" i="1"/>
  <c r="H7" i="1"/>
  <c r="H23" i="1"/>
  <c r="H42" i="1"/>
  <c r="G7" i="1"/>
  <c r="G23" i="1"/>
  <c r="G42" i="1"/>
  <c r="F7" i="1"/>
  <c r="F23" i="1"/>
  <c r="F42" i="1"/>
  <c r="E7" i="1"/>
  <c r="E23" i="1"/>
  <c r="E42" i="1"/>
  <c r="D7" i="1"/>
  <c r="D23" i="1"/>
  <c r="D42" i="1"/>
  <c r="AE38" i="1"/>
  <c r="AE39" i="1"/>
  <c r="AD38" i="1"/>
  <c r="AD39" i="1"/>
  <c r="AC38" i="1"/>
  <c r="AC39" i="1"/>
  <c r="AB38" i="1"/>
  <c r="AB39" i="1"/>
  <c r="AA38" i="1"/>
  <c r="AA39" i="1"/>
  <c r="Z38" i="1"/>
  <c r="Z39" i="1"/>
  <c r="Y38" i="1"/>
  <c r="Y39" i="1"/>
  <c r="X38" i="1"/>
  <c r="X39" i="1"/>
  <c r="W38" i="1"/>
  <c r="W39" i="1"/>
  <c r="V38" i="1"/>
  <c r="V39" i="1"/>
  <c r="U38" i="1"/>
  <c r="U39" i="1"/>
  <c r="T38" i="1"/>
  <c r="T39" i="1"/>
  <c r="S38" i="1"/>
  <c r="S39" i="1"/>
  <c r="R38" i="1"/>
  <c r="R39" i="1"/>
  <c r="Q38" i="1"/>
  <c r="Q39" i="1"/>
  <c r="P38" i="1"/>
  <c r="P39" i="1"/>
  <c r="O38" i="1"/>
  <c r="O39" i="1"/>
  <c r="N38" i="1"/>
  <c r="N39" i="1"/>
  <c r="M38" i="1"/>
  <c r="M39" i="1"/>
  <c r="L38" i="1"/>
  <c r="L39" i="1"/>
  <c r="K38" i="1"/>
  <c r="K39" i="1"/>
  <c r="J38" i="1"/>
  <c r="J39" i="1"/>
  <c r="I38" i="1"/>
  <c r="I39" i="1"/>
  <c r="H38" i="1"/>
  <c r="H39" i="1"/>
  <c r="G38" i="1"/>
  <c r="G39" i="1"/>
  <c r="F38" i="1"/>
  <c r="F39" i="1"/>
  <c r="E38" i="1"/>
  <c r="E39" i="1"/>
  <c r="D38" i="1"/>
  <c r="D39" i="1"/>
  <c r="AC33" i="1"/>
  <c r="AB33" i="1"/>
  <c r="V33" i="1"/>
  <c r="Q33" i="1"/>
  <c r="J33" i="1"/>
  <c r="H33" i="1"/>
  <c r="E33" i="1"/>
  <c r="AE31" i="1"/>
  <c r="AD31" i="1"/>
  <c r="AC31" i="1"/>
  <c r="AB31" i="1"/>
  <c r="AA31" i="1"/>
  <c r="Y31" i="1"/>
  <c r="X31" i="1"/>
  <c r="W31" i="1"/>
  <c r="V31" i="1"/>
  <c r="U31" i="1"/>
  <c r="T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AE30" i="1"/>
  <c r="AC30" i="1"/>
  <c r="AB30" i="1"/>
  <c r="AA30" i="1"/>
  <c r="Y30" i="1"/>
  <c r="X30" i="1"/>
  <c r="W30" i="1"/>
  <c r="V30" i="1"/>
  <c r="U30" i="1"/>
  <c r="T30" i="1"/>
  <c r="S30" i="1"/>
  <c r="R30" i="1"/>
  <c r="Q30" i="1"/>
  <c r="O30" i="1"/>
  <c r="N30" i="1"/>
  <c r="M30" i="1"/>
  <c r="L30" i="1"/>
  <c r="K30" i="1"/>
  <c r="J30" i="1"/>
  <c r="H30" i="1"/>
  <c r="G30" i="1"/>
  <c r="F30" i="1"/>
  <c r="E30" i="1"/>
  <c r="W28" i="1"/>
  <c r="W27" i="1"/>
  <c r="V27" i="1"/>
  <c r="L27" i="1"/>
  <c r="K27" i="1"/>
  <c r="I27" i="1"/>
</calcChain>
</file>

<file path=xl/connections.xml><?xml version="1.0" encoding="utf-8"?>
<connections xmlns="http://schemas.openxmlformats.org/spreadsheetml/2006/main">
  <connection id="1" name="LinkedTable_Tabelle1" type="102" refreshedVersion="6" minRefreshableVersion="5">
    <extLst>
      <ext xmlns:x15="http://schemas.microsoft.com/office/spreadsheetml/2010/11/main" uri="{DE250136-89BD-433C-8126-D09CA5730AF9}">
        <x15:connection id="Tabelle1">
          <x15:rangePr sourceName="_xlcn.LinkedTable_Tabelle11"/>
        </x15:connection>
      </ext>
    </extLst>
  </connection>
  <connection id="2" name="LinkedTable_Tabelle2" type="102" refreshedVersion="6" minRefreshableVersion="5">
    <extLst>
      <ext xmlns:x15="http://schemas.microsoft.com/office/spreadsheetml/2010/11/main" uri="{DE250136-89BD-433C-8126-D09CA5730AF9}">
        <x15:connection id="Tabelle2">
          <x15:rangePr sourceName="_xlcn.LinkedTable_Tabelle21"/>
        </x15:connection>
      </ext>
    </extLst>
  </connection>
  <connection id="3" keepAlive="1" name="ThisWorkbookDataModel" description="Datenmodel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<sst xmlns="http://schemas.openxmlformats.org/spreadsheetml/2006/main" count="739" uniqueCount="141">
  <si>
    <t>Country:</t>
  </si>
  <si>
    <t>EU27</t>
  </si>
  <si>
    <t>Scenario:</t>
  </si>
  <si>
    <t>A2-GoO(RE40-Trade)</t>
  </si>
  <si>
    <t>General acronyms:</t>
  </si>
  <si>
    <t>ALL</t>
  </si>
  <si>
    <t>All RES installations</t>
  </si>
  <si>
    <t>NEW</t>
  </si>
  <si>
    <t>New RES installations after 2020</t>
  </si>
  <si>
    <t>yearly new</t>
  </si>
  <si>
    <t xml:space="preserve"> New RES installations in year n</t>
  </si>
  <si>
    <t>General legend</t>
  </si>
  <si>
    <t>[Unit]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</si>
  <si>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</si>
  <si>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</si>
  <si>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</si>
  <si>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</si>
  <si>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</si>
  <si>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</si>
  <si>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</si>
  <si>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</si>
  <si>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</si>
  <si>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</si>
  <si>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</si>
  <si>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</si>
  <si>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</si>
  <si>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</si>
  <si>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</si>
  <si>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</si>
  <si>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</si>
  <si>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</si>
  <si>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</si>
  <si>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</si>
  <si>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</si>
  <si>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</si>
  <si>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</si>
  <si>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</si>
  <si>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</si>
  <si>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</si>
  <si>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</si>
  <si>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Country comparison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</si>
  <si>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</si>
  <si>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</si>
  <si>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</si>
  <si>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</si>
  <si>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</si>
  <si>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</si>
  <si>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</si>
  <si>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</si>
  <si>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</si>
  <si>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</si>
  <si>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</si>
  <si>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</si>
  <si>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</si>
  <si>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</si>
  <si>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</si>
  <si>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</si>
  <si>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</si>
  <si>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</si>
  <si>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</si>
  <si>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</si>
  <si>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</si>
  <si>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</si>
  <si>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</si>
  <si>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</si>
  <si>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</si>
  <si>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</si>
  <si>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</si>
  <si>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r>
      <t xml:space="preserve">Installed capacity of RES (ALL) in </t>
    </r>
    <r>
      <rPr>
        <b/>
        <u/>
        <sz val="10"/>
        <color theme="1"/>
        <rFont val="Calibri"/>
        <family val="2"/>
        <scheme val="minor"/>
      </rPr>
      <t>2030</t>
    </r>
    <r>
      <rPr>
        <sz val="10"/>
        <color theme="1"/>
        <rFont val="Calibri"/>
        <family val="2"/>
        <scheme val="minor"/>
      </rPr>
      <t xml:space="preserve"> (national deployment)</t>
    </r>
  </si>
  <si>
    <t>RES-E - Installed capacity</t>
  </si>
  <si>
    <t>Biogas</t>
  </si>
  <si>
    <t>GW</t>
  </si>
  <si>
    <t>Solid biomass</t>
  </si>
  <si>
    <t>Biowaste</t>
  </si>
  <si>
    <t>Geothermal electricity</t>
  </si>
  <si>
    <t>Hydro large-scale</t>
  </si>
  <si>
    <t>Hydro small-scale</t>
  </si>
  <si>
    <t>Photovoltaics</t>
  </si>
  <si>
    <t>Solar thermal electricity</t>
  </si>
  <si>
    <t>Tide &amp; wave</t>
  </si>
  <si>
    <t>Wind onshore</t>
  </si>
  <si>
    <t>Wind offshore</t>
  </si>
  <si>
    <t>RES-E total</t>
  </si>
  <si>
    <t>RES-E CHP</t>
  </si>
  <si>
    <t>Decentralised PV</t>
  </si>
  <si>
    <r>
      <t xml:space="preserve">Energy production from RES (ALL) in </t>
    </r>
    <r>
      <rPr>
        <b/>
        <u/>
        <sz val="10"/>
        <color theme="1"/>
        <rFont val="Calibri"/>
        <family val="2"/>
        <scheme val="minor"/>
      </rPr>
      <t>2030</t>
    </r>
    <r>
      <rPr>
        <sz val="10"/>
        <color theme="1"/>
        <rFont val="Calibri"/>
        <family val="2"/>
        <scheme val="minor"/>
      </rPr>
      <t xml:space="preserve"> (national deployment)</t>
    </r>
  </si>
  <si>
    <t>RES-E - Energy output</t>
  </si>
  <si>
    <t>TWh</t>
  </si>
  <si>
    <t>RES shares on related demand</t>
  </si>
  <si>
    <t>RES-E - share on gross electricity demand</t>
  </si>
  <si>
    <t>%</t>
  </si>
  <si>
    <t>Gross electricity demand</t>
  </si>
  <si>
    <t>RES-E - average fullloadhours</t>
  </si>
  <si>
    <t>h/a</t>
  </si>
  <si>
    <t>A2-GoO(RE40-NoTrade)</t>
  </si>
  <si>
    <t>A2-GoO-QUOe(NECP-NoTrade)</t>
  </si>
  <si>
    <t>A2-GoO-QUOe(NECP-Trade)</t>
  </si>
  <si>
    <t>Other key assumptions used in modelling:</t>
  </si>
  <si>
    <t>EUR15/tCO2</t>
  </si>
  <si>
    <t>Source: PRIMES Green Deal IA - MIX scenario … carbon prices range from 32 to 65 EUR/tCO2 in all scenarios that refer to a 55% GHG reduction target.</t>
  </si>
  <si>
    <t>Natural gas</t>
  </si>
  <si>
    <t>Coal</t>
  </si>
  <si>
    <t>Oil</t>
  </si>
  <si>
    <t>Carbon price</t>
  </si>
  <si>
    <t>Carbon price (EU ETS) 2030</t>
  </si>
  <si>
    <t>Fossil fuel prices</t>
  </si>
  <si>
    <t>EUR18/tCO2</t>
  </si>
  <si>
    <t>Siehe MUSTEC Daten bei Balmorel</t>
  </si>
  <si>
    <t>Umrechnung via Lukas-Tool</t>
  </si>
  <si>
    <r>
      <t>Szenarienauswahl: Das "</t>
    </r>
    <r>
      <rPr>
        <b/>
        <sz val="11"/>
        <color theme="1"/>
        <rFont val="Calibri"/>
        <family val="2"/>
        <scheme val="minor"/>
      </rPr>
      <t>RE40-Trade</t>
    </r>
    <r>
      <rPr>
        <sz val="11"/>
        <color theme="1"/>
        <rFont val="Calibri"/>
        <family val="2"/>
        <scheme val="minor"/>
      </rPr>
      <t>" Szenario wäre wohl das wichtigste, gefolgt von den NECP-Szenarien (NoTrade und Trade)</t>
    </r>
  </si>
  <si>
    <t>Weitere Annahmen: CO2 Preise findest du unter "Other assumptions", plus den Hinweis zu den Preisen der Fossilen.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</si>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</sst>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 applyBorder="1" applyAlignment="1">
      <alignment horizontal="right" wrapText="1"/>
    </xf>
    <xf numFmtId="0" fontId="5" fillId="0" borderId="0" xfId="0" applyFont="1" applyAlignment="1">
      <alignment horizontal="right" indent="1"/>
    </xf>
    <xf numFmtId="0" fontId="5" fillId="0" borderId="0" xfId="0" applyFont="1" applyAlignment="1">
      <alignment horizontal="right"/>
    </xf>
    <xf numFmtId="0" fontId="0" fillId="0" borderId="0" xfId="0" applyFill="1" applyBorder="1"/>
    <xf numFmtId="0" fontId="6" fillId="0" borderId="0" xfId="0" applyFont="1" applyAlignment="1">
      <alignment wrapText="1"/>
    </xf>
    <xf numFmtId="0" fontId="6" fillId="0" borderId="0" xfId="0" applyFont="1"/>
    <xf numFmtId="0" fontId="6" fillId="2" borderId="1" xfId="0" applyFont="1" applyFill="1" applyBorder="1" applyAlignment="1">
      <alignment textRotation="90" wrapText="1"/>
    </xf>
    <xf numFmtId="0" fontId="6" fillId="0" borderId="0" xfId="0" applyFont="1" applyAlignment="1">
      <alignment textRotation="90" wrapText="1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 wrapText="1"/>
    </xf>
    <xf numFmtId="0" fontId="8" fillId="0" borderId="0" xfId="0" applyFont="1" applyAlignment="1">
      <alignment wrapText="1"/>
    </xf>
    <xf numFmtId="0" fontId="9" fillId="2" borderId="1" xfId="0" applyFont="1" applyFill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wrapText="1"/>
    </xf>
    <xf numFmtId="4" fontId="6" fillId="0" borderId="0" xfId="0" applyNumberFormat="1" applyFont="1"/>
    <xf numFmtId="4" fontId="6" fillId="0" borderId="0" xfId="0" applyNumberFormat="1" applyFont="1" applyFill="1" applyBorder="1"/>
    <xf numFmtId="4" fontId="12" fillId="0" borderId="0" xfId="0" applyNumberFormat="1" applyFont="1" applyFill="1" applyBorder="1"/>
    <xf numFmtId="0" fontId="9" fillId="0" borderId="0" xfId="0" applyFont="1" applyAlignment="1">
      <alignment horizontal="left" wrapText="1"/>
    </xf>
    <xf numFmtId="0" fontId="5" fillId="0" borderId="0" xfId="0" applyFont="1"/>
    <xf numFmtId="0" fontId="11" fillId="0" borderId="2" xfId="0" applyFont="1" applyBorder="1" applyAlignment="1">
      <alignment horizontal="left" wrapText="1" indent="1"/>
    </xf>
    <xf numFmtId="0" fontId="5" fillId="0" borderId="2" xfId="0" applyFont="1" applyBorder="1"/>
    <xf numFmtId="164" fontId="6" fillId="2" borderId="3" xfId="0" applyNumberFormat="1" applyFont="1" applyFill="1" applyBorder="1"/>
    <xf numFmtId="164" fontId="6" fillId="0" borderId="2" xfId="0" applyNumberFormat="1" applyFont="1" applyBorder="1"/>
    <xf numFmtId="164" fontId="6" fillId="0" borderId="0" xfId="0" applyNumberFormat="1" applyFont="1" applyFill="1" applyBorder="1"/>
    <xf numFmtId="3" fontId="13" fillId="0" borderId="0" xfId="0" applyNumberFormat="1" applyFont="1" applyFill="1" applyBorder="1"/>
    <xf numFmtId="164" fontId="11" fillId="0" borderId="0" xfId="0" applyNumberFormat="1" applyFont="1" applyFill="1" applyBorder="1"/>
    <xf numFmtId="0" fontId="11" fillId="0" borderId="0" xfId="0" applyFont="1" applyBorder="1" applyAlignment="1">
      <alignment horizontal="left" wrapText="1" indent="1"/>
    </xf>
    <xf numFmtId="0" fontId="5" fillId="0" borderId="0" xfId="0" applyFont="1" applyBorder="1"/>
    <xf numFmtId="164" fontId="6" fillId="2" borderId="1" xfId="0" applyNumberFormat="1" applyFont="1" applyFill="1" applyBorder="1"/>
    <xf numFmtId="164" fontId="6" fillId="0" borderId="0" xfId="0" applyNumberFormat="1" applyFont="1" applyBorder="1"/>
    <xf numFmtId="164" fontId="14" fillId="2" borderId="1" xfId="0" applyNumberFormat="1" applyFont="1" applyFill="1" applyBorder="1"/>
    <xf numFmtId="164" fontId="15" fillId="0" borderId="0" xfId="0" applyNumberFormat="1" applyFont="1" applyBorder="1"/>
    <xf numFmtId="0" fontId="16" fillId="3" borderId="0" xfId="0" applyFont="1" applyFill="1" applyBorder="1" applyAlignment="1">
      <alignment horizontal="left" wrapText="1"/>
    </xf>
    <xf numFmtId="0" fontId="17" fillId="3" borderId="0" xfId="0" applyFont="1" applyFill="1" applyBorder="1"/>
    <xf numFmtId="164" fontId="18" fillId="3" borderId="1" xfId="0" applyNumberFormat="1" applyFont="1" applyFill="1" applyBorder="1"/>
    <xf numFmtId="164" fontId="18" fillId="3" borderId="0" xfId="0" applyNumberFormat="1" applyFont="1" applyFill="1" applyBorder="1"/>
    <xf numFmtId="0" fontId="11" fillId="0" borderId="4" xfId="0" applyFont="1" applyBorder="1" applyAlignment="1">
      <alignment horizontal="left" wrapText="1" indent="1"/>
    </xf>
    <xf numFmtId="0" fontId="5" fillId="0" borderId="4" xfId="0" applyFont="1" applyBorder="1"/>
    <xf numFmtId="164" fontId="14" fillId="2" borderId="5" xfId="0" applyNumberFormat="1" applyFont="1" applyFill="1" applyBorder="1"/>
    <xf numFmtId="164" fontId="15" fillId="0" borderId="4" xfId="0" applyNumberFormat="1" applyFont="1" applyBorder="1"/>
    <xf numFmtId="0" fontId="11" fillId="0" borderId="6" xfId="0" applyFont="1" applyBorder="1" applyAlignment="1">
      <alignment horizontal="left" wrapText="1" indent="1"/>
    </xf>
    <xf numFmtId="0" fontId="5" fillId="0" borderId="6" xfId="0" applyFont="1" applyBorder="1"/>
    <xf numFmtId="165" fontId="6" fillId="2" borderId="7" xfId="1" applyNumberFormat="1" applyFont="1" applyFill="1" applyBorder="1"/>
    <xf numFmtId="165" fontId="6" fillId="0" borderId="6" xfId="1" applyNumberFormat="1" applyFont="1" applyBorder="1"/>
    <xf numFmtId="165" fontId="6" fillId="0" borderId="0" xfId="1" applyNumberFormat="1" applyFont="1" applyFill="1" applyBorder="1"/>
    <xf numFmtId="165" fontId="13" fillId="0" borderId="0" xfId="0" applyNumberFormat="1" applyFont="1" applyFill="1" applyBorder="1"/>
    <xf numFmtId="165" fontId="11" fillId="0" borderId="0" xfId="0" applyNumberFormat="1" applyFont="1" applyFill="1" applyBorder="1"/>
    <xf numFmtId="0" fontId="19" fillId="3" borderId="6" xfId="0" applyFont="1" applyFill="1" applyBorder="1" applyAlignment="1">
      <alignment horizontal="left" wrapText="1"/>
    </xf>
    <xf numFmtId="0" fontId="17" fillId="3" borderId="6" xfId="0" applyFont="1" applyFill="1" applyBorder="1"/>
    <xf numFmtId="164" fontId="18" fillId="3" borderId="7" xfId="0" applyNumberFormat="1" applyFont="1" applyFill="1" applyBorder="1"/>
    <xf numFmtId="164" fontId="18" fillId="3" borderId="6" xfId="0" applyNumberFormat="1" applyFont="1" applyFill="1" applyBorder="1"/>
    <xf numFmtId="165" fontId="6" fillId="2" borderId="0" xfId="1" applyNumberFormat="1" applyFont="1" applyFill="1" applyBorder="1"/>
    <xf numFmtId="165" fontId="6" fillId="0" borderId="0" xfId="1" applyNumberFormat="1" applyFont="1" applyBorder="1"/>
    <xf numFmtId="0" fontId="20" fillId="0" borderId="0" xfId="0" applyFont="1" applyAlignment="1">
      <alignment horizontal="left" wrapText="1"/>
    </xf>
    <xf numFmtId="0" fontId="21" fillId="0" borderId="0" xfId="0" applyFont="1"/>
    <xf numFmtId="0" fontId="22" fillId="0" borderId="2" xfId="0" applyFont="1" applyBorder="1" applyAlignment="1">
      <alignment horizontal="left" wrapText="1" indent="1"/>
    </xf>
    <xf numFmtId="0" fontId="21" fillId="0" borderId="2" xfId="0" applyFont="1" applyBorder="1"/>
    <xf numFmtId="3" fontId="15" fillId="2" borderId="3" xfId="0" applyNumberFormat="1" applyFont="1" applyFill="1" applyBorder="1" applyAlignment="1">
      <alignment horizontal="right"/>
    </xf>
    <xf numFmtId="3" fontId="15" fillId="0" borderId="2" xfId="0" applyNumberFormat="1" applyFont="1" applyBorder="1" applyAlignment="1">
      <alignment horizontal="right"/>
    </xf>
    <xf numFmtId="0" fontId="22" fillId="0" borderId="0" xfId="0" applyFont="1" applyBorder="1" applyAlignment="1">
      <alignment horizontal="left" wrapText="1" indent="1"/>
    </xf>
    <xf numFmtId="0" fontId="21" fillId="0" borderId="0" xfId="0" applyFont="1" applyBorder="1"/>
    <xf numFmtId="3" fontId="15" fillId="2" borderId="1" xfId="0" applyNumberFormat="1" applyFont="1" applyFill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0" fontId="23" fillId="3" borderId="0" xfId="0" applyFont="1" applyFill="1" applyBorder="1" applyAlignment="1">
      <alignment horizontal="left" wrapText="1"/>
    </xf>
    <xf numFmtId="0" fontId="24" fillId="3" borderId="0" xfId="0" applyFont="1" applyFill="1" applyBorder="1"/>
    <xf numFmtId="3" fontId="25" fillId="3" borderId="1" xfId="0" applyNumberFormat="1" applyFont="1" applyFill="1" applyBorder="1" applyAlignment="1">
      <alignment horizontal="right"/>
    </xf>
    <xf numFmtId="3" fontId="25" fillId="3" borderId="0" xfId="0" applyNumberFormat="1" applyFont="1" applyFill="1" applyBorder="1" applyAlignment="1">
      <alignment horizontal="right"/>
    </xf>
    <xf numFmtId="0" fontId="22" fillId="0" borderId="4" xfId="0" applyFont="1" applyBorder="1" applyAlignment="1">
      <alignment horizontal="left" wrapText="1" indent="1"/>
    </xf>
    <xf numFmtId="0" fontId="21" fillId="0" borderId="4" xfId="0" applyFont="1" applyBorder="1"/>
    <xf numFmtId="3" fontId="15" fillId="2" borderId="5" xfId="0" applyNumberFormat="1" applyFont="1" applyFill="1" applyBorder="1" applyAlignment="1">
      <alignment horizontal="right"/>
    </xf>
    <xf numFmtId="3" fontId="15" fillId="0" borderId="4" xfId="0" applyNumberFormat="1" applyFont="1" applyBorder="1" applyAlignment="1">
      <alignment horizontal="right"/>
    </xf>
    <xf numFmtId="0" fontId="13" fillId="0" borderId="0" xfId="0" applyFont="1" applyFill="1" applyBorder="1" applyAlignment="1">
      <alignment horizontal="left" wrapText="1"/>
    </xf>
    <xf numFmtId="0" fontId="26" fillId="0" borderId="0" xfId="0" applyFont="1" applyFill="1" applyBorder="1"/>
    <xf numFmtId="165" fontId="12" fillId="0" borderId="0" xfId="1" applyNumberFormat="1" applyFont="1" applyFill="1" applyBorder="1"/>
    <xf numFmtId="164" fontId="13" fillId="0" borderId="0" xfId="0" applyNumberFormat="1" applyFont="1" applyFill="1" applyBorder="1"/>
    <xf numFmtId="0" fontId="27" fillId="0" borderId="0" xfId="0" applyFont="1" applyFill="1" applyBorder="1"/>
    <xf numFmtId="0" fontId="28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 indent="1"/>
    </xf>
    <xf numFmtId="3" fontId="12" fillId="0" borderId="0" xfId="0" applyNumberFormat="1" applyFont="1" applyFill="1" applyBorder="1"/>
    <xf numFmtId="10" fontId="12" fillId="0" borderId="0" xfId="1" applyNumberFormat="1" applyFont="1" applyFill="1" applyBorder="1"/>
    <xf numFmtId="0" fontId="27" fillId="0" borderId="0" xfId="0" applyFont="1" applyFill="1" applyBorder="1" applyAlignment="1">
      <alignment wrapText="1"/>
    </xf>
    <xf numFmtId="0" fontId="29" fillId="0" borderId="0" xfId="0" applyFont="1" applyFill="1" applyBorder="1" applyAlignment="1">
      <alignment wrapText="1"/>
    </xf>
    <xf numFmtId="0" fontId="30" fillId="0" borderId="0" xfId="0" applyFont="1" applyFill="1" applyBorder="1" applyAlignment="1">
      <alignment wrapText="1"/>
    </xf>
    <xf numFmtId="0" fontId="31" fillId="0" borderId="0" xfId="0" applyFont="1" applyFill="1" applyBorder="1" applyAlignment="1">
      <alignment horizontal="left" wrapText="1" indent="1"/>
    </xf>
    <xf numFmtId="3" fontId="27" fillId="0" borderId="0" xfId="0" applyNumberFormat="1" applyFont="1" applyFill="1" applyBorder="1"/>
    <xf numFmtId="164" fontId="12" fillId="0" borderId="0" xfId="0" applyNumberFormat="1" applyFont="1" applyFill="1" applyBorder="1"/>
    <xf numFmtId="0" fontId="13" fillId="0" borderId="0" xfId="0" applyFont="1" applyFill="1" applyBorder="1" applyAlignment="1">
      <alignment wrapText="1"/>
    </xf>
    <xf numFmtId="0" fontId="13" fillId="0" borderId="0" xfId="0" applyFont="1" applyFill="1" applyBorder="1"/>
    <xf numFmtId="0" fontId="30" fillId="0" borderId="0" xfId="0" applyFont="1" applyFill="1" applyBorder="1"/>
    <xf numFmtId="0" fontId="28" fillId="0" borderId="0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 indent="1"/>
    </xf>
    <xf numFmtId="0" fontId="27" fillId="0" borderId="0" xfId="0" applyFont="1" applyFill="1" applyBorder="1" applyAlignment="1">
      <alignment horizontal="left" indent="1"/>
    </xf>
    <xf numFmtId="0" fontId="26" fillId="0" borderId="0" xfId="0" applyFont="1" applyFill="1" applyBorder="1" applyAlignment="1">
      <alignment horizontal="left"/>
    </xf>
    <xf numFmtId="4" fontId="13" fillId="0" borderId="0" xfId="0" applyNumberFormat="1" applyFont="1" applyFill="1" applyBorder="1"/>
    <xf numFmtId="4" fontId="11" fillId="0" borderId="0" xfId="0" applyNumberFormat="1" applyFont="1"/>
    <xf numFmtId="4" fontId="11" fillId="0" borderId="0" xfId="0" applyNumberFormat="1" applyFont="1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left" indent="1"/>
    </xf>
    <xf numFmtId="0" fontId="8" fillId="0" borderId="0" xfId="0" applyFont="1"/>
    <xf numFmtId="166" fontId="0" fillId="0" borderId="0" xfId="0" applyNumberForma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 indent="1"/>
    </xf>
    <xf numFmtId="0" fontId="4" fillId="0" borderId="0" xfId="0" applyFont="1" applyAlignment="1">
      <alignment horizontal="right" indent="1"/>
    </xf>
  </cellXfs>
  <cellStyles count="2">
    <cellStyle name="Prozent" xfId="1" builtinId="5"/>
    <cellStyle name="Standard" xfId="0" builtinId="0"/>
  </cellStyles>
  <dxfs count="6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numFmt numFmtId="164" formatCode="#,##0.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9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alibri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1" indent="1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e%20und%20Einstellungen/Gustav%20Resch/Eigene%20Dateien/green-x/database%20Green-X/data%20RES-E/elgreen/wav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kurum/Desktop/IlexGBFuelsModel_v0_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cenarios/Aures2/results/Summary%20A2-GoO(RE40-Trade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cenarios/Aures2/results/Summary%20A2-GoO(RE40-NoTrade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cenarios/Aures2/results/Summary%20A2-GoO-QUOe(NECP-Trade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cenarios/Aures2/results/Summary%20A2-GoO-QUOe(NECP-NoTrade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tatistics\Estat%202020%20prc_hicp_aind%20and%20ert_bil_eur_a-db2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c - figures"/>
      <sheetName val="costs - data"/>
      <sheetName val="potentials &amp; flh &amp; cost - data"/>
      <sheetName val="cc FI, GR, IRL, PT"/>
      <sheetName val="cc BE, DK, IRL, LUX, NL"/>
      <sheetName val="cc F, DE, I, E, UK"/>
      <sheetName val="cc AT, NL, PT,  S"/>
      <sheetName val="Austria D"/>
      <sheetName val="Austria"/>
      <sheetName val="Belgium D"/>
      <sheetName val="Belgium"/>
      <sheetName val="Denmark D"/>
      <sheetName val="Denmark"/>
      <sheetName val="Finland D"/>
      <sheetName val="Finland"/>
      <sheetName val="France D"/>
      <sheetName val="France"/>
      <sheetName val="Germany D"/>
      <sheetName val="Germany"/>
      <sheetName val="Greece D"/>
      <sheetName val="Greece"/>
      <sheetName val="Ireland D"/>
      <sheetName val="Ireland"/>
      <sheetName val="Italy D"/>
      <sheetName val="Italy"/>
      <sheetName val="Luxembourg D"/>
      <sheetName val="Luxembourg"/>
      <sheetName val="Netherlands D"/>
      <sheetName val="Netherlands"/>
      <sheetName val="Portugal D"/>
      <sheetName val="Portugal"/>
      <sheetName val="Spain D"/>
      <sheetName val="Spain"/>
      <sheetName val="Sweden D"/>
      <sheetName val="Sweden"/>
      <sheetName val="United Kingdom D"/>
      <sheetName val="United Kingdom"/>
    </sheetNames>
    <sheetDataSet>
      <sheetData sheetId="0"/>
      <sheetData sheetId="1"/>
      <sheetData sheetId="2" refreshError="1">
        <row r="18">
          <cell r="B18">
            <v>0.25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Inputs--&gt;"/>
      <sheetName val="Common"/>
      <sheetName val="Exchange Rates  Inf"/>
      <sheetName val=" Oil Product Prices"/>
      <sheetName val="Exit capacity charges"/>
      <sheetName val="Liberalised gas prices"/>
      <sheetName val="ImpliedEfficiencies"/>
      <sheetName val="C-Spot Gas"/>
      <sheetName val="Coal Price"/>
      <sheetName val="Calcs--&gt;"/>
      <sheetName val="CALCULATIONS"/>
      <sheetName val="Outputs--&gt;"/>
      <sheetName val="New Database"/>
      <sheetName val="ReportTables - Fuel Price"/>
      <sheetName val="ReportTables - Gas Price"/>
      <sheetName val="ReportTables - OilProduct"/>
      <sheetName val="ReportTables - Other"/>
      <sheetName val="Outputs--&gt; (2)"/>
      <sheetName val="Array-Low"/>
      <sheetName val="Array-Central"/>
      <sheetName val="Array-High"/>
      <sheetName val="MonthlyGas"/>
      <sheetName val="CoalvsGas"/>
      <sheetName val="coalgascen"/>
      <sheetName val="coalgashigh"/>
      <sheetName val="MonthlyCoalvsGas"/>
      <sheetName val="C-CoalGasLowMonthly"/>
      <sheetName val="C-CoalGasLowMonthlyWithCarbon"/>
      <sheetName val="C-CoalGasCenMonth"/>
      <sheetName val="C-CoalGasCentralMontWithCarbon"/>
      <sheetName val="C-CoalGasHighMonth"/>
      <sheetName val="C-CoalGasHighMonthlyWithCarbon"/>
      <sheetName val="C-CoalGasAllMonth"/>
      <sheetName val="Charts--&gt;"/>
      <sheetName val="C - Brent Crude"/>
      <sheetName val="C - ILEX Oil Product Prices"/>
      <sheetName val="C - International Coal"/>
      <sheetName val="C - ILEX Coal Prices"/>
      <sheetName val="C - annual spot gas prices"/>
      <sheetName val="C - annual spot gas prices (2)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>
        <row r="5">
          <cell r="AO5" t="str">
            <v>Fuel name</v>
          </cell>
          <cell r="AP5" t="str">
            <v>Season (cal month for spot gas)</v>
          </cell>
          <cell r="AR5" t="str">
            <v>Calorific value (GJ)</v>
          </cell>
          <cell r="AS5" t="str">
            <v>Yr96</v>
          </cell>
          <cell r="AT5" t="str">
            <v>Yr97</v>
          </cell>
          <cell r="AU5" t="str">
            <v>Yr98</v>
          </cell>
          <cell r="AV5" t="str">
            <v>Yr99</v>
          </cell>
          <cell r="AW5" t="str">
            <v>Yr00</v>
          </cell>
          <cell r="AX5" t="str">
            <v>Yr01</v>
          </cell>
          <cell r="AY5" t="str">
            <v>Yr02</v>
          </cell>
          <cell r="AZ5" t="str">
            <v>Yr03</v>
          </cell>
          <cell r="BA5" t="str">
            <v>Yr04</v>
          </cell>
          <cell r="BB5" t="str">
            <v>Yr05</v>
          </cell>
          <cell r="BC5" t="str">
            <v>Yr06</v>
          </cell>
          <cell r="BD5" t="str">
            <v>Yr07</v>
          </cell>
          <cell r="BE5" t="str">
            <v>Yr08</v>
          </cell>
          <cell r="BF5" t="str">
            <v>Yr09</v>
          </cell>
          <cell r="BG5" t="str">
            <v>Yr10</v>
          </cell>
          <cell r="BH5" t="str">
            <v>Yr11</v>
          </cell>
          <cell r="BI5" t="str">
            <v>Yr12</v>
          </cell>
          <cell r="BJ5" t="str">
            <v>Yr13</v>
          </cell>
          <cell r="BK5" t="str">
            <v>Yr14</v>
          </cell>
          <cell r="BL5" t="str">
            <v>Yr15</v>
          </cell>
          <cell r="BM5" t="str">
            <v>Yr16</v>
          </cell>
          <cell r="BN5" t="str">
            <v>Yr17</v>
          </cell>
          <cell r="BO5" t="str">
            <v>Yr18</v>
          </cell>
          <cell r="BP5" t="str">
            <v>Yr19</v>
          </cell>
          <cell r="BQ5" t="str">
            <v>Yr20</v>
          </cell>
          <cell r="BR5" t="str">
            <v>Yr21</v>
          </cell>
          <cell r="BS5" t="str">
            <v>Yr22</v>
          </cell>
          <cell r="BT5" t="str">
            <v>Yr23</v>
          </cell>
          <cell r="BU5" t="str">
            <v>Yr24</v>
          </cell>
          <cell r="BV5" t="str">
            <v>Yr25</v>
          </cell>
          <cell r="BW5" t="str">
            <v>Yr26</v>
          </cell>
          <cell r="BX5" t="str">
            <v>Yr27</v>
          </cell>
          <cell r="BY5" t="str">
            <v>Yr28</v>
          </cell>
          <cell r="BZ5" t="str">
            <v>Yr29</v>
          </cell>
          <cell r="CA5" t="str">
            <v>Yr30</v>
          </cell>
          <cell r="DR5" t="str">
            <v>OffsetRows</v>
          </cell>
        </row>
        <row r="6">
          <cell r="DR6" t="str">
            <v>Grp1_Coal 1</v>
          </cell>
        </row>
        <row r="7">
          <cell r="DR7" t="str">
            <v>Grp1_Coal 2</v>
          </cell>
        </row>
        <row r="8">
          <cell r="DR8" t="str">
            <v>Grp1_Coal 3</v>
          </cell>
        </row>
        <row r="9">
          <cell r="DR9" t="str">
            <v>Grp1_Coal 4</v>
          </cell>
        </row>
        <row r="10">
          <cell r="DR10" t="str">
            <v>Grp2_Coal 1</v>
          </cell>
        </row>
        <row r="11">
          <cell r="DR11" t="str">
            <v>Grp2_Coal 2</v>
          </cell>
        </row>
        <row r="12">
          <cell r="DR12" t="str">
            <v>Grp2_Coal 3</v>
          </cell>
        </row>
        <row r="13">
          <cell r="DR13" t="str">
            <v>Grp2_Coal 4</v>
          </cell>
        </row>
        <row r="14">
          <cell r="DR14" t="str">
            <v>Grp3_Coal 1</v>
          </cell>
        </row>
        <row r="15">
          <cell r="DR15" t="str">
            <v>Grp3_Coal 2</v>
          </cell>
        </row>
        <row r="16">
          <cell r="DR16" t="str">
            <v>Grp3_Coal 3</v>
          </cell>
        </row>
        <row r="17">
          <cell r="DR17" t="str">
            <v>Grp3_Coal 4</v>
          </cell>
        </row>
        <row r="18">
          <cell r="DR18" t="str">
            <v>Grp4_Coal 1</v>
          </cell>
        </row>
        <row r="19">
          <cell r="DR19" t="str">
            <v>Grp4_Coal 2</v>
          </cell>
        </row>
        <row r="20">
          <cell r="DR20" t="str">
            <v>Grp4_Coal 3</v>
          </cell>
        </row>
        <row r="21">
          <cell r="DR21" t="str">
            <v>Grp4_Coal 4</v>
          </cell>
        </row>
        <row r="22">
          <cell r="DR22" t="str">
            <v>ZeroCost 1</v>
          </cell>
        </row>
        <row r="23">
          <cell r="DR23" t="str">
            <v>ZeroCost 2</v>
          </cell>
        </row>
        <row r="24">
          <cell r="DR24" t="str">
            <v>ZeroCost 3</v>
          </cell>
        </row>
        <row r="25">
          <cell r="DR25" t="str">
            <v>ZeroCost 4</v>
          </cell>
        </row>
        <row r="26">
          <cell r="DR26" t="str">
            <v>MDO 1</v>
          </cell>
        </row>
        <row r="27">
          <cell r="DR27" t="str">
            <v>MDO 2</v>
          </cell>
        </row>
        <row r="28">
          <cell r="DR28" t="str">
            <v>MDO 3</v>
          </cell>
        </row>
        <row r="29">
          <cell r="DR29" t="str">
            <v>MDO 4</v>
          </cell>
        </row>
        <row r="30">
          <cell r="DR30" t="str">
            <v>VLSFO 1</v>
          </cell>
        </row>
        <row r="31">
          <cell r="DR31" t="str">
            <v>VLSFO 2</v>
          </cell>
        </row>
        <row r="32">
          <cell r="DR32" t="str">
            <v>VLSFO 3</v>
          </cell>
        </row>
        <row r="33">
          <cell r="DR33" t="str">
            <v>VLSFO 4</v>
          </cell>
        </row>
        <row r="46">
          <cell r="DR46" t="str">
            <v>New_Gas Spring</v>
          </cell>
        </row>
        <row r="47">
          <cell r="DR47" t="str">
            <v>New_Gas Summer</v>
          </cell>
        </row>
        <row r="48">
          <cell r="DR48" t="str">
            <v>New_Gas Autumn</v>
          </cell>
        </row>
        <row r="49">
          <cell r="DR49" t="str">
            <v>New_Gas Winter</v>
          </cell>
        </row>
        <row r="50">
          <cell r="DR50" t="str">
            <v>Spot_GAS Jan</v>
          </cell>
        </row>
        <row r="51">
          <cell r="DR51" t="str">
            <v>Spot_GAS Feb</v>
          </cell>
        </row>
        <row r="52">
          <cell r="DR52" t="str">
            <v>Spot_GAS Mar</v>
          </cell>
        </row>
        <row r="53">
          <cell r="DR53" t="str">
            <v>Spot_GAS Apr</v>
          </cell>
        </row>
        <row r="54">
          <cell r="DR54" t="str">
            <v>Spot_GAS May</v>
          </cell>
        </row>
        <row r="55">
          <cell r="DR55" t="str">
            <v>Spot_GAS Jun</v>
          </cell>
        </row>
        <row r="56">
          <cell r="DR56" t="str">
            <v>Spot_GAS Jul</v>
          </cell>
        </row>
        <row r="57">
          <cell r="DR57" t="str">
            <v>Spot_GAS Aug</v>
          </cell>
        </row>
        <row r="58">
          <cell r="DR58" t="str">
            <v>Spot_GAS Sep</v>
          </cell>
        </row>
        <row r="59">
          <cell r="DR59" t="str">
            <v>Spot_GAS Oct</v>
          </cell>
        </row>
        <row r="60">
          <cell r="DR60" t="str">
            <v>Spot_GAS Nov</v>
          </cell>
        </row>
        <row r="61">
          <cell r="DR61" t="str">
            <v>Spot_GAS Dec</v>
          </cell>
        </row>
        <row r="65">
          <cell r="DR65" t="str">
            <v>New_Gas Average</v>
          </cell>
        </row>
        <row r="67">
          <cell r="DR67" t="str">
            <v>Spot_GAS Average</v>
          </cell>
        </row>
        <row r="68">
          <cell r="DR68" t="str">
            <v>Spot_GAS Max</v>
          </cell>
        </row>
        <row r="69">
          <cell r="DR69" t="str">
            <v>Spot_GAS Min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mports(nonEU)"/>
      <sheetName val="country-comparison"/>
      <sheetName val="main-results"/>
      <sheetName val="EU28"/>
      <sheetName val="AT"/>
      <sheetName val="BE"/>
      <sheetName val="BG"/>
      <sheetName val="HR"/>
      <sheetName val="CY"/>
      <sheetName val="CZ"/>
      <sheetName val="DK"/>
      <sheetName val="EE"/>
      <sheetName val="FI"/>
      <sheetName val="FR"/>
      <sheetName val="DE"/>
      <sheetName val="GR"/>
      <sheetName val="HU"/>
      <sheetName val="IE"/>
      <sheetName val="IT"/>
      <sheetName val="LA"/>
      <sheetName val="LT"/>
      <sheetName val="LU"/>
      <sheetName val="MT"/>
      <sheetName val="NL"/>
      <sheetName val="PL"/>
      <sheetName val="PT"/>
      <sheetName val="RO"/>
      <sheetName val="SK"/>
      <sheetName val="SI"/>
      <sheetName val="ES"/>
      <sheetName val="SE"/>
      <sheetName val="UK"/>
    </sheetNames>
    <sheetDataSet>
      <sheetData sheetId="0" refreshError="1"/>
      <sheetData sheetId="1" refreshError="1"/>
      <sheetData sheetId="2" refreshError="1"/>
      <sheetData sheetId="3" refreshError="1">
        <row r="225">
          <cell r="AB225">
            <v>10665166.977661133</v>
          </cell>
        </row>
        <row r="353">
          <cell r="AB353">
            <v>62664.509329944849</v>
          </cell>
        </row>
        <row r="354">
          <cell r="AB354">
            <v>171370.11450219154</v>
          </cell>
        </row>
        <row r="355">
          <cell r="AB355">
            <v>26866.567887306213</v>
          </cell>
        </row>
        <row r="356">
          <cell r="AB356">
            <v>24317.758140537888</v>
          </cell>
        </row>
        <row r="357">
          <cell r="AB357">
            <v>302392.11488342285</v>
          </cell>
        </row>
        <row r="358">
          <cell r="AB358">
            <v>54176.825271606445</v>
          </cell>
        </row>
        <row r="359">
          <cell r="AB359">
            <v>569187.57328033447</v>
          </cell>
        </row>
        <row r="360">
          <cell r="AB360">
            <v>13228.319885253906</v>
          </cell>
        </row>
        <row r="361">
          <cell r="AB361">
            <v>277.43240458345389</v>
          </cell>
        </row>
        <row r="362">
          <cell r="AB362">
            <v>763899.95511787536</v>
          </cell>
        </row>
        <row r="363">
          <cell r="AB363">
            <v>267266.01418143522</v>
          </cell>
        </row>
        <row r="364">
          <cell r="AB364">
            <v>2255647.1848844923</v>
          </cell>
        </row>
        <row r="365">
          <cell r="AB365">
            <v>189314.91653645039</v>
          </cell>
        </row>
        <row r="366">
          <cell r="AB366">
            <v>414029.08950805664</v>
          </cell>
        </row>
        <row r="396">
          <cell r="AB396">
            <v>0.73354813454875989</v>
          </cell>
        </row>
        <row r="453">
          <cell r="AB453">
            <v>12797.099518559873</v>
          </cell>
        </row>
        <row r="454">
          <cell r="AB454">
            <v>33131.843533098698</v>
          </cell>
        </row>
        <row r="455">
          <cell r="AB455">
            <v>4310.0309680998325</v>
          </cell>
        </row>
        <row r="456">
          <cell r="AB456">
            <v>3734.5736071406864</v>
          </cell>
        </row>
        <row r="457">
          <cell r="AB457">
            <v>97410.79508972168</v>
          </cell>
        </row>
        <row r="458">
          <cell r="AB458">
            <v>17115.021823406219</v>
          </cell>
        </row>
        <row r="459">
          <cell r="AB459">
            <v>547373.26804161072</v>
          </cell>
        </row>
        <row r="460">
          <cell r="AB460">
            <v>2912.4708746671677</v>
          </cell>
        </row>
        <row r="461">
          <cell r="AB461">
            <v>61.767096757888794</v>
          </cell>
        </row>
        <row r="462">
          <cell r="AB462">
            <v>307152.59252166748</v>
          </cell>
        </row>
        <row r="463">
          <cell r="AB463">
            <v>79235.671319961548</v>
          </cell>
        </row>
        <row r="464">
          <cell r="AB464">
            <v>1105235.1343946918</v>
          </cell>
        </row>
        <row r="465">
          <cell r="AB465">
            <v>35385.516062527895</v>
          </cell>
        </row>
        <row r="466">
          <cell r="AB466">
            <v>426127.55065536499</v>
          </cell>
        </row>
      </sheetData>
      <sheetData sheetId="4" refreshError="1">
        <row r="225">
          <cell r="AB225">
            <v>337548.0625</v>
          </cell>
        </row>
        <row r="353">
          <cell r="AB353">
            <v>1202.6640701293945</v>
          </cell>
        </row>
        <row r="354">
          <cell r="AB354">
            <v>4803.087574005127</v>
          </cell>
        </row>
        <row r="355">
          <cell r="AB355">
            <v>713.33624267578125</v>
          </cell>
        </row>
        <row r="356">
          <cell r="AB356">
            <v>588.9849853515625</v>
          </cell>
        </row>
        <row r="357">
          <cell r="AB357">
            <v>38187.62109375</v>
          </cell>
        </row>
        <row r="358">
          <cell r="AB358">
            <v>8228.58984375</v>
          </cell>
        </row>
        <row r="359">
          <cell r="AB359">
            <v>16099.77099609375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19327.860502726533</v>
          </cell>
        </row>
        <row r="363">
          <cell r="AB363">
            <v>0</v>
          </cell>
        </row>
        <row r="364">
          <cell r="AB364">
            <v>89025.151808268522</v>
          </cell>
        </row>
        <row r="365">
          <cell r="AB365">
            <v>5910.4697265625</v>
          </cell>
        </row>
        <row r="366">
          <cell r="AB366">
            <v>13543.400390625</v>
          </cell>
        </row>
        <row r="396">
          <cell r="AB396">
            <v>1.1266983136195448</v>
          </cell>
        </row>
        <row r="453">
          <cell r="AB453">
            <v>263.28451919555664</v>
          </cell>
        </row>
        <row r="454">
          <cell r="AB454">
            <v>826.79809510707855</v>
          </cell>
        </row>
        <row r="455">
          <cell r="AB455">
            <v>106.50173950195313</v>
          </cell>
        </row>
        <row r="456">
          <cell r="AB456">
            <v>84.226425170898438</v>
          </cell>
        </row>
        <row r="457">
          <cell r="AB457">
            <v>8807.583984375</v>
          </cell>
        </row>
        <row r="458">
          <cell r="AB458">
            <v>1896.16162109375</v>
          </cell>
        </row>
        <row r="459">
          <cell r="AB459">
            <v>16883.51904296875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8078.974609375</v>
          </cell>
        </row>
        <row r="463">
          <cell r="AB463">
            <v>0</v>
          </cell>
        </row>
        <row r="464">
          <cell r="AB464">
            <v>36947.050036787987</v>
          </cell>
        </row>
        <row r="465">
          <cell r="AB465">
            <v>1061.2315673828125</v>
          </cell>
        </row>
        <row r="466">
          <cell r="AB466">
            <v>14833.0234375</v>
          </cell>
        </row>
      </sheetData>
      <sheetData sheetId="5" refreshError="1">
        <row r="225">
          <cell r="AB225">
            <v>411399.640625</v>
          </cell>
        </row>
        <row r="353">
          <cell r="AB353">
            <v>1745.414587020874</v>
          </cell>
        </row>
        <row r="354">
          <cell r="AB354">
            <v>3359.7919254302979</v>
          </cell>
        </row>
        <row r="355">
          <cell r="AB355">
            <v>762.78515625</v>
          </cell>
        </row>
        <row r="356">
          <cell r="AB356">
            <v>305.72650146484375</v>
          </cell>
        </row>
        <row r="357">
          <cell r="AB357">
            <v>160.82118225097656</v>
          </cell>
        </row>
        <row r="358">
          <cell r="AB358">
            <v>189.73495483398438</v>
          </cell>
        </row>
        <row r="359">
          <cell r="AB359">
            <v>18759.96923828125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18005.688248237453</v>
          </cell>
        </row>
        <row r="363">
          <cell r="AB363">
            <v>14482.89746938586</v>
          </cell>
        </row>
        <row r="364">
          <cell r="AB364">
            <v>57639.055512903746</v>
          </cell>
        </row>
        <row r="365">
          <cell r="AB365">
            <v>4284.86865234375</v>
          </cell>
        </row>
        <row r="366">
          <cell r="AB366">
            <v>16074.7763671875</v>
          </cell>
        </row>
        <row r="396">
          <cell r="AB396">
            <v>0.58054005588787982</v>
          </cell>
        </row>
        <row r="453">
          <cell r="AB453">
            <v>371.70732259750366</v>
          </cell>
        </row>
        <row r="454">
          <cell r="AB454">
            <v>1083.0196266174316</v>
          </cell>
        </row>
        <row r="455">
          <cell r="AB455">
            <v>116.323486328125</v>
          </cell>
        </row>
        <row r="456">
          <cell r="AB456">
            <v>61.145301818847656</v>
          </cell>
        </row>
        <row r="457">
          <cell r="AB457">
            <v>56.58642578125</v>
          </cell>
        </row>
        <row r="458">
          <cell r="AB458">
            <v>66.333335876464844</v>
          </cell>
        </row>
        <row r="459">
          <cell r="AB459">
            <v>25610.888427734375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7165.19482421875</v>
          </cell>
        </row>
        <row r="463">
          <cell r="AB463">
            <v>4328.81396484375</v>
          </cell>
        </row>
        <row r="464">
          <cell r="AB464">
            <v>38860.012715816498</v>
          </cell>
        </row>
        <row r="465">
          <cell r="AB465">
            <v>871.48333740234375</v>
          </cell>
        </row>
        <row r="466">
          <cell r="AB466">
            <v>21579.39453125</v>
          </cell>
        </row>
      </sheetData>
      <sheetData sheetId="6" refreshError="1">
        <row r="225">
          <cell r="AB225">
            <v>109684.8984375</v>
          </cell>
        </row>
        <row r="353">
          <cell r="AB353">
            <v>378.09340667724609</v>
          </cell>
        </row>
        <row r="354">
          <cell r="AB354">
            <v>2267.3271884918213</v>
          </cell>
        </row>
        <row r="355">
          <cell r="AB355">
            <v>127.65376281738281</v>
          </cell>
        </row>
        <row r="356">
          <cell r="AB356">
            <v>636.83489990234375</v>
          </cell>
        </row>
        <row r="357">
          <cell r="AB357">
            <v>3621.23583984375</v>
          </cell>
        </row>
        <row r="358">
          <cell r="AB358">
            <v>688.15899658203125</v>
          </cell>
        </row>
        <row r="359">
          <cell r="AB359">
            <v>7347.817626953125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6539.394658897193</v>
          </cell>
        </row>
        <row r="363">
          <cell r="AB363">
            <v>66.890701293945313</v>
          </cell>
        </row>
        <row r="364">
          <cell r="AB364">
            <v>21666.574003074438</v>
          </cell>
        </row>
        <row r="365">
          <cell r="AB365">
            <v>1605.5762939453125</v>
          </cell>
        </row>
        <row r="366">
          <cell r="AB366">
            <v>5108.9541015625</v>
          </cell>
        </row>
        <row r="396">
          <cell r="AB396">
            <v>0.57786836763368932</v>
          </cell>
        </row>
        <row r="453">
          <cell r="AB453">
            <v>60.713048219680786</v>
          </cell>
        </row>
        <row r="454">
          <cell r="AB454">
            <v>385.09379863739014</v>
          </cell>
        </row>
        <row r="455">
          <cell r="AB455">
            <v>19.639039993286133</v>
          </cell>
        </row>
        <row r="456">
          <cell r="AB456">
            <v>96.014152526855469</v>
          </cell>
        </row>
        <row r="457">
          <cell r="AB457">
            <v>1993.61669921875</v>
          </cell>
        </row>
        <row r="458">
          <cell r="AB458">
            <v>411.9754638671875</v>
          </cell>
        </row>
        <row r="459">
          <cell r="AB459">
            <v>6508.4305419921875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3056.684814453125</v>
          </cell>
        </row>
        <row r="463">
          <cell r="AB463">
            <v>17.99732780456543</v>
          </cell>
        </row>
        <row r="464">
          <cell r="AB464">
            <v>12550.164886713028</v>
          </cell>
        </row>
        <row r="465">
          <cell r="AB465">
            <v>262.78558349609375</v>
          </cell>
        </row>
        <row r="466">
          <cell r="AB466">
            <v>4799.6484375</v>
          </cell>
        </row>
      </sheetData>
      <sheetData sheetId="7" refreshError="1">
        <row r="225">
          <cell r="AB225">
            <v>83023.50390625</v>
          </cell>
        </row>
        <row r="353">
          <cell r="AB353">
            <v>286.53821849822998</v>
          </cell>
        </row>
        <row r="354">
          <cell r="AB354">
            <v>551.60713315010071</v>
          </cell>
        </row>
        <row r="355">
          <cell r="AB355">
            <v>77.446868896484375</v>
          </cell>
        </row>
        <row r="356">
          <cell r="AB356">
            <v>87.67218017578125</v>
          </cell>
        </row>
        <row r="357">
          <cell r="AB357">
            <v>6744.0498046875</v>
          </cell>
        </row>
        <row r="358">
          <cell r="AB358">
            <v>677.2779541015625</v>
          </cell>
        </row>
        <row r="359">
          <cell r="AB359">
            <v>3120.5633544921875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8174.236328125</v>
          </cell>
        </row>
        <row r="363">
          <cell r="AB363">
            <v>0</v>
          </cell>
        </row>
        <row r="364">
          <cell r="AB364">
            <v>19728.35111451149</v>
          </cell>
        </row>
        <row r="365">
          <cell r="AB365">
            <v>638.461669921875</v>
          </cell>
        </row>
        <row r="366">
          <cell r="AB366">
            <v>2389.16015625</v>
          </cell>
        </row>
        <row r="396">
          <cell r="AB396">
            <v>0.96389424640036103</v>
          </cell>
        </row>
        <row r="453">
          <cell r="AB453">
            <v>45.151554584503174</v>
          </cell>
        </row>
        <row r="454">
          <cell r="AB454">
            <v>96.535681247711182</v>
          </cell>
        </row>
        <row r="455">
          <cell r="AB455">
            <v>11.914901733398438</v>
          </cell>
        </row>
        <row r="456">
          <cell r="AB456">
            <v>14.287744522094727</v>
          </cell>
        </row>
        <row r="457">
          <cell r="AB457">
            <v>2168.47412109375</v>
          </cell>
        </row>
        <row r="458">
          <cell r="AB458">
            <v>208.57000732421875</v>
          </cell>
        </row>
        <row r="459">
          <cell r="AB459">
            <v>2980.8745727539063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3242.96044921875</v>
          </cell>
        </row>
        <row r="463">
          <cell r="AB463">
            <v>0</v>
          </cell>
        </row>
        <row r="464">
          <cell r="AB464">
            <v>8768.7690324783325</v>
          </cell>
        </row>
        <row r="465">
          <cell r="AB465">
            <v>102.02811431884766</v>
          </cell>
        </row>
        <row r="466">
          <cell r="AB466">
            <v>2319.3603515625</v>
          </cell>
        </row>
      </sheetData>
      <sheetData sheetId="8" refreshError="1">
        <row r="225">
          <cell r="AB225">
            <v>23259.99658203125</v>
          </cell>
        </row>
        <row r="353">
          <cell r="AB353">
            <v>44.480165362358093</v>
          </cell>
        </row>
        <row r="354">
          <cell r="AB354">
            <v>29.733554840087891</v>
          </cell>
        </row>
        <row r="355">
          <cell r="AB355">
            <v>39.799999237060547</v>
          </cell>
        </row>
        <row r="356">
          <cell r="AB356">
            <v>2.6377389207482338E-2</v>
          </cell>
        </row>
        <row r="357">
          <cell r="AB357">
            <v>0</v>
          </cell>
        </row>
        <row r="358">
          <cell r="AB358">
            <v>4.7026033401489258</v>
          </cell>
        </row>
        <row r="359">
          <cell r="AB359">
            <v>1688.0079345703125</v>
          </cell>
        </row>
        <row r="360">
          <cell r="AB360">
            <v>5.697265625</v>
          </cell>
        </row>
        <row r="361">
          <cell r="AB361">
            <v>0</v>
          </cell>
        </row>
        <row r="362">
          <cell r="AB362">
            <v>3113.2627908621457</v>
          </cell>
        </row>
        <row r="363">
          <cell r="AB363">
            <v>100.74240112304688</v>
          </cell>
        </row>
        <row r="364">
          <cell r="AB364">
            <v>5025.1286611684136</v>
          </cell>
        </row>
        <row r="365">
          <cell r="AB365">
            <v>64.800750732421875</v>
          </cell>
        </row>
        <row r="366">
          <cell r="AB366">
            <v>1435.8751220703125</v>
          </cell>
        </row>
        <row r="396">
          <cell r="AB396">
            <v>0.80763234286273911</v>
          </cell>
        </row>
        <row r="453">
          <cell r="AB453">
            <v>7.3354298770427704</v>
          </cell>
        </row>
        <row r="454">
          <cell r="AB454">
            <v>4.5743932723999023</v>
          </cell>
        </row>
        <row r="455">
          <cell r="AB455">
            <v>6.1333327293395996</v>
          </cell>
        </row>
        <row r="456">
          <cell r="AB456">
            <v>4.3962313793599606E-3</v>
          </cell>
        </row>
        <row r="457">
          <cell r="AB457">
            <v>0</v>
          </cell>
        </row>
        <row r="458">
          <cell r="AB458">
            <v>1.544201135635376</v>
          </cell>
        </row>
        <row r="459">
          <cell r="AB459">
            <v>1200.8872528076172</v>
          </cell>
        </row>
        <row r="460">
          <cell r="AB460">
            <v>1.392389178276062</v>
          </cell>
        </row>
        <row r="461">
          <cell r="AB461">
            <v>0</v>
          </cell>
        </row>
        <row r="462">
          <cell r="AB462">
            <v>1368.3671875</v>
          </cell>
        </row>
        <row r="463">
          <cell r="AB463">
            <v>31.923271179199219</v>
          </cell>
        </row>
        <row r="464">
          <cell r="AB464">
            <v>2622.1618539108895</v>
          </cell>
        </row>
        <row r="465">
          <cell r="AB465">
            <v>10.471929550170898</v>
          </cell>
        </row>
        <row r="466">
          <cell r="AB466">
            <v>1039.0098876953125</v>
          </cell>
        </row>
      </sheetData>
      <sheetData sheetId="9" refreshError="1">
        <row r="225">
          <cell r="AB225">
            <v>302673.1953125</v>
          </cell>
        </row>
        <row r="353">
          <cell r="AB353">
            <v>3326.9766712188721</v>
          </cell>
        </row>
        <row r="354">
          <cell r="AB354">
            <v>4641.9669494628906</v>
          </cell>
        </row>
        <row r="355">
          <cell r="AB355">
            <v>211.69802856445313</v>
          </cell>
        </row>
        <row r="356">
          <cell r="AB356">
            <v>153.38453674316406</v>
          </cell>
        </row>
        <row r="357">
          <cell r="AB357">
            <v>1581.4432373046875</v>
          </cell>
        </row>
        <row r="358">
          <cell r="AB358">
            <v>837.42547607421875</v>
          </cell>
        </row>
        <row r="359">
          <cell r="AB359">
            <v>15108.6845703125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2636.2394425214638</v>
          </cell>
        </row>
        <row r="363">
          <cell r="AB363">
            <v>0</v>
          </cell>
        </row>
        <row r="364">
          <cell r="AB364">
            <v>28326.231357270608</v>
          </cell>
        </row>
        <row r="365">
          <cell r="AB365">
            <v>6556.50927734375</v>
          </cell>
        </row>
        <row r="366">
          <cell r="AB366">
            <v>10915.873046875</v>
          </cell>
        </row>
        <row r="396">
          <cell r="AB396">
            <v>0.38692593935919223</v>
          </cell>
        </row>
        <row r="453">
          <cell r="AB453">
            <v>551.93772459030151</v>
          </cell>
        </row>
        <row r="454">
          <cell r="AB454">
            <v>879.67630672454834</v>
          </cell>
        </row>
        <row r="455">
          <cell r="AB455">
            <v>32.568927764892578</v>
          </cell>
        </row>
        <row r="456">
          <cell r="AB456">
            <v>25.564090728759766</v>
          </cell>
        </row>
        <row r="457">
          <cell r="AB457">
            <v>775.5899658203125</v>
          </cell>
        </row>
        <row r="458">
          <cell r="AB458">
            <v>410.699951171875</v>
          </cell>
        </row>
        <row r="459">
          <cell r="AB459">
            <v>17268.705078125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1006.7486572265625</v>
          </cell>
        </row>
        <row r="463">
          <cell r="AB463">
            <v>0</v>
          </cell>
        </row>
        <row r="464">
          <cell r="AB464">
            <v>20951.490702152252</v>
          </cell>
        </row>
        <row r="465">
          <cell r="AB465">
            <v>1138.4107666015625</v>
          </cell>
        </row>
        <row r="466">
          <cell r="AB466">
            <v>13032.2861328125</v>
          </cell>
        </row>
      </sheetData>
      <sheetData sheetId="10" refreshError="1">
        <row r="225">
          <cell r="AB225">
            <v>194601.625</v>
          </cell>
        </row>
        <row r="353">
          <cell r="AB353">
            <v>1173.02587890625</v>
          </cell>
        </row>
        <row r="354">
          <cell r="AB354">
            <v>4905.6073665618896</v>
          </cell>
        </row>
        <row r="355">
          <cell r="AB355">
            <v>752.76605224609375</v>
          </cell>
        </row>
        <row r="356">
          <cell r="AB356">
            <v>342.51058959960938</v>
          </cell>
        </row>
        <row r="357">
          <cell r="AB357">
            <v>0</v>
          </cell>
        </row>
        <row r="358">
          <cell r="AB358">
            <v>26.36296272277832</v>
          </cell>
        </row>
        <row r="359">
          <cell r="AB359">
            <v>6293.5662841796875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21856.807216426459</v>
          </cell>
        </row>
        <row r="363">
          <cell r="AB363">
            <v>20506.985805367516</v>
          </cell>
        </row>
        <row r="364">
          <cell r="AB364">
            <v>55798.060039158474</v>
          </cell>
        </row>
        <row r="365">
          <cell r="AB365">
            <v>6624.0966796875</v>
          </cell>
        </row>
        <row r="366">
          <cell r="AB366">
            <v>4872.7138671875</v>
          </cell>
        </row>
        <row r="396">
          <cell r="AB396">
            <v>1.0798491063141611</v>
          </cell>
        </row>
        <row r="453">
          <cell r="AB453">
            <v>252.15590333938599</v>
          </cell>
        </row>
        <row r="454">
          <cell r="AB454">
            <v>1179.6267490386963</v>
          </cell>
        </row>
        <row r="455">
          <cell r="AB455">
            <v>129.19869995117188</v>
          </cell>
        </row>
        <row r="456">
          <cell r="AB456">
            <v>68.502120971679688</v>
          </cell>
        </row>
        <row r="457">
          <cell r="AB457">
            <v>0</v>
          </cell>
        </row>
        <row r="458">
          <cell r="AB458">
            <v>10.999999046325684</v>
          </cell>
        </row>
        <row r="459">
          <cell r="AB459">
            <v>7925.25830078125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7477.84228515625</v>
          </cell>
        </row>
        <row r="463">
          <cell r="AB463">
            <v>5366.826171875</v>
          </cell>
        </row>
        <row r="464">
          <cell r="AB464">
            <v>22410.41023015976</v>
          </cell>
        </row>
        <row r="465">
          <cell r="AB465">
            <v>1481.4058837890625</v>
          </cell>
        </row>
        <row r="466">
          <cell r="AB466">
            <v>6354.1337890625</v>
          </cell>
        </row>
      </sheetData>
      <sheetData sheetId="11" refreshError="1">
        <row r="225">
          <cell r="AB225">
            <v>38000.0068359375</v>
          </cell>
        </row>
        <row r="353">
          <cell r="AB353">
            <v>126.54744720458984</v>
          </cell>
        </row>
        <row r="354">
          <cell r="AB354">
            <v>775.50447463989258</v>
          </cell>
        </row>
        <row r="355">
          <cell r="AB355">
            <v>56.164352416992188</v>
          </cell>
        </row>
        <row r="356">
          <cell r="AB356">
            <v>30.676902770996094</v>
          </cell>
        </row>
        <row r="357">
          <cell r="AB357">
            <v>0</v>
          </cell>
        </row>
        <row r="358">
          <cell r="AB358">
            <v>33.113571166992188</v>
          </cell>
        </row>
        <row r="359">
          <cell r="AB359">
            <v>43.806510925292969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4126.6439866088967</v>
          </cell>
        </row>
        <row r="363">
          <cell r="AB363">
            <v>150.36192817907028</v>
          </cell>
        </row>
        <row r="364">
          <cell r="AB364">
            <v>5378.768042187412</v>
          </cell>
        </row>
        <row r="365">
          <cell r="AB365">
            <v>783.31005859375</v>
          </cell>
        </row>
        <row r="366">
          <cell r="AB366">
            <v>33.238197326660156</v>
          </cell>
        </row>
        <row r="396">
          <cell r="AB396">
            <v>0.52233117759023218</v>
          </cell>
        </row>
        <row r="453">
          <cell r="AB453">
            <v>20.774877429008484</v>
          </cell>
        </row>
        <row r="454">
          <cell r="AB454">
            <v>176.66040515899658</v>
          </cell>
        </row>
        <row r="455">
          <cell r="AB455">
            <v>8.6406698226928711</v>
          </cell>
        </row>
        <row r="456">
          <cell r="AB456">
            <v>5.1128172874450684</v>
          </cell>
        </row>
        <row r="457">
          <cell r="AB457">
            <v>0</v>
          </cell>
        </row>
        <row r="458">
          <cell r="AB458">
            <v>8.0999994277954102</v>
          </cell>
        </row>
        <row r="459">
          <cell r="AB459">
            <v>51.821079254150391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1484.123046875</v>
          </cell>
        </row>
        <row r="463">
          <cell r="AB463">
            <v>41.73663330078125</v>
          </cell>
        </row>
        <row r="464">
          <cell r="AB464">
            <v>1796.9695285558701</v>
          </cell>
        </row>
        <row r="465">
          <cell r="AB465">
            <v>140.28504943847656</v>
          </cell>
        </row>
        <row r="466">
          <cell r="AB466">
            <v>40.478530883789063</v>
          </cell>
        </row>
      </sheetData>
      <sheetData sheetId="12" refreshError="1">
        <row r="225">
          <cell r="AB225">
            <v>323581.51953125</v>
          </cell>
        </row>
        <row r="353">
          <cell r="AB353">
            <v>788.12907218933105</v>
          </cell>
        </row>
        <row r="354">
          <cell r="AB354">
            <v>15469.305679321289</v>
          </cell>
        </row>
        <row r="355">
          <cell r="AB355">
            <v>301.6505126953125</v>
          </cell>
        </row>
        <row r="356">
          <cell r="AB356">
            <v>152.86325073242188</v>
          </cell>
        </row>
        <row r="357">
          <cell r="AB357">
            <v>13144.8076171875</v>
          </cell>
        </row>
        <row r="358">
          <cell r="AB358">
            <v>1965.37451171875</v>
          </cell>
        </row>
        <row r="359">
          <cell r="AB359">
            <v>3904.0751953125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21272.230164894896</v>
          </cell>
        </row>
        <row r="363">
          <cell r="AB363">
            <v>1121.864993503571</v>
          </cell>
        </row>
        <row r="364">
          <cell r="AB364">
            <v>58323.459303677395</v>
          </cell>
        </row>
        <row r="365">
          <cell r="AB365">
            <v>16317.8095703125</v>
          </cell>
        </row>
        <row r="366">
          <cell r="AB366">
            <v>3238.09521484375</v>
          </cell>
        </row>
        <row r="396">
          <cell r="AB396">
            <v>0.61843812008191823</v>
          </cell>
        </row>
        <row r="453">
          <cell r="AB453">
            <v>155.66352462768555</v>
          </cell>
        </row>
        <row r="454">
          <cell r="AB454">
            <v>2612.1610202789307</v>
          </cell>
        </row>
        <row r="455">
          <cell r="AB455">
            <v>47.820507049560547</v>
          </cell>
        </row>
        <row r="456">
          <cell r="AB456">
            <v>30.572650909423828</v>
          </cell>
        </row>
        <row r="457">
          <cell r="AB457">
            <v>2962.87060546875</v>
          </cell>
        </row>
        <row r="458">
          <cell r="AB458">
            <v>443.00003051757813</v>
          </cell>
        </row>
        <row r="459">
          <cell r="AB459">
            <v>5179.17431640625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9058.296875</v>
          </cell>
        </row>
        <row r="463">
          <cell r="AB463">
            <v>343.8011474609375</v>
          </cell>
        </row>
        <row r="464">
          <cell r="AB464">
            <v>20833.360677719116</v>
          </cell>
        </row>
        <row r="465">
          <cell r="AB465">
            <v>2777.223388671875</v>
          </cell>
        </row>
        <row r="466">
          <cell r="AB466">
            <v>4460.3779296875</v>
          </cell>
        </row>
      </sheetData>
      <sheetData sheetId="13" refreshError="1">
        <row r="225">
          <cell r="AB225">
            <v>1444939.46875</v>
          </cell>
        </row>
        <row r="353">
          <cell r="AB353">
            <v>6552.9323501586914</v>
          </cell>
        </row>
        <row r="354">
          <cell r="AB354">
            <v>20401.067398071289</v>
          </cell>
        </row>
        <row r="355">
          <cell r="AB355">
            <v>5173.96533203125</v>
          </cell>
        </row>
        <row r="356">
          <cell r="AB356">
            <v>3056.625</v>
          </cell>
        </row>
        <row r="357">
          <cell r="AB357">
            <v>49602.26953125</v>
          </cell>
        </row>
        <row r="358">
          <cell r="AB358">
            <v>9264.5048828125</v>
          </cell>
        </row>
        <row r="359">
          <cell r="AB359">
            <v>90579.86328125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58362.687183603543</v>
          </cell>
        </row>
        <row r="363">
          <cell r="AB363">
            <v>32505.031316174423</v>
          </cell>
        </row>
        <row r="364">
          <cell r="AB364">
            <v>275308.22899019544</v>
          </cell>
        </row>
        <row r="365">
          <cell r="AB365">
            <v>22481.39453125</v>
          </cell>
        </row>
        <row r="366">
          <cell r="AB366">
            <v>68496.8671875</v>
          </cell>
        </row>
        <row r="396">
          <cell r="AB396">
            <v>0.45876447071226417</v>
          </cell>
        </row>
        <row r="453">
          <cell r="AB453">
            <v>1053.8498134613037</v>
          </cell>
        </row>
        <row r="454">
          <cell r="AB454">
            <v>3547.6066513061523</v>
          </cell>
        </row>
        <row r="455">
          <cell r="AB455">
            <v>894.91436767578125</v>
          </cell>
        </row>
        <row r="456">
          <cell r="AB456">
            <v>438.70504760742188</v>
          </cell>
        </row>
        <row r="457">
          <cell r="AB457">
            <v>16466.109375</v>
          </cell>
        </row>
        <row r="458">
          <cell r="AB458">
            <v>3064.434814453125</v>
          </cell>
        </row>
        <row r="459">
          <cell r="AB459">
            <v>82178.3603515625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18764.837890625</v>
          </cell>
        </row>
        <row r="463">
          <cell r="AB463">
            <v>9107.693359375</v>
          </cell>
        </row>
        <row r="464">
          <cell r="AB464">
            <v>135516.51167106628</v>
          </cell>
        </row>
        <row r="465">
          <cell r="AB465">
            <v>3865.6875</v>
          </cell>
        </row>
        <row r="466">
          <cell r="AB466">
            <v>67103.0859375</v>
          </cell>
        </row>
      </sheetData>
      <sheetData sheetId="14" refreshError="1">
        <row r="225">
          <cell r="AB225">
            <v>2076253.9375</v>
          </cell>
        </row>
        <row r="353">
          <cell r="AB353">
            <v>20234.126220703125</v>
          </cell>
        </row>
        <row r="354">
          <cell r="AB354">
            <v>27861.648193359375</v>
          </cell>
        </row>
        <row r="355">
          <cell r="AB355">
            <v>4923.9632568359375</v>
          </cell>
        </row>
        <row r="356">
          <cell r="AB356">
            <v>2124.411376953125</v>
          </cell>
        </row>
        <row r="357">
          <cell r="AB357">
            <v>15709.78125</v>
          </cell>
        </row>
        <row r="358">
          <cell r="AB358">
            <v>5700.82958984375</v>
          </cell>
        </row>
        <row r="359">
          <cell r="AB359">
            <v>128614.76953125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160467.62952681581</v>
          </cell>
        </row>
        <row r="363">
          <cell r="AB363">
            <v>155047.97119861995</v>
          </cell>
        </row>
        <row r="364">
          <cell r="AB364">
            <v>507331.5008712007</v>
          </cell>
        </row>
        <row r="365">
          <cell r="AB365">
            <v>38842.31640625</v>
          </cell>
        </row>
        <row r="366">
          <cell r="AB366">
            <v>86015.1875</v>
          </cell>
        </row>
        <row r="396">
          <cell r="AB396">
            <v>0.94794408985234613</v>
          </cell>
        </row>
        <row r="453">
          <cell r="AB453">
            <v>5108.6525726318359</v>
          </cell>
        </row>
        <row r="454">
          <cell r="AB454">
            <v>5911.0944862365723</v>
          </cell>
        </row>
        <row r="455">
          <cell r="AB455">
            <v>758.1483154296875</v>
          </cell>
        </row>
        <row r="456">
          <cell r="AB456">
            <v>424.88223266601563</v>
          </cell>
        </row>
        <row r="457">
          <cell r="AB457">
            <v>3466.0498046875</v>
          </cell>
        </row>
        <row r="458">
          <cell r="AB458">
            <v>1255.5224609375</v>
          </cell>
        </row>
        <row r="459">
          <cell r="AB459">
            <v>145458.734375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76774.890625</v>
          </cell>
        </row>
        <row r="463">
          <cell r="AB463">
            <v>44246.78125</v>
          </cell>
        </row>
        <row r="464">
          <cell r="AB464">
            <v>283404.75612258911</v>
          </cell>
        </row>
        <row r="465">
          <cell r="AB465">
            <v>8325.283203125</v>
          </cell>
        </row>
        <row r="466">
          <cell r="AB466">
            <v>108296.890625</v>
          </cell>
        </row>
      </sheetData>
      <sheetData sheetId="15" refreshError="1">
        <row r="225">
          <cell r="AB225">
            <v>191895.00390625</v>
          </cell>
        </row>
        <row r="353">
          <cell r="AB353">
            <v>961.45837593078613</v>
          </cell>
        </row>
        <row r="354">
          <cell r="AB354">
            <v>1906.2944145202637</v>
          </cell>
        </row>
        <row r="355">
          <cell r="AB355">
            <v>153.76914978027344</v>
          </cell>
        </row>
        <row r="356">
          <cell r="AB356">
            <v>459.47503662109375</v>
          </cell>
        </row>
        <row r="357">
          <cell r="AB357">
            <v>4970.1376953125</v>
          </cell>
        </row>
        <row r="358">
          <cell r="AB358">
            <v>231.97116088867188</v>
          </cell>
        </row>
        <row r="359">
          <cell r="AB359">
            <v>13810.510498046875</v>
          </cell>
        </row>
        <row r="360">
          <cell r="AB360">
            <v>105.373046875</v>
          </cell>
        </row>
        <row r="361">
          <cell r="AB361">
            <v>0</v>
          </cell>
        </row>
        <row r="362">
          <cell r="AB362">
            <v>16284.544921875</v>
          </cell>
        </row>
        <row r="363">
          <cell r="AB363">
            <v>711.16552173010939</v>
          </cell>
        </row>
        <row r="364">
          <cell r="AB364">
            <v>40389.02481178617</v>
          </cell>
        </row>
        <row r="365">
          <cell r="AB365">
            <v>1660.76318359375</v>
          </cell>
        </row>
        <row r="366">
          <cell r="AB366">
            <v>10247.28125</v>
          </cell>
        </row>
        <row r="396">
          <cell r="AB396">
            <v>0.69707844815137177</v>
          </cell>
        </row>
        <row r="453">
          <cell r="AB453">
            <v>156.93150305747986</v>
          </cell>
        </row>
        <row r="454">
          <cell r="AB454">
            <v>324.7211742401123</v>
          </cell>
        </row>
        <row r="455">
          <cell r="AB455">
            <v>23.656795501708984</v>
          </cell>
        </row>
        <row r="456">
          <cell r="AB456">
            <v>67.319282531738281</v>
          </cell>
        </row>
        <row r="457">
          <cell r="AB457">
            <v>3070.76953125</v>
          </cell>
        </row>
        <row r="458">
          <cell r="AB458">
            <v>143.11666870117188</v>
          </cell>
        </row>
        <row r="459">
          <cell r="AB459">
            <v>10811.8154296875</v>
          </cell>
        </row>
        <row r="460">
          <cell r="AB460">
            <v>29.656129837036133</v>
          </cell>
        </row>
        <row r="461">
          <cell r="AB461">
            <v>0</v>
          </cell>
        </row>
        <row r="462">
          <cell r="AB462">
            <v>5263.2587890625</v>
          </cell>
        </row>
        <row r="463">
          <cell r="AB463">
            <v>229.40240478515625</v>
          </cell>
        </row>
        <row r="464">
          <cell r="AB464">
            <v>20120.647708654404</v>
          </cell>
        </row>
        <row r="465">
          <cell r="AB465">
            <v>264.00277709960938</v>
          </cell>
        </row>
        <row r="466">
          <cell r="AB466">
            <v>8450.615234375</v>
          </cell>
        </row>
      </sheetData>
      <sheetData sheetId="16" refreshError="1">
        <row r="225">
          <cell r="AB225">
            <v>238415.00390625</v>
          </cell>
        </row>
        <row r="353">
          <cell r="AB353">
            <v>1140.5948867797852</v>
          </cell>
        </row>
        <row r="354">
          <cell r="AB354">
            <v>3746.8704414367676</v>
          </cell>
        </row>
        <row r="355">
          <cell r="AB355">
            <v>329.71737670898438</v>
          </cell>
        </row>
        <row r="356">
          <cell r="AB356">
            <v>779.7921142578125</v>
          </cell>
        </row>
        <row r="357">
          <cell r="AB357">
            <v>189.72164916992188</v>
          </cell>
        </row>
        <row r="358">
          <cell r="AB358">
            <v>80.043235778808594</v>
          </cell>
        </row>
        <row r="359">
          <cell r="AB359">
            <v>13373.64208984375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874.24163818359375</v>
          </cell>
        </row>
        <row r="363">
          <cell r="AB363">
            <v>0</v>
          </cell>
        </row>
        <row r="364">
          <cell r="AB364">
            <v>20288.343509674072</v>
          </cell>
        </row>
        <row r="365">
          <cell r="AB365">
            <v>3623.6708984375</v>
          </cell>
        </row>
        <row r="366">
          <cell r="AB366">
            <v>9410.6708984375</v>
          </cell>
        </row>
        <row r="396">
          <cell r="AB396">
            <v>0.38267249540681408</v>
          </cell>
        </row>
        <row r="453">
          <cell r="AB453">
            <v>177.65765380859375</v>
          </cell>
        </row>
        <row r="454">
          <cell r="AB454">
            <v>933.20311832427979</v>
          </cell>
        </row>
        <row r="455">
          <cell r="AB455">
            <v>50.725753784179688</v>
          </cell>
        </row>
        <row r="456">
          <cell r="AB456">
            <v>114.14888000488281</v>
          </cell>
        </row>
        <row r="457">
          <cell r="AB457">
            <v>45.803432464599609</v>
          </cell>
        </row>
        <row r="458">
          <cell r="AB458">
            <v>19.695339202880859</v>
          </cell>
        </row>
        <row r="459">
          <cell r="AB459">
            <v>13579.302734375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375.93997192382813</v>
          </cell>
        </row>
        <row r="463">
          <cell r="AB463">
            <v>0</v>
          </cell>
        </row>
        <row r="464">
          <cell r="AB464">
            <v>15296.476883888245</v>
          </cell>
        </row>
        <row r="465">
          <cell r="AB465">
            <v>852.498291015625</v>
          </cell>
        </row>
        <row r="466">
          <cell r="AB466">
            <v>10194.8271484375</v>
          </cell>
        </row>
      </sheetData>
      <sheetData sheetId="17" refreshError="1">
        <row r="225">
          <cell r="AB225">
            <v>189289.875</v>
          </cell>
        </row>
        <row r="353">
          <cell r="AB353">
            <v>651.49079895019531</v>
          </cell>
        </row>
        <row r="354">
          <cell r="AB354">
            <v>1102.1582260131836</v>
          </cell>
        </row>
        <row r="355">
          <cell r="AB355">
            <v>292.0421142578125</v>
          </cell>
        </row>
        <row r="356">
          <cell r="AB356">
            <v>76.431625366210938</v>
          </cell>
        </row>
        <row r="357">
          <cell r="AB357">
            <v>652.040283203125</v>
          </cell>
        </row>
        <row r="358">
          <cell r="AB358">
            <v>188.998779296875</v>
          </cell>
        </row>
        <row r="359">
          <cell r="AB359">
            <v>4351.0260620117188</v>
          </cell>
        </row>
        <row r="360">
          <cell r="AB360">
            <v>0</v>
          </cell>
        </row>
        <row r="361">
          <cell r="AB361">
            <v>18.414127488765693</v>
          </cell>
        </row>
        <row r="362">
          <cell r="AB362">
            <v>28199.325120238187</v>
          </cell>
        </row>
        <row r="363">
          <cell r="AB363">
            <v>3013.4825311595678</v>
          </cell>
        </row>
        <row r="364">
          <cell r="AB364">
            <v>38551.362885243427</v>
          </cell>
        </row>
        <row r="365">
          <cell r="AB365">
            <v>1121.941650390625</v>
          </cell>
        </row>
        <row r="366">
          <cell r="AB366">
            <v>3694.806884765625</v>
          </cell>
        </row>
        <row r="396">
          <cell r="AB396">
            <v>0.67649403421479015</v>
          </cell>
        </row>
        <row r="453">
          <cell r="AB453">
            <v>110.0475378036499</v>
          </cell>
        </row>
        <row r="454">
          <cell r="AB454">
            <v>199.50689506530762</v>
          </cell>
        </row>
        <row r="455">
          <cell r="AB455">
            <v>44.929553985595703</v>
          </cell>
        </row>
        <row r="456">
          <cell r="AB456">
            <v>15.286325454711914</v>
          </cell>
        </row>
        <row r="457">
          <cell r="AB457">
            <v>215.62319946289063</v>
          </cell>
        </row>
        <row r="458">
          <cell r="AB458">
            <v>62.500003814697266</v>
          </cell>
        </row>
        <row r="459">
          <cell r="AB459">
            <v>5585.9661865234375</v>
          </cell>
        </row>
        <row r="460">
          <cell r="AB460">
            <v>0</v>
          </cell>
        </row>
        <row r="461">
          <cell r="AB461">
            <v>4.756683349609375</v>
          </cell>
        </row>
        <row r="462">
          <cell r="AB462">
            <v>8365.689453125</v>
          </cell>
        </row>
        <row r="463">
          <cell r="AB463">
            <v>728.87890625</v>
          </cell>
        </row>
        <row r="464">
          <cell r="AB464">
            <v>15333.1847448349</v>
          </cell>
        </row>
        <row r="465">
          <cell r="AB465">
            <v>182.424560546875</v>
          </cell>
        </row>
        <row r="466">
          <cell r="AB466">
            <v>4875.5419921875</v>
          </cell>
        </row>
      </sheetData>
      <sheetData sheetId="18" refreshError="1">
        <row r="225">
          <cell r="AB225">
            <v>1295105.21875</v>
          </cell>
        </row>
        <row r="353">
          <cell r="AB353">
            <v>8035.5557861328125</v>
          </cell>
        </row>
        <row r="354">
          <cell r="AB354">
            <v>16171.642028808594</v>
          </cell>
        </row>
        <row r="355">
          <cell r="AB355">
            <v>3725.0538330078125</v>
          </cell>
        </row>
        <row r="356">
          <cell r="AB356">
            <v>10459.0693359375</v>
          </cell>
        </row>
        <row r="357">
          <cell r="AB357">
            <v>36204.77734375</v>
          </cell>
        </row>
        <row r="358">
          <cell r="AB358">
            <v>8200.005859375</v>
          </cell>
        </row>
        <row r="359">
          <cell r="AB359">
            <v>117965.02734375</v>
          </cell>
        </row>
        <row r="360">
          <cell r="AB360">
            <v>0</v>
          </cell>
        </row>
        <row r="361">
          <cell r="AB361">
            <v>11.113913061782231</v>
          </cell>
        </row>
        <row r="362">
          <cell r="AB362">
            <v>57638.692407540169</v>
          </cell>
        </row>
        <row r="363">
          <cell r="AB363">
            <v>564.64168451622936</v>
          </cell>
        </row>
        <row r="364">
          <cell r="AB364">
            <v>260036.97096724217</v>
          </cell>
        </row>
        <row r="365">
          <cell r="AB365">
            <v>18436.509765625</v>
          </cell>
        </row>
        <row r="366">
          <cell r="AB366">
            <v>78413.46875</v>
          </cell>
        </row>
        <row r="396">
          <cell r="AB396">
            <v>0.7657244813461942</v>
          </cell>
        </row>
        <row r="453">
          <cell r="AB453">
            <v>1947.3798446655273</v>
          </cell>
        </row>
        <row r="454">
          <cell r="AB454">
            <v>3196.0539016723633</v>
          </cell>
        </row>
        <row r="455">
          <cell r="AB455">
            <v>580.45693969726563</v>
          </cell>
        </row>
        <row r="456">
          <cell r="AB456">
            <v>1494.00634765625</v>
          </cell>
        </row>
        <row r="457">
          <cell r="AB457">
            <v>12430.775390625</v>
          </cell>
        </row>
        <row r="458">
          <cell r="AB458">
            <v>2813.533447265625</v>
          </cell>
        </row>
        <row r="459">
          <cell r="AB459">
            <v>92813.548828125</v>
          </cell>
        </row>
        <row r="460">
          <cell r="AB460">
            <v>0</v>
          </cell>
        </row>
        <row r="461">
          <cell r="AB461">
            <v>2.4733345508575439</v>
          </cell>
        </row>
        <row r="462">
          <cell r="AB462">
            <v>21845.978515625</v>
          </cell>
        </row>
        <row r="463">
          <cell r="AB463">
            <v>186.29714965820313</v>
          </cell>
        </row>
        <row r="464">
          <cell r="AB464">
            <v>137310.50369954109</v>
          </cell>
        </row>
        <row r="465">
          <cell r="AB465">
            <v>3546.00439453125</v>
          </cell>
        </row>
        <row r="466">
          <cell r="AB466">
            <v>68179.2421875</v>
          </cell>
        </row>
      </sheetData>
      <sheetData sheetId="19" refreshError="1">
        <row r="225">
          <cell r="AB225">
            <v>45356.1162109375</v>
          </cell>
        </row>
        <row r="353">
          <cell r="AB353">
            <v>274.54468059539795</v>
          </cell>
        </row>
        <row r="354">
          <cell r="AB354">
            <v>474.32793426513672</v>
          </cell>
        </row>
        <row r="355">
          <cell r="AB355">
            <v>19.997093200683594</v>
          </cell>
        </row>
        <row r="356">
          <cell r="AB356">
            <v>30.676902770996094</v>
          </cell>
        </row>
        <row r="357">
          <cell r="AB357">
            <v>3319.088623046875</v>
          </cell>
        </row>
        <row r="358">
          <cell r="AB358">
            <v>163.65180969238281</v>
          </cell>
        </row>
        <row r="359">
          <cell r="AB359">
            <v>60.937156677246094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1361.8632767211041</v>
          </cell>
        </row>
        <row r="363">
          <cell r="AB363">
            <v>107.61749618953502</v>
          </cell>
        </row>
        <row r="364">
          <cell r="AB364">
            <v>5791.5253589779622</v>
          </cell>
        </row>
        <row r="365">
          <cell r="AB365">
            <v>681.22357177734375</v>
          </cell>
        </row>
        <row r="366">
          <cell r="AB366">
            <v>46.492698669433594</v>
          </cell>
        </row>
        <row r="396">
          <cell r="AB396">
            <v>0.63562257369689101</v>
          </cell>
        </row>
        <row r="453">
          <cell r="AB453">
            <v>47.87139630317688</v>
          </cell>
        </row>
        <row r="454">
          <cell r="AB454">
            <v>79.410552740097046</v>
          </cell>
        </row>
        <row r="455">
          <cell r="AB455">
            <v>3.0764758586883545</v>
          </cell>
        </row>
        <row r="456">
          <cell r="AB456">
            <v>5.1128172874450684</v>
          </cell>
        </row>
        <row r="457">
          <cell r="AB457">
            <v>1741.115234375</v>
          </cell>
        </row>
        <row r="458">
          <cell r="AB458">
            <v>85.050010681152344</v>
          </cell>
        </row>
        <row r="459">
          <cell r="AB459">
            <v>69.999300003051758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480.72769165039063</v>
          </cell>
        </row>
        <row r="463">
          <cell r="AB463">
            <v>30.708274841308594</v>
          </cell>
        </row>
        <row r="464">
          <cell r="AB464">
            <v>2543.0717537403107</v>
          </cell>
        </row>
        <row r="465">
          <cell r="AB465">
            <v>115.42799377441406</v>
          </cell>
        </row>
        <row r="466">
          <cell r="AB466">
            <v>54.950832366943359</v>
          </cell>
        </row>
      </sheetData>
      <sheetData sheetId="20" refreshError="1">
        <row r="225">
          <cell r="AB225">
            <v>52711.8125</v>
          </cell>
        </row>
        <row r="353">
          <cell r="AB353">
            <v>319.84230995178223</v>
          </cell>
        </row>
        <row r="354">
          <cell r="AB354">
            <v>882.45484924316406</v>
          </cell>
        </row>
        <row r="355">
          <cell r="AB355">
            <v>63.060642719268799</v>
          </cell>
        </row>
        <row r="356">
          <cell r="AB356">
            <v>61.390571594238281</v>
          </cell>
        </row>
        <row r="357">
          <cell r="AB357">
            <v>411.93478393554688</v>
          </cell>
        </row>
        <row r="358">
          <cell r="AB358">
            <v>202.12699890136719</v>
          </cell>
        </row>
        <row r="359">
          <cell r="AB359">
            <v>223.01930236816406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5663.3950306829829</v>
          </cell>
        </row>
        <row r="363">
          <cell r="AB363">
            <v>68.463825390450552</v>
          </cell>
        </row>
        <row r="364">
          <cell r="AB364">
            <v>7896.6224120770039</v>
          </cell>
        </row>
        <row r="365">
          <cell r="AB365">
            <v>1032.6812744140625</v>
          </cell>
        </row>
        <row r="366">
          <cell r="AB366">
            <v>175.83932495117188</v>
          </cell>
        </row>
        <row r="396">
          <cell r="AB396">
            <v>0.6073969948245852</v>
          </cell>
        </row>
        <row r="453">
          <cell r="AB453">
            <v>50.651860237121582</v>
          </cell>
        </row>
        <row r="454">
          <cell r="AB454">
            <v>171.80369639396667</v>
          </cell>
        </row>
        <row r="455">
          <cell r="AB455">
            <v>9.7016351521015167</v>
          </cell>
        </row>
        <row r="456">
          <cell r="AB456">
            <v>10.231761932373047</v>
          </cell>
        </row>
        <row r="457">
          <cell r="AB457">
            <v>108.01399230957031</v>
          </cell>
        </row>
        <row r="458">
          <cell r="AB458">
            <v>53.000003814697266</v>
          </cell>
        </row>
        <row r="459">
          <cell r="AB459">
            <v>258.4553337097168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1952.109130859375</v>
          </cell>
        </row>
        <row r="463">
          <cell r="AB463">
            <v>19.401935577392578</v>
          </cell>
        </row>
        <row r="464">
          <cell r="AB464">
            <v>2633.3693499863148</v>
          </cell>
        </row>
        <row r="465">
          <cell r="AB465">
            <v>193.23098754882813</v>
          </cell>
        </row>
        <row r="466">
          <cell r="AB466">
            <v>208.89140319824219</v>
          </cell>
        </row>
      </sheetData>
      <sheetData sheetId="21" refreshError="1">
        <row r="225">
          <cell r="AB225">
            <v>32146.7861328125</v>
          </cell>
        </row>
        <row r="353">
          <cell r="AB353">
            <v>44.789468616247177</v>
          </cell>
        </row>
        <row r="354">
          <cell r="AB354">
            <v>66.252674102783203</v>
          </cell>
        </row>
        <row r="355">
          <cell r="AB355">
            <v>45.600000858306885</v>
          </cell>
        </row>
        <row r="356">
          <cell r="AB356">
            <v>2.1906450390815735E-2</v>
          </cell>
        </row>
        <row r="357">
          <cell r="AB357">
            <v>0</v>
          </cell>
        </row>
        <row r="358">
          <cell r="AB358">
            <v>143.40351867675781</v>
          </cell>
        </row>
        <row r="359">
          <cell r="AB359">
            <v>1350.6613311767578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485.61868889941621</v>
          </cell>
        </row>
        <row r="363">
          <cell r="AB363">
            <v>0</v>
          </cell>
        </row>
        <row r="364">
          <cell r="AB364">
            <v>2128.4255306751911</v>
          </cell>
        </row>
        <row r="365">
          <cell r="AB365">
            <v>141.83525085449219</v>
          </cell>
        </row>
        <row r="366">
          <cell r="AB366">
            <v>1131.6275634765625</v>
          </cell>
        </row>
        <row r="396">
          <cell r="AB396">
            <v>0.94579664681082076</v>
          </cell>
        </row>
        <row r="453">
          <cell r="AB453">
            <v>10.849402077496052</v>
          </cell>
        </row>
        <row r="454">
          <cell r="AB454">
            <v>10.79271924495697</v>
          </cell>
        </row>
        <row r="455">
          <cell r="AB455">
            <v>7.0153833627700806</v>
          </cell>
        </row>
        <row r="456">
          <cell r="AB456">
            <v>4.3812901712954044E-3</v>
          </cell>
        </row>
        <row r="457">
          <cell r="AB457">
            <v>0</v>
          </cell>
        </row>
        <row r="458">
          <cell r="AB458">
            <v>46.781959533691406</v>
          </cell>
        </row>
        <row r="459">
          <cell r="AB459">
            <v>1711.0159301757813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211.50613403320313</v>
          </cell>
        </row>
        <row r="463">
          <cell r="AB463">
            <v>0</v>
          </cell>
        </row>
        <row r="464">
          <cell r="AB464">
            <v>1997.9659097180702</v>
          </cell>
        </row>
        <row r="465">
          <cell r="AB465">
            <v>26.353187561035156</v>
          </cell>
        </row>
        <row r="466">
          <cell r="AB466">
            <v>1454.6314697265625</v>
          </cell>
        </row>
      </sheetData>
      <sheetData sheetId="22" refreshError="1">
        <row r="225">
          <cell r="AB225">
            <v>5911.9019775390625</v>
          </cell>
        </row>
        <row r="353">
          <cell r="AB353">
            <v>4.867679238319397</v>
          </cell>
        </row>
        <row r="354">
          <cell r="AB354">
            <v>16.289764404296875</v>
          </cell>
        </row>
        <row r="355">
          <cell r="AB355">
            <v>14.61985969543457</v>
          </cell>
        </row>
        <row r="356">
          <cell r="AB356">
            <v>2.6377389207482338E-2</v>
          </cell>
        </row>
        <row r="357">
          <cell r="AB357">
            <v>0</v>
          </cell>
        </row>
        <row r="358">
          <cell r="AB358">
            <v>0</v>
          </cell>
        </row>
        <row r="359">
          <cell r="AB359">
            <v>547.55193328857422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227.98551701592194</v>
          </cell>
        </row>
        <row r="363">
          <cell r="AB363">
            <v>254.78683471679688</v>
          </cell>
        </row>
        <row r="364">
          <cell r="AB364">
            <v>1071.1468904616861</v>
          </cell>
        </row>
        <row r="365">
          <cell r="AB365">
            <v>1.4416066408157349</v>
          </cell>
        </row>
        <row r="366">
          <cell r="AB366">
            <v>497.615234375</v>
          </cell>
        </row>
        <row r="396">
          <cell r="AB396">
            <v>0.3070068473664907</v>
          </cell>
        </row>
        <row r="453">
          <cell r="AB453">
            <v>0.78627845644950867</v>
          </cell>
        </row>
        <row r="454">
          <cell r="AB454">
            <v>2.506117582321167</v>
          </cell>
        </row>
        <row r="455">
          <cell r="AB455">
            <v>2.2492091655731201</v>
          </cell>
        </row>
        <row r="456">
          <cell r="AB456">
            <v>4.3962313793599606E-3</v>
          </cell>
        </row>
        <row r="457">
          <cell r="AB457">
            <v>0</v>
          </cell>
        </row>
        <row r="458">
          <cell r="AB458">
            <v>0</v>
          </cell>
        </row>
        <row r="459">
          <cell r="AB459">
            <v>396.64212417602539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90.762382507324219</v>
          </cell>
        </row>
        <row r="463">
          <cell r="AB463">
            <v>78.576675415039063</v>
          </cell>
        </row>
        <row r="464">
          <cell r="AB464">
            <v>571.52718353411183</v>
          </cell>
        </row>
        <row r="465">
          <cell r="AB465">
            <v>0.25919035077095032</v>
          </cell>
        </row>
        <row r="466">
          <cell r="AB466">
            <v>363.63845825195313</v>
          </cell>
        </row>
      </sheetData>
      <sheetData sheetId="23" refreshError="1">
        <row r="225">
          <cell r="AB225">
            <v>493398.484375</v>
          </cell>
        </row>
        <row r="353">
          <cell r="AB353">
            <v>2964.4278610348701</v>
          </cell>
        </row>
        <row r="354">
          <cell r="AB354">
            <v>4464.9481163024902</v>
          </cell>
        </row>
        <row r="355">
          <cell r="AB355">
            <v>2405.0387573242188</v>
          </cell>
        </row>
        <row r="356">
          <cell r="AB356">
            <v>305.72650146484375</v>
          </cell>
        </row>
        <row r="357">
          <cell r="AB357">
            <v>94.295669555664063</v>
          </cell>
        </row>
        <row r="358">
          <cell r="AB358">
            <v>5.6067695617675781</v>
          </cell>
        </row>
        <row r="359">
          <cell r="AB359">
            <v>15070.40966796875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22463.236292095229</v>
          </cell>
        </row>
        <row r="363">
          <cell r="AB363">
            <v>40951.431042375101</v>
          </cell>
        </row>
        <row r="364">
          <cell r="AB364">
            <v>88900.724308702527</v>
          </cell>
        </row>
        <row r="365">
          <cell r="AB365">
            <v>8304.412109375</v>
          </cell>
        </row>
        <row r="366">
          <cell r="AB366">
            <v>12046.7587890625</v>
          </cell>
        </row>
        <row r="396">
          <cell r="AB396">
            <v>0.70073514712558949</v>
          </cell>
        </row>
        <row r="453">
          <cell r="AB453">
            <v>564.66735510528088</v>
          </cell>
        </row>
        <row r="454">
          <cell r="AB454">
            <v>1270.5082135796547</v>
          </cell>
        </row>
        <row r="455">
          <cell r="AB455">
            <v>370.55563354492188</v>
          </cell>
        </row>
        <row r="456">
          <cell r="AB456">
            <v>61.145301818847656</v>
          </cell>
        </row>
        <row r="457">
          <cell r="AB457">
            <v>37.000003814697266</v>
          </cell>
        </row>
        <row r="458">
          <cell r="AB458">
            <v>2.2000000476837158</v>
          </cell>
        </row>
        <row r="459">
          <cell r="AB459">
            <v>18722.53173828125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7234.76904296875</v>
          </cell>
        </row>
        <row r="463">
          <cell r="AB463">
            <v>11585.494140625</v>
          </cell>
        </row>
        <row r="464">
          <cell r="AB464">
            <v>39848.871429786086</v>
          </cell>
        </row>
        <row r="465">
          <cell r="AB465">
            <v>1662.9779052734375</v>
          </cell>
        </row>
        <row r="466">
          <cell r="AB466">
            <v>15218.23828125</v>
          </cell>
        </row>
      </sheetData>
      <sheetData sheetId="24" refreshError="1">
        <row r="225">
          <cell r="AB225">
            <v>781181.15625</v>
          </cell>
        </row>
        <row r="353">
          <cell r="AB353">
            <v>3734.7440147399902</v>
          </cell>
        </row>
        <row r="354">
          <cell r="AB354">
            <v>19173.308441162109</v>
          </cell>
        </row>
        <row r="355">
          <cell r="AB355">
            <v>566.8674430847168</v>
          </cell>
        </row>
        <row r="356">
          <cell r="AB356">
            <v>552.184326171875</v>
          </cell>
        </row>
        <row r="357">
          <cell r="AB357">
            <v>1077.3748779296875</v>
          </cell>
        </row>
        <row r="358">
          <cell r="AB358">
            <v>2021.66845703125</v>
          </cell>
        </row>
        <row r="359">
          <cell r="AB359">
            <v>3669.226806640625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47395.544262378877</v>
          </cell>
        </row>
        <row r="363">
          <cell r="AB363">
            <v>1107.1250297355205</v>
          </cell>
        </row>
        <row r="364">
          <cell r="AB364">
            <v>79169.204150818012</v>
          </cell>
        </row>
        <row r="365">
          <cell r="AB365">
            <v>13158</v>
          </cell>
        </row>
        <row r="366">
          <cell r="AB366">
            <v>3033.508544921875</v>
          </cell>
        </row>
        <row r="396">
          <cell r="AB396">
            <v>0.40173769232660295</v>
          </cell>
        </row>
        <row r="453">
          <cell r="AB453">
            <v>581.80580496788025</v>
          </cell>
        </row>
        <row r="454">
          <cell r="AB454">
            <v>3699.7621917724609</v>
          </cell>
        </row>
        <row r="455">
          <cell r="AB455">
            <v>87.210376739501953</v>
          </cell>
        </row>
        <row r="456">
          <cell r="AB456">
            <v>92.030723571777344</v>
          </cell>
        </row>
        <row r="457">
          <cell r="AB457">
            <v>304.87997436523438</v>
          </cell>
        </row>
        <row r="458">
          <cell r="AB458">
            <v>568.44464111328125</v>
          </cell>
        </row>
        <row r="459">
          <cell r="AB459">
            <v>4226.7549438476563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17954.93359375</v>
          </cell>
        </row>
        <row r="463">
          <cell r="AB463">
            <v>336.42196655273438</v>
          </cell>
        </row>
        <row r="464">
          <cell r="AB464">
            <v>27852.244216680527</v>
          </cell>
        </row>
        <row r="465">
          <cell r="AB465">
            <v>2361.8056640625</v>
          </cell>
        </row>
        <row r="466">
          <cell r="AB466">
            <v>3600.474609375</v>
          </cell>
        </row>
      </sheetData>
      <sheetData sheetId="25" refreshError="1">
        <row r="225">
          <cell r="AB225">
            <v>170230.34765625</v>
          </cell>
        </row>
        <row r="353">
          <cell r="AB353">
            <v>760.49630165100098</v>
          </cell>
        </row>
        <row r="354">
          <cell r="AB354">
            <v>3994.0844802856445</v>
          </cell>
        </row>
        <row r="355">
          <cell r="AB355">
            <v>357.61128997802734</v>
          </cell>
        </row>
        <row r="356">
          <cell r="AB356">
            <v>416.59500122070313</v>
          </cell>
        </row>
        <row r="357">
          <cell r="AB357">
            <v>9941.404296875</v>
          </cell>
        </row>
        <row r="358">
          <cell r="AB358">
            <v>1390.2939453125</v>
          </cell>
        </row>
        <row r="359">
          <cell r="AB359">
            <v>10919.718505859375</v>
          </cell>
        </row>
        <row r="360">
          <cell r="AB360">
            <v>461.50860595703125</v>
          </cell>
        </row>
        <row r="361">
          <cell r="AB361">
            <v>176.70013427734375</v>
          </cell>
        </row>
        <row r="362">
          <cell r="AB362">
            <v>38845.29928765526</v>
          </cell>
        </row>
        <row r="363">
          <cell r="AB363">
            <v>457.75027465820313</v>
          </cell>
        </row>
        <row r="364">
          <cell r="AB364">
            <v>67519.665601589586</v>
          </cell>
        </row>
        <row r="365">
          <cell r="AB365">
            <v>1872.953857421875</v>
          </cell>
        </row>
        <row r="366">
          <cell r="AB366">
            <v>9388.19921875</v>
          </cell>
        </row>
        <row r="396">
          <cell r="AB396">
            <v>1.3148036320917433</v>
          </cell>
        </row>
        <row r="453">
          <cell r="AB453">
            <v>122.74942564964294</v>
          </cell>
        </row>
        <row r="454">
          <cell r="AB454">
            <v>660.50109958648682</v>
          </cell>
        </row>
        <row r="455">
          <cell r="AB455">
            <v>56.743385314941406</v>
          </cell>
        </row>
        <row r="456">
          <cell r="AB456">
            <v>59.953571319580078</v>
          </cell>
        </row>
        <row r="457">
          <cell r="AB457">
            <v>4399.75</v>
          </cell>
        </row>
        <row r="458">
          <cell r="AB458">
            <v>615.30010986328125</v>
          </cell>
        </row>
        <row r="459">
          <cell r="AB459">
            <v>8106.33544921875</v>
          </cell>
        </row>
        <row r="460">
          <cell r="AB460">
            <v>112.69774627685547</v>
          </cell>
        </row>
        <row r="461">
          <cell r="AB461">
            <v>54.537078857421875</v>
          </cell>
        </row>
        <row r="462">
          <cell r="AB462">
            <v>17383.08203125</v>
          </cell>
        </row>
        <row r="463">
          <cell r="AB463">
            <v>144.91148376464844</v>
          </cell>
        </row>
        <row r="464">
          <cell r="AB464">
            <v>31716.561381101608</v>
          </cell>
        </row>
        <row r="465">
          <cell r="AB465">
            <v>289.82962036132813</v>
          </cell>
        </row>
        <row r="466">
          <cell r="AB466">
            <v>7027.88720703125</v>
          </cell>
        </row>
      </sheetData>
      <sheetData sheetId="26" refreshError="1">
        <row r="225">
          <cell r="AB225">
            <v>307229.6875</v>
          </cell>
        </row>
        <row r="353">
          <cell r="AB353">
            <v>1356.9786605834961</v>
          </cell>
        </row>
        <row r="354">
          <cell r="AB354">
            <v>4783.4541320800781</v>
          </cell>
        </row>
        <row r="355">
          <cell r="AB355">
            <v>855.790283203125</v>
          </cell>
        </row>
        <row r="356">
          <cell r="AB356">
            <v>2150.185791015625</v>
          </cell>
        </row>
        <row r="357">
          <cell r="AB357">
            <v>18505.263671875</v>
          </cell>
        </row>
        <row r="358">
          <cell r="AB358">
            <v>1878.322998046875</v>
          </cell>
        </row>
        <row r="359">
          <cell r="AB359">
            <v>8606.2529296875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15748.146067600159</v>
          </cell>
        </row>
        <row r="363">
          <cell r="AB363">
            <v>47.927406121500383</v>
          </cell>
        </row>
        <row r="364">
          <cell r="AB364">
            <v>53777.27922514073</v>
          </cell>
        </row>
        <row r="365">
          <cell r="AB365">
            <v>4385.85595703125</v>
          </cell>
        </row>
        <row r="366">
          <cell r="AB366">
            <v>6387.9501953125</v>
          </cell>
        </row>
        <row r="396">
          <cell r="AB396">
            <v>0.71945284736000814</v>
          </cell>
        </row>
        <row r="453">
          <cell r="AB453">
            <v>209.71212768554688</v>
          </cell>
        </row>
        <row r="454">
          <cell r="AB454">
            <v>793.36271667480469</v>
          </cell>
        </row>
        <row r="455">
          <cell r="AB455">
            <v>131.6600341796875</v>
          </cell>
        </row>
        <row r="456">
          <cell r="AB456">
            <v>324.9769287109375</v>
          </cell>
        </row>
        <row r="457">
          <cell r="AB457">
            <v>7123.83935546875</v>
          </cell>
        </row>
        <row r="458">
          <cell r="AB458">
            <v>715.9716796875</v>
          </cell>
        </row>
        <row r="459">
          <cell r="AB459">
            <v>7576.45849609375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7761.7587890625</v>
          </cell>
        </row>
        <row r="463">
          <cell r="AB463">
            <v>13.283576965332031</v>
          </cell>
        </row>
        <row r="464">
          <cell r="AB464">
            <v>24651.023704528809</v>
          </cell>
        </row>
        <row r="465">
          <cell r="AB465">
            <v>700.43408203125</v>
          </cell>
        </row>
        <row r="466">
          <cell r="AB466">
            <v>5854.396484375</v>
          </cell>
        </row>
      </sheetData>
      <sheetData sheetId="27" refreshError="1">
        <row r="225">
          <cell r="AB225">
            <v>119449.794921875</v>
          </cell>
        </row>
        <row r="353">
          <cell r="AB353">
            <v>552.28636479377747</v>
          </cell>
        </row>
        <row r="354">
          <cell r="AB354">
            <v>2719.9418754577637</v>
          </cell>
        </row>
        <row r="355">
          <cell r="AB355">
            <v>153.69633483886719</v>
          </cell>
        </row>
        <row r="356">
          <cell r="AB356">
            <v>146.62701416015625</v>
          </cell>
        </row>
        <row r="357">
          <cell r="AB357">
            <v>4183.3046875</v>
          </cell>
        </row>
        <row r="358">
          <cell r="AB358">
            <v>353.33319091796875</v>
          </cell>
        </row>
        <row r="359">
          <cell r="AB359">
            <v>5372.0284423828125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896.62549754818406</v>
          </cell>
        </row>
        <row r="363">
          <cell r="AB363">
            <v>0</v>
          </cell>
        </row>
        <row r="364">
          <cell r="AB364">
            <v>14505.205412833295</v>
          </cell>
        </row>
        <row r="365">
          <cell r="AB365">
            <v>2352.97802734375</v>
          </cell>
        </row>
        <row r="366">
          <cell r="AB366">
            <v>4071.3037109375</v>
          </cell>
        </row>
        <row r="396">
          <cell r="AB396">
            <v>0.41023121862617923</v>
          </cell>
        </row>
        <row r="453">
          <cell r="AB453">
            <v>92.442020446062088</v>
          </cell>
        </row>
        <row r="454">
          <cell r="AB454">
            <v>467.97982597351074</v>
          </cell>
        </row>
        <row r="455">
          <cell r="AB455">
            <v>23.645587921142578</v>
          </cell>
        </row>
        <row r="456">
          <cell r="AB456">
            <v>24.437835693359375</v>
          </cell>
        </row>
        <row r="457">
          <cell r="AB457">
            <v>1692.0201416015625</v>
          </cell>
        </row>
        <row r="458">
          <cell r="AB458">
            <v>139.52047729492188</v>
          </cell>
        </row>
        <row r="459">
          <cell r="AB459">
            <v>5659.4588623046875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371.89797973632813</v>
          </cell>
        </row>
        <row r="463">
          <cell r="AB463">
            <v>0</v>
          </cell>
        </row>
        <row r="464">
          <cell r="AB464">
            <v>8471.4027309715748</v>
          </cell>
        </row>
        <row r="465">
          <cell r="AB465">
            <v>388.60513305664063</v>
          </cell>
        </row>
        <row r="466">
          <cell r="AB466">
            <v>4474.42529296875</v>
          </cell>
        </row>
      </sheetData>
      <sheetData sheetId="28" refreshError="1">
        <row r="225">
          <cell r="AB225">
            <v>61122.10546875</v>
          </cell>
        </row>
        <row r="353">
          <cell r="AB353">
            <v>456.53728675842285</v>
          </cell>
        </row>
        <row r="354">
          <cell r="AB354">
            <v>554.23268032073975</v>
          </cell>
        </row>
        <row r="355">
          <cell r="AB355">
            <v>74.841026306152344</v>
          </cell>
        </row>
        <row r="356">
          <cell r="AB356">
            <v>189.70698547363281</v>
          </cell>
        </row>
        <row r="357">
          <cell r="AB357">
            <v>3848.66845703125</v>
          </cell>
        </row>
        <row r="358">
          <cell r="AB358">
            <v>809.43536376953125</v>
          </cell>
        </row>
        <row r="359">
          <cell r="AB359">
            <v>2397.80712890625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866.5404052734375</v>
          </cell>
        </row>
        <row r="363">
          <cell r="AB363">
            <v>0</v>
          </cell>
        </row>
        <row r="364">
          <cell r="AB364">
            <v>9195.3075323104858</v>
          </cell>
        </row>
        <row r="365">
          <cell r="AB365">
            <v>829.7926025390625</v>
          </cell>
        </row>
        <row r="366">
          <cell r="AB366">
            <v>1769.0390625</v>
          </cell>
        </row>
        <row r="396">
          <cell r="AB396">
            <v>0.54484190856591574</v>
          </cell>
        </row>
        <row r="453">
          <cell r="AB453">
            <v>72.539844989776611</v>
          </cell>
        </row>
        <row r="454">
          <cell r="AB454">
            <v>100.03325510025024</v>
          </cell>
        </row>
        <row r="455">
          <cell r="AB455">
            <v>11.514003753662109</v>
          </cell>
        </row>
        <row r="456">
          <cell r="AB456">
            <v>28.743661880493164</v>
          </cell>
        </row>
        <row r="457">
          <cell r="AB457">
            <v>997.4693603515625</v>
          </cell>
        </row>
        <row r="458">
          <cell r="AB458">
            <v>210.70426940917969</v>
          </cell>
        </row>
        <row r="459">
          <cell r="AB459">
            <v>2353.853515625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445.49798583984375</v>
          </cell>
        </row>
        <row r="463">
          <cell r="AB463">
            <v>0</v>
          </cell>
        </row>
        <row r="464">
          <cell r="AB464">
            <v>4220.3558969497681</v>
          </cell>
        </row>
        <row r="465">
          <cell r="AB465">
            <v>138.64915466308594</v>
          </cell>
        </row>
        <row r="466">
          <cell r="AB466">
            <v>1830.9095458984375</v>
          </cell>
        </row>
      </sheetData>
      <sheetData sheetId="29" refreshError="1">
        <row r="225">
          <cell r="AB225">
            <v>906447.78125</v>
          </cell>
        </row>
        <row r="353">
          <cell r="AB353">
            <v>3674.8178405761719</v>
          </cell>
        </row>
        <row r="354">
          <cell r="AB354">
            <v>8800.3430786132813</v>
          </cell>
        </row>
        <row r="355">
          <cell r="AB355">
            <v>4151.212158203125</v>
          </cell>
        </row>
        <row r="356">
          <cell r="AB356">
            <v>955.3599853515625</v>
          </cell>
        </row>
        <row r="357">
          <cell r="AB357">
            <v>25756.375</v>
          </cell>
        </row>
        <row r="358">
          <cell r="AB358">
            <v>5148.97412109375</v>
          </cell>
        </row>
        <row r="359">
          <cell r="AB359">
            <v>77440.2421875</v>
          </cell>
        </row>
        <row r="360">
          <cell r="AB360">
            <v>11710.6943359375</v>
          </cell>
        </row>
        <row r="361">
          <cell r="AB361">
            <v>0</v>
          </cell>
        </row>
        <row r="362">
          <cell r="AB362">
            <v>152572.6427578271</v>
          </cell>
        </row>
        <row r="363">
          <cell r="AB363">
            <v>2486.3628183414808</v>
          </cell>
        </row>
        <row r="364">
          <cell r="AB364">
            <v>292552.01189491025</v>
          </cell>
        </row>
        <row r="365">
          <cell r="AB365">
            <v>11636.962890625</v>
          </cell>
        </row>
        <row r="366">
          <cell r="AB366">
            <v>56428.9375</v>
          </cell>
        </row>
        <row r="396">
          <cell r="AB396">
            <v>0.99276075014736354</v>
          </cell>
        </row>
        <row r="453">
          <cell r="AB453">
            <v>653.15941429138184</v>
          </cell>
        </row>
        <row r="454">
          <cell r="AB454">
            <v>1762.9437961578369</v>
          </cell>
        </row>
        <row r="455">
          <cell r="AB455">
            <v>638.64805603027344</v>
          </cell>
        </row>
        <row r="456">
          <cell r="AB456">
            <v>137.19999694824219</v>
          </cell>
        </row>
        <row r="457">
          <cell r="AB457">
            <v>12568.6083984375</v>
          </cell>
        </row>
        <row r="458">
          <cell r="AB458">
            <v>2506.861083984375</v>
          </cell>
        </row>
        <row r="459">
          <cell r="AB459">
            <v>56147.607421875</v>
          </cell>
        </row>
        <row r="460">
          <cell r="AB460">
            <v>2768.724609375</v>
          </cell>
        </row>
        <row r="461">
          <cell r="AB461">
            <v>0</v>
          </cell>
        </row>
        <row r="462">
          <cell r="AB462">
            <v>61957.86328125</v>
          </cell>
        </row>
        <row r="463">
          <cell r="AB463">
            <v>793.0113525390625</v>
          </cell>
        </row>
        <row r="464">
          <cell r="AB464">
            <v>139934.62741088867</v>
          </cell>
        </row>
        <row r="465">
          <cell r="AB465">
            <v>1892.5498046875</v>
          </cell>
        </row>
        <row r="466">
          <cell r="AB466">
            <v>43596.2578125</v>
          </cell>
        </row>
      </sheetData>
      <sheetData sheetId="30" refreshError="1">
        <row r="225">
          <cell r="AB225">
            <v>430310.046875</v>
          </cell>
        </row>
        <row r="353">
          <cell r="AB353">
            <v>644.75520706176758</v>
          </cell>
        </row>
        <row r="354">
          <cell r="AB354">
            <v>16275.392707824707</v>
          </cell>
        </row>
        <row r="355">
          <cell r="AB355">
            <v>516.42095947265625</v>
          </cell>
        </row>
        <row r="356">
          <cell r="AB356">
            <v>254.77206420898438</v>
          </cell>
        </row>
        <row r="357">
          <cell r="AB357">
            <v>64432.09765625</v>
          </cell>
        </row>
        <row r="358">
          <cell r="AB358">
            <v>5464.0224609375</v>
          </cell>
        </row>
        <row r="359">
          <cell r="AB359">
            <v>6274.810546875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50493.631696565411</v>
          </cell>
        </row>
        <row r="363">
          <cell r="AB363">
            <v>5062.5064009864291</v>
          </cell>
        </row>
        <row r="364">
          <cell r="AB364">
            <v>150323.8546884332</v>
          </cell>
        </row>
        <row r="365">
          <cell r="AB365">
            <v>15964.2802734375</v>
          </cell>
        </row>
        <row r="366">
          <cell r="AB366">
            <v>5161.44873046875</v>
          </cell>
        </row>
        <row r="396">
          <cell r="AB396">
            <v>0.99427114682474504</v>
          </cell>
        </row>
        <row r="453">
          <cell r="AB453">
            <v>106.62175846099854</v>
          </cell>
        </row>
        <row r="454">
          <cell r="AB454">
            <v>2755.9070453643799</v>
          </cell>
        </row>
        <row r="455">
          <cell r="AB455">
            <v>136.43815612792969</v>
          </cell>
        </row>
        <row r="456">
          <cell r="AB456">
            <v>50.954414367675781</v>
          </cell>
        </row>
        <row r="457">
          <cell r="AB457">
            <v>15978.24609375</v>
          </cell>
        </row>
        <row r="458">
          <cell r="AB458">
            <v>1355.000244140625</v>
          </cell>
        </row>
        <row r="459">
          <cell r="AB459">
            <v>8106.868408203125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17977.896484375</v>
          </cell>
        </row>
        <row r="463">
          <cell r="AB463">
            <v>1603.7103271484375</v>
          </cell>
        </row>
        <row r="464">
          <cell r="AB464">
            <v>48071.642931938171</v>
          </cell>
        </row>
        <row r="465">
          <cell r="AB465">
            <v>2734.1669921875</v>
          </cell>
        </row>
        <row r="466">
          <cell r="AB466">
            <v>6884.93310546875</v>
          </cell>
        </row>
      </sheetData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mports(nonEU)"/>
      <sheetName val="country-comparison"/>
      <sheetName val="main-results"/>
      <sheetName val="EU28"/>
      <sheetName val="AT"/>
      <sheetName val="BE"/>
      <sheetName val="BG"/>
      <sheetName val="HR"/>
      <sheetName val="CY"/>
      <sheetName val="CZ"/>
      <sheetName val="DK"/>
      <sheetName val="EE"/>
      <sheetName val="FI"/>
      <sheetName val="FR"/>
      <sheetName val="DE"/>
      <sheetName val="GR"/>
      <sheetName val="HU"/>
      <sheetName val="IE"/>
      <sheetName val="IT"/>
      <sheetName val="LA"/>
      <sheetName val="LT"/>
      <sheetName val="LU"/>
      <sheetName val="MT"/>
      <sheetName val="NL"/>
      <sheetName val="PL"/>
      <sheetName val="PT"/>
      <sheetName val="RO"/>
      <sheetName val="SK"/>
      <sheetName val="SI"/>
      <sheetName val="ES"/>
      <sheetName val="SE"/>
      <sheetName val="UK"/>
    </sheetNames>
    <sheetDataSet>
      <sheetData sheetId="0"/>
      <sheetData sheetId="1"/>
      <sheetData sheetId="2"/>
      <sheetData sheetId="3">
        <row r="225">
          <cell r="AB225">
            <v>10665166.977661133</v>
          </cell>
        </row>
        <row r="353">
          <cell r="AB353">
            <v>61943.015751868486</v>
          </cell>
        </row>
        <row r="354">
          <cell r="AB354">
            <v>170426.94957756996</v>
          </cell>
        </row>
        <row r="355">
          <cell r="AB355">
            <v>26797.548722267151</v>
          </cell>
        </row>
        <row r="356">
          <cell r="AB356">
            <v>22386.78953769058</v>
          </cell>
        </row>
        <row r="357">
          <cell r="AB357">
            <v>300588.07368469238</v>
          </cell>
        </row>
        <row r="358">
          <cell r="AB358">
            <v>52862.079600334167</v>
          </cell>
        </row>
        <row r="359">
          <cell r="AB359">
            <v>512875.10427856445</v>
          </cell>
        </row>
        <row r="360">
          <cell r="AB360">
            <v>7382.2078247070313</v>
          </cell>
        </row>
        <row r="361">
          <cell r="AB361">
            <v>206.22817482789168</v>
          </cell>
        </row>
        <row r="362">
          <cell r="AB362">
            <v>683095.15887981444</v>
          </cell>
        </row>
        <row r="363">
          <cell r="AB363">
            <v>207381.02382022518</v>
          </cell>
        </row>
        <row r="364">
          <cell r="AB364">
            <v>2058507.6289018106</v>
          </cell>
        </row>
        <row r="365">
          <cell r="AB365">
            <v>186037.37695896626</v>
          </cell>
        </row>
        <row r="366">
          <cell r="AB366">
            <v>369805.76148223877</v>
          </cell>
        </row>
        <row r="396">
          <cell r="AB396">
            <v>0.66600972742781783</v>
          </cell>
        </row>
        <row r="453">
          <cell r="AB453">
            <v>12841.416865877807</v>
          </cell>
        </row>
        <row r="454">
          <cell r="AB454">
            <v>32861.897413432598</v>
          </cell>
        </row>
        <row r="455">
          <cell r="AB455">
            <v>4299.4126359522343</v>
          </cell>
        </row>
        <row r="456">
          <cell r="AB456">
            <v>3444.7471013376489</v>
          </cell>
        </row>
        <row r="457">
          <cell r="AB457">
            <v>96670.567749023438</v>
          </cell>
        </row>
        <row r="458">
          <cell r="AB458">
            <v>16671.411246776581</v>
          </cell>
        </row>
        <row r="459">
          <cell r="AB459">
            <v>486740.13168907166</v>
          </cell>
        </row>
        <row r="460">
          <cell r="AB460">
            <v>1738.6638140678406</v>
          </cell>
        </row>
        <row r="461">
          <cell r="AB461">
            <v>61.767096757888794</v>
          </cell>
        </row>
        <row r="462">
          <cell r="AB462">
            <v>270902.16332244873</v>
          </cell>
        </row>
        <row r="463">
          <cell r="AB463">
            <v>58883.732192516327</v>
          </cell>
        </row>
        <row r="464">
          <cell r="AB464">
            <v>985115.91112726275</v>
          </cell>
        </row>
        <row r="465">
          <cell r="AB465">
            <v>34877.087222844362</v>
          </cell>
        </row>
        <row r="466">
          <cell r="AB466">
            <v>378080.15864562988</v>
          </cell>
        </row>
      </sheetData>
      <sheetData sheetId="4">
        <row r="225">
          <cell r="AB225">
            <v>337548.0625</v>
          </cell>
        </row>
        <row r="353">
          <cell r="AB353">
            <v>1425.5154838562012</v>
          </cell>
        </row>
        <row r="354">
          <cell r="AB354">
            <v>4749.9096450805664</v>
          </cell>
        </row>
        <row r="355">
          <cell r="AB355">
            <v>713.33624267578125</v>
          </cell>
        </row>
        <row r="356">
          <cell r="AB356">
            <v>519.7288818359375</v>
          </cell>
        </row>
        <row r="357">
          <cell r="AB357">
            <v>38187.62109375</v>
          </cell>
        </row>
        <row r="358">
          <cell r="AB358">
            <v>8228.58984375</v>
          </cell>
        </row>
        <row r="359">
          <cell r="AB359">
            <v>15056.255493164063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16353.380314340709</v>
          </cell>
        </row>
        <row r="363">
          <cell r="AB363">
            <v>0</v>
          </cell>
        </row>
        <row r="364">
          <cell r="AB364">
            <v>86201.262226572158</v>
          </cell>
        </row>
        <row r="365">
          <cell r="AB365">
            <v>6183.58447265625</v>
          </cell>
        </row>
        <row r="366">
          <cell r="AB366">
            <v>13311.892578125</v>
          </cell>
        </row>
        <row r="396">
          <cell r="AB396">
            <v>1.0909592941972879</v>
          </cell>
        </row>
        <row r="453">
          <cell r="AB453">
            <v>297.5694899559021</v>
          </cell>
        </row>
        <row r="454">
          <cell r="AB454">
            <v>818.51486241817474</v>
          </cell>
        </row>
        <row r="455">
          <cell r="AB455">
            <v>106.50173950195313</v>
          </cell>
        </row>
        <row r="456">
          <cell r="AB456">
            <v>74.332695007324219</v>
          </cell>
        </row>
        <row r="457">
          <cell r="AB457">
            <v>8807.583984375</v>
          </cell>
        </row>
        <row r="458">
          <cell r="AB458">
            <v>1896.16162109375</v>
          </cell>
        </row>
        <row r="459">
          <cell r="AB459">
            <v>15953.395263671875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6741.30615234375</v>
          </cell>
        </row>
        <row r="463">
          <cell r="AB463">
            <v>0</v>
          </cell>
        </row>
        <row r="464">
          <cell r="AB464">
            <v>34695.365808367729</v>
          </cell>
        </row>
        <row r="465">
          <cell r="AB465">
            <v>1102.9696044921875</v>
          </cell>
        </row>
        <row r="466">
          <cell r="AB466">
            <v>14554.220703125</v>
          </cell>
        </row>
      </sheetData>
      <sheetData sheetId="5">
        <row r="225">
          <cell r="AB225">
            <v>411399.640625</v>
          </cell>
        </row>
        <row r="353">
          <cell r="AB353">
            <v>1942.884069442749</v>
          </cell>
        </row>
        <row r="354">
          <cell r="AB354">
            <v>4056.4291324615479</v>
          </cell>
        </row>
        <row r="355">
          <cell r="AB355">
            <v>762.78515625</v>
          </cell>
        </row>
        <row r="356">
          <cell r="AB356">
            <v>396.08489990234375</v>
          </cell>
        </row>
        <row r="357">
          <cell r="AB357">
            <v>161.00189208984375</v>
          </cell>
        </row>
        <row r="358">
          <cell r="AB358">
            <v>199.21791076660156</v>
          </cell>
        </row>
        <row r="359">
          <cell r="AB359">
            <v>19351.097412109375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18005.740268186975</v>
          </cell>
        </row>
        <row r="363">
          <cell r="AB363">
            <v>17833.56400905941</v>
          </cell>
        </row>
        <row r="364">
          <cell r="AB364">
            <v>63237.434587304975</v>
          </cell>
        </row>
        <row r="365">
          <cell r="AB365">
            <v>4596.04931640625</v>
          </cell>
        </row>
        <row r="366">
          <cell r="AB366">
            <v>16497.3671875</v>
          </cell>
        </row>
        <row r="396">
          <cell r="AB396">
            <v>0.63692688026960176</v>
          </cell>
        </row>
        <row r="453">
          <cell r="AB453">
            <v>401.94183492660522</v>
          </cell>
        </row>
        <row r="454">
          <cell r="AB454">
            <v>1143.8099269866943</v>
          </cell>
        </row>
        <row r="455">
          <cell r="AB455">
            <v>116.323486328125</v>
          </cell>
        </row>
        <row r="456">
          <cell r="AB456">
            <v>79.21697998046875</v>
          </cell>
        </row>
        <row r="457">
          <cell r="AB457">
            <v>56.650009155273438</v>
          </cell>
        </row>
        <row r="458">
          <cell r="AB458">
            <v>69.366668701171875</v>
          </cell>
        </row>
        <row r="459">
          <cell r="AB459">
            <v>26543.275390625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7165.24462890625</v>
          </cell>
        </row>
        <row r="463">
          <cell r="AB463">
            <v>5347.3681640625</v>
          </cell>
        </row>
        <row r="464">
          <cell r="AB464">
            <v>40923.197089672089</v>
          </cell>
        </row>
        <row r="465">
          <cell r="AB465">
            <v>919.3175048828125</v>
          </cell>
        </row>
        <row r="466">
          <cell r="AB466">
            <v>22315.25390625</v>
          </cell>
        </row>
      </sheetData>
      <sheetData sheetId="6">
        <row r="225">
          <cell r="AB225">
            <v>109684.8984375</v>
          </cell>
        </row>
        <row r="353">
          <cell r="AB353">
            <v>292.61218643188477</v>
          </cell>
        </row>
        <row r="354">
          <cell r="AB354">
            <v>1612.1524429321289</v>
          </cell>
        </row>
        <row r="355">
          <cell r="AB355">
            <v>127.65376281738281</v>
          </cell>
        </row>
        <row r="356">
          <cell r="AB356">
            <v>636.83489990234375</v>
          </cell>
        </row>
        <row r="357">
          <cell r="AB357">
            <v>3621.23583984375</v>
          </cell>
        </row>
        <row r="358">
          <cell r="AB358">
            <v>498.50772094726563</v>
          </cell>
        </row>
        <row r="359">
          <cell r="AB359">
            <v>4946.7469482421875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3731.2001192790426</v>
          </cell>
        </row>
        <row r="363">
          <cell r="AB363">
            <v>27.1199951171875</v>
          </cell>
        </row>
        <row r="364">
          <cell r="AB364">
            <v>15494.063915513174</v>
          </cell>
        </row>
        <row r="365">
          <cell r="AB365">
            <v>1304.8685302734375</v>
          </cell>
        </row>
        <row r="366">
          <cell r="AB366">
            <v>3497.519287109375</v>
          </cell>
        </row>
        <row r="396">
          <cell r="AB396">
            <v>0.41324158686090201</v>
          </cell>
        </row>
        <row r="453">
          <cell r="AB453">
            <v>48.213432312011719</v>
          </cell>
        </row>
        <row r="454">
          <cell r="AB454">
            <v>296.73281478881836</v>
          </cell>
        </row>
        <row r="455">
          <cell r="AB455">
            <v>19.639039993286133</v>
          </cell>
        </row>
        <row r="456">
          <cell r="AB456">
            <v>96.014152526855469</v>
          </cell>
        </row>
        <row r="457">
          <cell r="AB457">
            <v>1993.61669921875</v>
          </cell>
        </row>
        <row r="458">
          <cell r="AB458">
            <v>298.07785034179688</v>
          </cell>
        </row>
        <row r="459">
          <cell r="AB459">
            <v>4374.6549072265625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1712.22900390625</v>
          </cell>
        </row>
        <row r="463">
          <cell r="AB463">
            <v>7.280738353729248</v>
          </cell>
        </row>
        <row r="464">
          <cell r="AB464">
            <v>8846.4586386680603</v>
          </cell>
        </row>
        <row r="465">
          <cell r="AB465">
            <v>216.66290283203125</v>
          </cell>
        </row>
        <row r="466">
          <cell r="AB466">
            <v>3268.5517578125</v>
          </cell>
        </row>
      </sheetData>
      <sheetData sheetId="7">
        <row r="225">
          <cell r="AB225">
            <v>83023.50390625</v>
          </cell>
        </row>
        <row r="353">
          <cell r="AB353">
            <v>227.86026287078857</v>
          </cell>
        </row>
        <row r="354">
          <cell r="AB354">
            <v>464.45876240730286</v>
          </cell>
        </row>
        <row r="355">
          <cell r="AB355">
            <v>77.446868896484375</v>
          </cell>
        </row>
        <row r="356">
          <cell r="AB356">
            <v>87.67218017578125</v>
          </cell>
        </row>
        <row r="357">
          <cell r="AB357">
            <v>6744.0498046875</v>
          </cell>
        </row>
        <row r="358">
          <cell r="AB358">
            <v>641.9661865234375</v>
          </cell>
        </row>
        <row r="359">
          <cell r="AB359">
            <v>1942.7082214355469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5101.306640625</v>
          </cell>
        </row>
        <row r="363">
          <cell r="AB363">
            <v>0</v>
          </cell>
        </row>
        <row r="364">
          <cell r="AB364">
            <v>15287.494505167007</v>
          </cell>
        </row>
        <row r="365">
          <cell r="AB365">
            <v>531.4002685546875</v>
          </cell>
        </row>
        <row r="366">
          <cell r="AB366">
            <v>1552.4505615234375</v>
          </cell>
        </row>
        <row r="396">
          <cell r="AB396">
            <v>0.746921418311978</v>
          </cell>
        </row>
        <row r="453">
          <cell r="AB453">
            <v>36.10879111289978</v>
          </cell>
        </row>
        <row r="454">
          <cell r="AB454">
            <v>83.128236293792725</v>
          </cell>
        </row>
        <row r="455">
          <cell r="AB455">
            <v>11.914901733398438</v>
          </cell>
        </row>
        <row r="456">
          <cell r="AB456">
            <v>14.287744522094727</v>
          </cell>
        </row>
        <row r="457">
          <cell r="AB457">
            <v>2168.47412109375</v>
          </cell>
        </row>
        <row r="458">
          <cell r="AB458">
            <v>196.38511657714844</v>
          </cell>
        </row>
        <row r="459">
          <cell r="AB459">
            <v>1850.0260620117188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1919.12109375</v>
          </cell>
        </row>
        <row r="463">
          <cell r="AB463">
            <v>0</v>
          </cell>
        </row>
        <row r="464">
          <cell r="AB464">
            <v>6279.4460670948029</v>
          </cell>
        </row>
        <row r="465">
          <cell r="AB465">
            <v>85.541748046875</v>
          </cell>
        </row>
        <row r="466">
          <cell r="AB466">
            <v>1497.059326171875</v>
          </cell>
        </row>
      </sheetData>
      <sheetData sheetId="8">
        <row r="225">
          <cell r="AB225">
            <v>23259.99658203125</v>
          </cell>
        </row>
        <row r="353">
          <cell r="AB353">
            <v>39.744472980499268</v>
          </cell>
        </row>
        <row r="354">
          <cell r="AB354">
            <v>0</v>
          </cell>
        </row>
        <row r="355">
          <cell r="AB355">
            <v>28.869955062866211</v>
          </cell>
        </row>
        <row r="356">
          <cell r="AB356">
            <v>0</v>
          </cell>
        </row>
        <row r="357">
          <cell r="AB357">
            <v>0</v>
          </cell>
        </row>
        <row r="358">
          <cell r="AB358">
            <v>4.7026033401489258</v>
          </cell>
        </row>
        <row r="359">
          <cell r="AB359">
            <v>1688.0079345703125</v>
          </cell>
        </row>
        <row r="360">
          <cell r="AB360">
            <v>2.0806884765625</v>
          </cell>
        </row>
        <row r="361">
          <cell r="AB361">
            <v>0</v>
          </cell>
        </row>
        <row r="362">
          <cell r="AB362">
            <v>2446.7508586071044</v>
          </cell>
        </row>
        <row r="363">
          <cell r="AB363">
            <v>0</v>
          </cell>
        </row>
        <row r="364">
          <cell r="AB364">
            <v>4210.1565130374938</v>
          </cell>
        </row>
        <row r="365">
          <cell r="AB365">
            <v>50.514865875244141</v>
          </cell>
        </row>
        <row r="366">
          <cell r="AB366">
            <v>1435.8751220703125</v>
          </cell>
        </row>
        <row r="396">
          <cell r="AB396">
            <v>0.67665104671224141</v>
          </cell>
        </row>
        <row r="453">
          <cell r="AB453">
            <v>6.4940338134765625</v>
          </cell>
        </row>
        <row r="454">
          <cell r="AB454">
            <v>0</v>
          </cell>
        </row>
        <row r="455">
          <cell r="AB455">
            <v>4.4517889022827148</v>
          </cell>
        </row>
        <row r="456">
          <cell r="AB456">
            <v>0</v>
          </cell>
        </row>
        <row r="457">
          <cell r="AB457">
            <v>0</v>
          </cell>
        </row>
        <row r="458">
          <cell r="AB458">
            <v>1.544201135635376</v>
          </cell>
        </row>
        <row r="459">
          <cell r="AB459">
            <v>1200.8872528076172</v>
          </cell>
        </row>
        <row r="460">
          <cell r="AB460">
            <v>0.50851202011108398</v>
          </cell>
        </row>
        <row r="461">
          <cell r="AB461">
            <v>0</v>
          </cell>
        </row>
        <row r="462">
          <cell r="AB462">
            <v>997.00762939453125</v>
          </cell>
        </row>
        <row r="463">
          <cell r="AB463">
            <v>0</v>
          </cell>
        </row>
        <row r="464">
          <cell r="AB464">
            <v>2210.8934180736542</v>
          </cell>
        </row>
        <row r="465">
          <cell r="AB465">
            <v>8.1612749099731445</v>
          </cell>
        </row>
        <row r="466">
          <cell r="AB466">
            <v>1039.0098876953125</v>
          </cell>
        </row>
      </sheetData>
      <sheetData sheetId="9">
        <row r="225">
          <cell r="AB225">
            <v>302673.1953125</v>
          </cell>
        </row>
        <row r="353">
          <cell r="AB353">
            <v>3482.1691112518311</v>
          </cell>
        </row>
        <row r="354">
          <cell r="AB354">
            <v>4797.6755828857422</v>
          </cell>
        </row>
        <row r="355">
          <cell r="AB355">
            <v>211.69802856445313</v>
          </cell>
        </row>
        <row r="356">
          <cell r="AB356">
            <v>140.85676574707031</v>
          </cell>
        </row>
        <row r="357">
          <cell r="AB357">
            <v>1581.4432373046875</v>
          </cell>
        </row>
        <row r="358">
          <cell r="AB358">
            <v>837.42547607421875</v>
          </cell>
        </row>
        <row r="359">
          <cell r="AB359">
            <v>11621.060302734375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2337.9025693310246</v>
          </cell>
        </row>
        <row r="363">
          <cell r="AB363">
            <v>0</v>
          </cell>
        </row>
        <row r="364">
          <cell r="AB364">
            <v>25755.317514933442</v>
          </cell>
        </row>
        <row r="365">
          <cell r="AB365">
            <v>6622.84912109375</v>
          </cell>
        </row>
        <row r="366">
          <cell r="AB366">
            <v>8303.3046875</v>
          </cell>
        </row>
        <row r="396">
          <cell r="AB396">
            <v>0.35180819845990624</v>
          </cell>
        </row>
        <row r="453">
          <cell r="AB453">
            <v>575.88950347900391</v>
          </cell>
        </row>
        <row r="454">
          <cell r="AB454">
            <v>887.28442668914795</v>
          </cell>
        </row>
        <row r="455">
          <cell r="AB455">
            <v>32.568927764892578</v>
          </cell>
        </row>
        <row r="456">
          <cell r="AB456">
            <v>23.476129531860352</v>
          </cell>
        </row>
        <row r="457">
          <cell r="AB457">
            <v>775.5899658203125</v>
          </cell>
        </row>
        <row r="458">
          <cell r="AB458">
            <v>410.699951171875</v>
          </cell>
        </row>
        <row r="459">
          <cell r="AB459">
            <v>13227.71435546875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890.35382080078125</v>
          </cell>
        </row>
        <row r="463">
          <cell r="AB463">
            <v>0</v>
          </cell>
        </row>
        <row r="464">
          <cell r="AB464">
            <v>16823.577080726624</v>
          </cell>
        </row>
        <row r="465">
          <cell r="AB465">
            <v>1148.6929931640625</v>
          </cell>
        </row>
        <row r="466">
          <cell r="AB466">
            <v>9879.216796875</v>
          </cell>
        </row>
      </sheetData>
      <sheetData sheetId="10">
        <row r="225">
          <cell r="AB225">
            <v>194601.625</v>
          </cell>
        </row>
        <row r="353">
          <cell r="AB353">
            <v>1157.9911918640137</v>
          </cell>
        </row>
        <row r="354">
          <cell r="AB354">
            <v>4953.1654720306396</v>
          </cell>
        </row>
        <row r="355">
          <cell r="AB355">
            <v>752.76605224609375</v>
          </cell>
        </row>
        <row r="356">
          <cell r="AB356">
            <v>342.51058959960938</v>
          </cell>
        </row>
        <row r="357">
          <cell r="AB357">
            <v>0</v>
          </cell>
        </row>
        <row r="358">
          <cell r="AB358">
            <v>26.36296272277832</v>
          </cell>
        </row>
        <row r="359">
          <cell r="AB359">
            <v>4456.758056640625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21851.061086749727</v>
          </cell>
        </row>
        <row r="363">
          <cell r="AB363">
            <v>12627.595520271354</v>
          </cell>
        </row>
        <row r="364">
          <cell r="AB364">
            <v>47003.62039409994</v>
          </cell>
        </row>
        <row r="365">
          <cell r="AB365">
            <v>6685.982421875</v>
          </cell>
        </row>
        <row r="366">
          <cell r="AB366">
            <v>3613.2412109375</v>
          </cell>
        </row>
        <row r="396">
          <cell r="AB396">
            <v>0.90965201013222163</v>
          </cell>
        </row>
        <row r="453">
          <cell r="AB453">
            <v>249.75296401977539</v>
          </cell>
        </row>
        <row r="454">
          <cell r="AB454">
            <v>1184.0292143821716</v>
          </cell>
        </row>
        <row r="455">
          <cell r="AB455">
            <v>129.19869995117188</v>
          </cell>
        </row>
        <row r="456">
          <cell r="AB456">
            <v>68.502120971679688</v>
          </cell>
        </row>
        <row r="457">
          <cell r="AB457">
            <v>0</v>
          </cell>
        </row>
        <row r="458">
          <cell r="AB458">
            <v>10.999999046325684</v>
          </cell>
        </row>
        <row r="459">
          <cell r="AB459">
            <v>5494.3658447265625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7475.2783203125</v>
          </cell>
        </row>
        <row r="463">
          <cell r="AB463">
            <v>3289.507568359375</v>
          </cell>
        </row>
        <row r="464">
          <cell r="AB464">
            <v>17901.634731769562</v>
          </cell>
        </row>
        <row r="465">
          <cell r="AB465">
            <v>1490.2572021484375</v>
          </cell>
        </row>
        <row r="466">
          <cell r="AB466">
            <v>4562.1005859375</v>
          </cell>
        </row>
      </sheetData>
      <sheetData sheetId="11">
        <row r="225">
          <cell r="AB225">
            <v>38000.0068359375</v>
          </cell>
        </row>
        <row r="353">
          <cell r="AB353">
            <v>116.88443470001221</v>
          </cell>
        </row>
        <row r="354">
          <cell r="AB354">
            <v>847.14966583251953</v>
          </cell>
        </row>
        <row r="355">
          <cell r="AB355">
            <v>56.164352416992188</v>
          </cell>
        </row>
        <row r="356">
          <cell r="AB356">
            <v>28.171348571777344</v>
          </cell>
        </row>
        <row r="357">
          <cell r="AB357">
            <v>0</v>
          </cell>
        </row>
        <row r="358">
          <cell r="AB358">
            <v>33.113571166992188</v>
          </cell>
        </row>
        <row r="359">
          <cell r="AB359">
            <v>26.622634887695313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4126.6439866088967</v>
          </cell>
        </row>
        <row r="363">
          <cell r="AB363">
            <v>121.4924194936042</v>
          </cell>
        </row>
        <row r="364">
          <cell r="AB364">
            <v>5530.6955036309582</v>
          </cell>
        </row>
        <row r="365">
          <cell r="AB365">
            <v>813.03076171875</v>
          </cell>
        </row>
        <row r="366">
          <cell r="AB366">
            <v>18.915817260742188</v>
          </cell>
        </row>
        <row r="396">
          <cell r="AB396">
            <v>0.53708482549281589</v>
          </cell>
        </row>
        <row r="453">
          <cell r="AB453">
            <v>19.28595232963562</v>
          </cell>
        </row>
        <row r="454">
          <cell r="AB454">
            <v>187.68979454040527</v>
          </cell>
        </row>
        <row r="455">
          <cell r="AB455">
            <v>8.6406698226928711</v>
          </cell>
        </row>
        <row r="456">
          <cell r="AB456">
            <v>4.6952247619628906</v>
          </cell>
        </row>
        <row r="457">
          <cell r="AB457">
            <v>0</v>
          </cell>
        </row>
        <row r="458">
          <cell r="AB458">
            <v>8.0999994277954102</v>
          </cell>
        </row>
        <row r="459">
          <cell r="AB459">
            <v>31.307701110839844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1484.123046875</v>
          </cell>
        </row>
        <row r="463">
          <cell r="AB463">
            <v>33.777565002441406</v>
          </cell>
        </row>
        <row r="464">
          <cell r="AB464">
            <v>1777.6199538707733</v>
          </cell>
        </row>
        <row r="465">
          <cell r="AB465">
            <v>144.85517883300781</v>
          </cell>
        </row>
        <row r="466">
          <cell r="AB466">
            <v>23.036281585693359</v>
          </cell>
        </row>
      </sheetData>
      <sheetData sheetId="12">
        <row r="225">
          <cell r="AB225">
            <v>323581.51953125</v>
          </cell>
        </row>
        <row r="353">
          <cell r="AB353">
            <v>707.04282188415527</v>
          </cell>
        </row>
        <row r="354">
          <cell r="AB354">
            <v>15126.386848449707</v>
          </cell>
        </row>
        <row r="355">
          <cell r="AB355">
            <v>301.6505126953125</v>
          </cell>
        </row>
        <row r="356">
          <cell r="AB356">
            <v>135.48165893554688</v>
          </cell>
        </row>
        <row r="357">
          <cell r="AB357">
            <v>13144.8076171875</v>
          </cell>
        </row>
        <row r="358">
          <cell r="AB358">
            <v>1965.37451171875</v>
          </cell>
        </row>
        <row r="359">
          <cell r="AB359">
            <v>1342.7705383300781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13269.942502305648</v>
          </cell>
        </row>
        <row r="363">
          <cell r="AB363">
            <v>612.89502303212612</v>
          </cell>
        </row>
        <row r="364">
          <cell r="AB364">
            <v>48095.485945671637</v>
          </cell>
        </row>
        <row r="365">
          <cell r="AB365">
            <v>15920.4052734375</v>
          </cell>
        </row>
        <row r="366">
          <cell r="AB366">
            <v>961.6868896484375</v>
          </cell>
        </row>
        <row r="396">
          <cell r="AB396">
            <v>0.5099848717442601</v>
          </cell>
        </row>
        <row r="453">
          <cell r="AB453">
            <v>142.82934951782227</v>
          </cell>
        </row>
        <row r="454">
          <cell r="AB454">
            <v>2560.4535436630249</v>
          </cell>
        </row>
        <row r="455">
          <cell r="AB455">
            <v>47.820507049560547</v>
          </cell>
        </row>
        <row r="456">
          <cell r="AB456">
            <v>27.096332550048828</v>
          </cell>
        </row>
        <row r="457">
          <cell r="AB457">
            <v>2962.870361328125</v>
          </cell>
        </row>
        <row r="458">
          <cell r="AB458">
            <v>443.00003051757813</v>
          </cell>
        </row>
        <row r="459">
          <cell r="AB459">
            <v>1720.6185607910156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5545.271484375</v>
          </cell>
        </row>
        <row r="463">
          <cell r="AB463">
            <v>191.66122436523438</v>
          </cell>
        </row>
        <row r="464">
          <cell r="AB464">
            <v>13641.62139415741</v>
          </cell>
        </row>
        <row r="465">
          <cell r="AB465">
            <v>2717.015380859375</v>
          </cell>
        </row>
        <row r="466">
          <cell r="AB466">
            <v>1309.3126220703125</v>
          </cell>
        </row>
      </sheetData>
      <sheetData sheetId="13">
        <row r="225">
          <cell r="AB225">
            <v>1444939.46875</v>
          </cell>
        </row>
        <row r="353">
          <cell r="AB353">
            <v>7249.562629699707</v>
          </cell>
        </row>
        <row r="354">
          <cell r="AB354">
            <v>23706.544937133789</v>
          </cell>
        </row>
        <row r="355">
          <cell r="AB355">
            <v>5173.96533203125</v>
          </cell>
        </row>
        <row r="356">
          <cell r="AB356">
            <v>3104.47509765625</v>
          </cell>
        </row>
        <row r="357">
          <cell r="AB357">
            <v>49602.26953125</v>
          </cell>
        </row>
        <row r="358">
          <cell r="AB358">
            <v>9410.3623046875</v>
          </cell>
        </row>
        <row r="359">
          <cell r="AB359">
            <v>90579.86328125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58362.687183603543</v>
          </cell>
        </row>
        <row r="363">
          <cell r="AB363">
            <v>32505.031316174423</v>
          </cell>
        </row>
        <row r="364">
          <cell r="AB364">
            <v>279663.60200655286</v>
          </cell>
        </row>
        <row r="365">
          <cell r="AB365">
            <v>23832.705078125</v>
          </cell>
        </row>
        <row r="366">
          <cell r="AB366">
            <v>68496.8671875</v>
          </cell>
        </row>
        <row r="396">
          <cell r="AB396">
            <v>0.46602211936276944</v>
          </cell>
        </row>
        <row r="453">
          <cell r="AB453">
            <v>1159.758581161499</v>
          </cell>
        </row>
        <row r="454">
          <cell r="AB454">
            <v>4046.7892074584961</v>
          </cell>
        </row>
        <row r="455">
          <cell r="AB455">
            <v>894.91436767578125</v>
          </cell>
        </row>
        <row r="456">
          <cell r="AB456">
            <v>448.27505493164063</v>
          </cell>
        </row>
        <row r="457">
          <cell r="AB457">
            <v>16466.109375</v>
          </cell>
        </row>
        <row r="458">
          <cell r="AB458">
            <v>3112.85400390625</v>
          </cell>
        </row>
        <row r="459">
          <cell r="AB459">
            <v>82178.3603515625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18764.837890625</v>
          </cell>
        </row>
        <row r="463">
          <cell r="AB463">
            <v>9107.693359375</v>
          </cell>
        </row>
        <row r="464">
          <cell r="AB464">
            <v>136179.59219169617</v>
          </cell>
        </row>
        <row r="465">
          <cell r="AB465">
            <v>4072.316162109375</v>
          </cell>
        </row>
        <row r="466">
          <cell r="AB466">
            <v>67103.0859375</v>
          </cell>
        </row>
      </sheetData>
      <sheetData sheetId="14">
        <row r="225">
          <cell r="AB225">
            <v>2076253.9375</v>
          </cell>
        </row>
        <row r="353">
          <cell r="AB353">
            <v>19433.56298828125</v>
          </cell>
        </row>
        <row r="354">
          <cell r="AB354">
            <v>27305.989715576172</v>
          </cell>
        </row>
        <row r="355">
          <cell r="AB355">
            <v>4923.9632568359375</v>
          </cell>
        </row>
        <row r="356">
          <cell r="AB356">
            <v>1666.92041015625</v>
          </cell>
        </row>
        <row r="357">
          <cell r="AB357">
            <v>15324.9072265625</v>
          </cell>
        </row>
        <row r="358">
          <cell r="AB358">
            <v>5427.9404296875</v>
          </cell>
        </row>
        <row r="359">
          <cell r="AB359">
            <v>116422.15234375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149475.31403082167</v>
          </cell>
        </row>
        <row r="363">
          <cell r="AB363">
            <v>90169.580180568475</v>
          </cell>
        </row>
        <row r="364">
          <cell r="AB364">
            <v>430644.59596408228</v>
          </cell>
        </row>
        <row r="365">
          <cell r="AB365">
            <v>37398.12890625</v>
          </cell>
        </row>
        <row r="366">
          <cell r="AB366">
            <v>78132.2890625</v>
          </cell>
        </row>
        <row r="396">
          <cell r="AB396">
            <v>0.80465533654028387</v>
          </cell>
        </row>
        <row r="453">
          <cell r="AB453">
            <v>4980.7657012939453</v>
          </cell>
        </row>
        <row r="454">
          <cell r="AB454">
            <v>5641.338191986084</v>
          </cell>
        </row>
        <row r="455">
          <cell r="AB455">
            <v>758.1483154296875</v>
          </cell>
        </row>
        <row r="456">
          <cell r="AB456">
            <v>333.38406372070313</v>
          </cell>
        </row>
        <row r="457">
          <cell r="AB457">
            <v>3371.69970703125</v>
          </cell>
        </row>
        <row r="458">
          <cell r="AB458">
            <v>1193.6300048828125</v>
          </cell>
        </row>
        <row r="459">
          <cell r="AB459">
            <v>129704.37109375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71163.984375</v>
          </cell>
        </row>
        <row r="463">
          <cell r="AB463">
            <v>25660.314453125</v>
          </cell>
        </row>
        <row r="464">
          <cell r="AB464">
            <v>242807.63590621948</v>
          </cell>
        </row>
        <row r="465">
          <cell r="AB465">
            <v>8098.376953125</v>
          </cell>
        </row>
        <row r="466">
          <cell r="AB466">
            <v>96490.1953125</v>
          </cell>
        </row>
      </sheetData>
      <sheetData sheetId="15">
        <row r="225">
          <cell r="AB225">
            <v>191895.00390625</v>
          </cell>
        </row>
        <row r="353">
          <cell r="AB353">
            <v>893.92747592926025</v>
          </cell>
        </row>
        <row r="354">
          <cell r="AB354">
            <v>1710.5428733825684</v>
          </cell>
        </row>
        <row r="355">
          <cell r="AB355">
            <v>153.76914978027344</v>
          </cell>
        </row>
        <row r="356">
          <cell r="AB356">
            <v>378.63226318359375</v>
          </cell>
        </row>
        <row r="357">
          <cell r="AB357">
            <v>4852.8427734375</v>
          </cell>
        </row>
        <row r="358">
          <cell r="AB358">
            <v>231.97116088867188</v>
          </cell>
        </row>
        <row r="359">
          <cell r="AB359">
            <v>12961.498779296875</v>
          </cell>
        </row>
        <row r="360">
          <cell r="AB360">
            <v>105.373046875</v>
          </cell>
        </row>
        <row r="361">
          <cell r="AB361">
            <v>0</v>
          </cell>
        </row>
        <row r="362">
          <cell r="AB362">
            <v>16215.6494140625</v>
          </cell>
        </row>
        <row r="363">
          <cell r="AB363">
            <v>601.03012092018366</v>
          </cell>
        </row>
        <row r="364">
          <cell r="AB364">
            <v>38405.380475114827</v>
          </cell>
        </row>
        <row r="365">
          <cell r="AB365">
            <v>1421.3360595703125</v>
          </cell>
        </row>
        <row r="366">
          <cell r="AB366">
            <v>9846.99609375</v>
          </cell>
        </row>
        <row r="396">
          <cell r="AB396">
            <v>0.66284252088314011</v>
          </cell>
        </row>
        <row r="453">
          <cell r="AB453">
            <v>146.75371098518372</v>
          </cell>
        </row>
        <row r="454">
          <cell r="AB454">
            <v>294.50706100463867</v>
          </cell>
        </row>
        <row r="455">
          <cell r="AB455">
            <v>23.656795501708984</v>
          </cell>
        </row>
        <row r="456">
          <cell r="AB456">
            <v>55.77032470703125</v>
          </cell>
        </row>
        <row r="457">
          <cell r="AB457">
            <v>3004.375244140625</v>
          </cell>
        </row>
        <row r="458">
          <cell r="AB458">
            <v>143.11666870117188</v>
          </cell>
        </row>
        <row r="459">
          <cell r="AB459">
            <v>10179.239990234375</v>
          </cell>
        </row>
        <row r="460">
          <cell r="AB460">
            <v>29.656129837036133</v>
          </cell>
        </row>
        <row r="461">
          <cell r="AB461">
            <v>0</v>
          </cell>
        </row>
        <row r="462">
          <cell r="AB462">
            <v>5239.91455078125</v>
          </cell>
        </row>
        <row r="463">
          <cell r="AB463">
            <v>194.44264221191406</v>
          </cell>
        </row>
        <row r="464">
          <cell r="AB464">
            <v>19311.433118104935</v>
          </cell>
        </row>
        <row r="465">
          <cell r="AB465">
            <v>226.56166076660156</v>
          </cell>
        </row>
        <row r="466">
          <cell r="AB466">
            <v>8115.3916015625</v>
          </cell>
        </row>
      </sheetData>
      <sheetData sheetId="16">
        <row r="225">
          <cell r="AB225">
            <v>238415.00390625</v>
          </cell>
        </row>
        <row r="353">
          <cell r="AB353">
            <v>1264.4236068725586</v>
          </cell>
        </row>
        <row r="354">
          <cell r="AB354">
            <v>4046.5241775512695</v>
          </cell>
        </row>
        <row r="355">
          <cell r="AB355">
            <v>329.71737670898438</v>
          </cell>
        </row>
        <row r="356">
          <cell r="AB356">
            <v>779.7921142578125</v>
          </cell>
        </row>
        <row r="357">
          <cell r="AB357">
            <v>189.72164916992188</v>
          </cell>
        </row>
        <row r="358">
          <cell r="AB358">
            <v>80.043235778808594</v>
          </cell>
        </row>
        <row r="359">
          <cell r="AB359">
            <v>13373.64208984375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874.24163818359375</v>
          </cell>
        </row>
        <row r="363">
          <cell r="AB363">
            <v>0</v>
          </cell>
        </row>
        <row r="364">
          <cell r="AB364">
            <v>21195.404251098633</v>
          </cell>
        </row>
        <row r="365">
          <cell r="AB365">
            <v>3768.447265625</v>
          </cell>
        </row>
        <row r="366">
          <cell r="AB366">
            <v>9410.6708984375</v>
          </cell>
        </row>
        <row r="396">
          <cell r="AB396">
            <v>0.39978119613642177</v>
          </cell>
        </row>
        <row r="453">
          <cell r="AB453">
            <v>196.55437088012695</v>
          </cell>
        </row>
        <row r="454">
          <cell r="AB454">
            <v>980.05427742004395</v>
          </cell>
        </row>
        <row r="455">
          <cell r="AB455">
            <v>50.725753784179688</v>
          </cell>
        </row>
        <row r="456">
          <cell r="AB456">
            <v>114.14888000488281</v>
          </cell>
        </row>
        <row r="457">
          <cell r="AB457">
            <v>45.803432464599609</v>
          </cell>
        </row>
        <row r="458">
          <cell r="AB458">
            <v>19.695339202880859</v>
          </cell>
        </row>
        <row r="459">
          <cell r="AB459">
            <v>13579.302734375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375.93997192382813</v>
          </cell>
        </row>
        <row r="463">
          <cell r="AB463">
            <v>0</v>
          </cell>
        </row>
        <row r="464">
          <cell r="AB464">
            <v>15362.224760055542</v>
          </cell>
        </row>
        <row r="465">
          <cell r="AB465">
            <v>874.61761474609375</v>
          </cell>
        </row>
        <row r="466">
          <cell r="AB466">
            <v>10194.8271484375</v>
          </cell>
        </row>
      </sheetData>
      <sheetData sheetId="17">
        <row r="225">
          <cell r="AB225">
            <v>189289.875</v>
          </cell>
        </row>
        <row r="353">
          <cell r="AB353">
            <v>749.02048492431641</v>
          </cell>
        </row>
        <row r="354">
          <cell r="AB354">
            <v>1302.254264831543</v>
          </cell>
        </row>
        <row r="355">
          <cell r="AB355">
            <v>292.0421142578125</v>
          </cell>
        </row>
        <row r="356">
          <cell r="AB356">
            <v>99.021224975585938</v>
          </cell>
        </row>
        <row r="357">
          <cell r="AB357">
            <v>656.54180908203125</v>
          </cell>
        </row>
        <row r="358">
          <cell r="AB358">
            <v>200.64111328125</v>
          </cell>
        </row>
        <row r="359">
          <cell r="AB359">
            <v>4351.0260620117188</v>
          </cell>
        </row>
        <row r="360">
          <cell r="AB360">
            <v>0</v>
          </cell>
        </row>
        <row r="361">
          <cell r="AB361">
            <v>18.414127488765693</v>
          </cell>
        </row>
        <row r="362">
          <cell r="AB362">
            <v>28199.325120238187</v>
          </cell>
        </row>
        <row r="363">
          <cell r="AB363">
            <v>3013.4825311595678</v>
          </cell>
        </row>
        <row r="364">
          <cell r="AB364">
            <v>39145.911774470849</v>
          </cell>
        </row>
        <row r="365">
          <cell r="AB365">
            <v>1254.885986328125</v>
          </cell>
        </row>
        <row r="366">
          <cell r="AB366">
            <v>3694.806884765625</v>
          </cell>
        </row>
        <row r="396">
          <cell r="AB396">
            <v>0.68692709666730689</v>
          </cell>
        </row>
        <row r="453">
          <cell r="AB453">
            <v>124.95672130584717</v>
          </cell>
        </row>
        <row r="454">
          <cell r="AB454">
            <v>230.2908878326416</v>
          </cell>
        </row>
        <row r="455">
          <cell r="AB455">
            <v>44.929553985595703</v>
          </cell>
        </row>
        <row r="456">
          <cell r="AB456">
            <v>19.804244995117188</v>
          </cell>
        </row>
        <row r="457">
          <cell r="AB457">
            <v>217.11181640625</v>
          </cell>
        </row>
        <row r="458">
          <cell r="AB458">
            <v>66</v>
          </cell>
        </row>
        <row r="459">
          <cell r="AB459">
            <v>5585.9661865234375</v>
          </cell>
        </row>
        <row r="460">
          <cell r="AB460">
            <v>0</v>
          </cell>
        </row>
        <row r="461">
          <cell r="AB461">
            <v>4.756683349609375</v>
          </cell>
        </row>
        <row r="462">
          <cell r="AB462">
            <v>8365.689453125</v>
          </cell>
        </row>
        <row r="463">
          <cell r="AB463">
            <v>728.87890625</v>
          </cell>
        </row>
        <row r="464">
          <cell r="AB464">
            <v>15388.384453773499</v>
          </cell>
        </row>
        <row r="465">
          <cell r="AB465">
            <v>202.78216552734375</v>
          </cell>
        </row>
        <row r="466">
          <cell r="AB466">
            <v>4875.5419921875</v>
          </cell>
        </row>
      </sheetData>
      <sheetData sheetId="18">
        <row r="225">
          <cell r="AB225">
            <v>1295105.21875</v>
          </cell>
        </row>
        <row r="353">
          <cell r="AB353">
            <v>7420.8169250488281</v>
          </cell>
        </row>
        <row r="354">
          <cell r="AB354">
            <v>14917.558746337891</v>
          </cell>
        </row>
        <row r="355">
          <cell r="AB355">
            <v>3725.0538330078125</v>
          </cell>
        </row>
        <row r="356">
          <cell r="AB356">
            <v>9430.318359375</v>
          </cell>
        </row>
        <row r="357">
          <cell r="AB357">
            <v>36204.77734375</v>
          </cell>
        </row>
        <row r="358">
          <cell r="AB358">
            <v>8200.005859375</v>
          </cell>
        </row>
        <row r="359">
          <cell r="AB359">
            <v>96291.296875</v>
          </cell>
        </row>
        <row r="360">
          <cell r="AB360">
            <v>0</v>
          </cell>
        </row>
        <row r="361">
          <cell r="AB361">
            <v>11.113913061782231</v>
          </cell>
        </row>
        <row r="362">
          <cell r="AB362">
            <v>50963.124024936144</v>
          </cell>
        </row>
        <row r="363">
          <cell r="AB363">
            <v>419.29418010794058</v>
          </cell>
        </row>
        <row r="364">
          <cell r="AB364">
            <v>229659.13314624754</v>
          </cell>
        </row>
        <row r="365">
          <cell r="AB365">
            <v>16968.19921875</v>
          </cell>
        </row>
        <row r="366">
          <cell r="AB366">
            <v>58376.76171875</v>
          </cell>
        </row>
        <row r="396">
          <cell r="AB396">
            <v>0.67627160845901468</v>
          </cell>
        </row>
        <row r="453">
          <cell r="AB453">
            <v>1846.6832580566406</v>
          </cell>
        </row>
        <row r="454">
          <cell r="AB454">
            <v>2936.3644466400146</v>
          </cell>
        </row>
        <row r="455">
          <cell r="AB455">
            <v>580.45693969726563</v>
          </cell>
        </row>
        <row r="456">
          <cell r="AB456">
            <v>1347.0418701171875</v>
          </cell>
        </row>
        <row r="457">
          <cell r="AB457">
            <v>12430.775390625</v>
          </cell>
        </row>
        <row r="458">
          <cell r="AB458">
            <v>2813.533447265625</v>
          </cell>
        </row>
        <row r="459">
          <cell r="AB459">
            <v>72913.359375</v>
          </cell>
        </row>
        <row r="460">
          <cell r="AB460">
            <v>0</v>
          </cell>
        </row>
        <row r="461">
          <cell r="AB461">
            <v>2.4733345508575439</v>
          </cell>
        </row>
        <row r="462">
          <cell r="AB462">
            <v>19160.634765625</v>
          </cell>
        </row>
        <row r="463">
          <cell r="AB463">
            <v>138.98619079589844</v>
          </cell>
        </row>
        <row r="464">
          <cell r="AB464">
            <v>114170.30901837349</v>
          </cell>
        </row>
        <row r="465">
          <cell r="AB465">
            <v>3314.224365234375</v>
          </cell>
        </row>
        <row r="466">
          <cell r="AB466">
            <v>49366.8203125</v>
          </cell>
        </row>
      </sheetData>
      <sheetData sheetId="19">
        <row r="225">
          <cell r="AB225">
            <v>45356.1162109375</v>
          </cell>
        </row>
        <row r="353">
          <cell r="AB353">
            <v>314.44428157806396</v>
          </cell>
        </row>
        <row r="354">
          <cell r="AB354">
            <v>520.51625823974609</v>
          </cell>
        </row>
        <row r="355">
          <cell r="AB355">
            <v>19.997093200683594</v>
          </cell>
        </row>
        <row r="356">
          <cell r="AB356">
            <v>33.007068634033203</v>
          </cell>
        </row>
        <row r="357">
          <cell r="AB357">
            <v>3341.849609375</v>
          </cell>
        </row>
        <row r="358">
          <cell r="AB358">
            <v>169.73463439941406</v>
          </cell>
        </row>
        <row r="359">
          <cell r="AB359">
            <v>60.937156677246094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1361.8632767211041</v>
          </cell>
        </row>
        <row r="363">
          <cell r="AB363">
            <v>107.61749618953502</v>
          </cell>
        </row>
        <row r="364">
          <cell r="AB364">
            <v>5961.1869677882632</v>
          </cell>
        </row>
        <row r="365">
          <cell r="AB365">
            <v>752.67352294921875</v>
          </cell>
        </row>
        <row r="366">
          <cell r="AB366">
            <v>46.492698669433594</v>
          </cell>
        </row>
        <row r="396">
          <cell r="AB396">
            <v>0.65424301335056279</v>
          </cell>
        </row>
        <row r="453">
          <cell r="AB453">
            <v>53.997080087661743</v>
          </cell>
        </row>
        <row r="454">
          <cell r="AB454">
            <v>86.516448736190796</v>
          </cell>
        </row>
        <row r="455">
          <cell r="AB455">
            <v>3.0764758586883545</v>
          </cell>
        </row>
        <row r="456">
          <cell r="AB456">
            <v>5.5011782646179199</v>
          </cell>
        </row>
        <row r="457">
          <cell r="AB457">
            <v>1754.391845703125</v>
          </cell>
        </row>
        <row r="458">
          <cell r="AB458">
            <v>88.598167419433594</v>
          </cell>
        </row>
        <row r="459">
          <cell r="AB459">
            <v>69.999300003051758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480.72769165039063</v>
          </cell>
        </row>
        <row r="463">
          <cell r="AB463">
            <v>30.708274841308594</v>
          </cell>
        </row>
        <row r="464">
          <cell r="AB464">
            <v>2573.5164625644684</v>
          </cell>
        </row>
        <row r="465">
          <cell r="AB465">
            <v>126.40756225585938</v>
          </cell>
        </row>
        <row r="466">
          <cell r="AB466">
            <v>54.950832366943359</v>
          </cell>
        </row>
      </sheetData>
      <sheetData sheetId="20">
        <row r="225">
          <cell r="AB225">
            <v>52711.8125</v>
          </cell>
        </row>
        <row r="353">
          <cell r="AB353">
            <v>236.09686851501465</v>
          </cell>
        </row>
        <row r="354">
          <cell r="AB354">
            <v>664.24656677246094</v>
          </cell>
        </row>
        <row r="355">
          <cell r="AB355">
            <v>63.060642719268799</v>
          </cell>
        </row>
        <row r="356">
          <cell r="AB356">
            <v>50.95440673828125</v>
          </cell>
        </row>
        <row r="357">
          <cell r="AB357">
            <v>411.93478393554688</v>
          </cell>
        </row>
        <row r="358">
          <cell r="AB358">
            <v>202.12699890136719</v>
          </cell>
        </row>
        <row r="359">
          <cell r="AB359">
            <v>137.12629699707031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5663.3950306829829</v>
          </cell>
        </row>
        <row r="363">
          <cell r="AB363">
            <v>48.666529996077003</v>
          </cell>
        </row>
        <row r="364">
          <cell r="AB364">
            <v>7463.6538711076792</v>
          </cell>
        </row>
        <row r="365">
          <cell r="AB365">
            <v>864.571044921875</v>
          </cell>
        </row>
        <row r="366">
          <cell r="AB366">
            <v>102.59262084960938</v>
          </cell>
        </row>
        <row r="396">
          <cell r="AB396">
            <v>0.57409366880558388</v>
          </cell>
        </row>
        <row r="453">
          <cell r="AB453">
            <v>41.519049406051636</v>
          </cell>
        </row>
        <row r="454">
          <cell r="AB454">
            <v>161.83902144432068</v>
          </cell>
        </row>
        <row r="455">
          <cell r="AB455">
            <v>9.7016351521015167</v>
          </cell>
        </row>
        <row r="456">
          <cell r="AB456">
            <v>8.492401123046875</v>
          </cell>
        </row>
        <row r="457">
          <cell r="AB457">
            <v>108.01399230957031</v>
          </cell>
        </row>
        <row r="458">
          <cell r="AB458">
            <v>53.000003814697266</v>
          </cell>
        </row>
        <row r="459">
          <cell r="AB459">
            <v>158.15532684326172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1952.109130859375</v>
          </cell>
        </row>
        <row r="463">
          <cell r="AB463">
            <v>13.951604843139648</v>
          </cell>
        </row>
        <row r="464">
          <cell r="AB464">
            <v>2506.7821657955647</v>
          </cell>
        </row>
        <row r="465">
          <cell r="AB465">
            <v>173.85725402832031</v>
          </cell>
        </row>
        <row r="466">
          <cell r="AB466">
            <v>121.87670135498047</v>
          </cell>
        </row>
      </sheetData>
      <sheetData sheetId="21">
        <row r="225">
          <cell r="AB225">
            <v>32146.7861328125</v>
          </cell>
        </row>
        <row r="353">
          <cell r="AB353">
            <v>55.06621727347374</v>
          </cell>
        </row>
        <row r="354">
          <cell r="AB354">
            <v>82.965775489807129</v>
          </cell>
        </row>
        <row r="355">
          <cell r="AB355">
            <v>45.600000858306885</v>
          </cell>
        </row>
        <row r="356">
          <cell r="AB356">
            <v>2.8380971401929855E-2</v>
          </cell>
        </row>
        <row r="357">
          <cell r="AB357">
            <v>0</v>
          </cell>
        </row>
        <row r="358">
          <cell r="AB358">
            <v>143.40351867675781</v>
          </cell>
        </row>
        <row r="359">
          <cell r="AB359">
            <v>1403.1541290283203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485.61868889941621</v>
          </cell>
        </row>
        <row r="363">
          <cell r="AB363">
            <v>0</v>
          </cell>
        </row>
        <row r="364">
          <cell r="AB364">
            <v>2260.708386688817</v>
          </cell>
        </row>
        <row r="365">
          <cell r="AB365">
            <v>167.48628234863281</v>
          </cell>
        </row>
        <row r="366">
          <cell r="AB366">
            <v>1184.120361328125</v>
          </cell>
        </row>
        <row r="396">
          <cell r="AB396">
            <v>1.0045784457721201</v>
          </cell>
        </row>
        <row r="453">
          <cell r="AB453">
            <v>12.430436737835407</v>
          </cell>
        </row>
        <row r="454">
          <cell r="AB454">
            <v>13.363965034484863</v>
          </cell>
        </row>
        <row r="455">
          <cell r="AB455">
            <v>7.0153833627700806</v>
          </cell>
        </row>
        <row r="456">
          <cell r="AB456">
            <v>5.6761940941214561E-3</v>
          </cell>
        </row>
        <row r="457">
          <cell r="AB457">
            <v>0</v>
          </cell>
        </row>
        <row r="458">
          <cell r="AB458">
            <v>46.781959533691406</v>
          </cell>
        </row>
        <row r="459">
          <cell r="AB459">
            <v>1798.3889770507813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211.50613403320313</v>
          </cell>
        </row>
        <row r="463">
          <cell r="AB463">
            <v>0</v>
          </cell>
        </row>
        <row r="464">
          <cell r="AB464">
            <v>2089.4925319468603</v>
          </cell>
        </row>
        <row r="465">
          <cell r="AB465">
            <v>30.299493789672852</v>
          </cell>
        </row>
        <row r="466">
          <cell r="AB466">
            <v>1542.0045166015625</v>
          </cell>
        </row>
      </sheetData>
      <sheetData sheetId="22">
        <row r="225">
          <cell r="AB225">
            <v>5911.9019775390625</v>
          </cell>
        </row>
        <row r="353">
          <cell r="AB353">
            <v>4.867679238319397</v>
          </cell>
        </row>
        <row r="354">
          <cell r="AB354">
            <v>9.7738609313964844</v>
          </cell>
        </row>
        <row r="355">
          <cell r="AB355">
            <v>12.064765930175781</v>
          </cell>
        </row>
        <row r="356">
          <cell r="AB356">
            <v>1.9415538758039474E-2</v>
          </cell>
        </row>
        <row r="357">
          <cell r="AB357">
            <v>0</v>
          </cell>
        </row>
        <row r="358">
          <cell r="AB358">
            <v>0</v>
          </cell>
        </row>
        <row r="359">
          <cell r="AB359">
            <v>520.59047698974609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227.98551701592194</v>
          </cell>
        </row>
        <row r="363">
          <cell r="AB363">
            <v>223.69049072265625</v>
          </cell>
        </row>
        <row r="364">
          <cell r="AB364">
            <v>998.99216440530404</v>
          </cell>
        </row>
        <row r="365">
          <cell r="AB365">
            <v>1.4416066408157349</v>
          </cell>
        </row>
        <row r="366">
          <cell r="AB366">
            <v>470.65377807617188</v>
          </cell>
        </row>
        <row r="396">
          <cell r="AB396">
            <v>0.28632621507747319</v>
          </cell>
        </row>
        <row r="453">
          <cell r="AB453">
            <v>0.78627845644950867</v>
          </cell>
        </row>
        <row r="454">
          <cell r="AB454">
            <v>1.5036709308624268</v>
          </cell>
        </row>
        <row r="455">
          <cell r="AB455">
            <v>1.8561177253723145</v>
          </cell>
        </row>
        <row r="456">
          <cell r="AB456">
            <v>3.2359231263399124E-3</v>
          </cell>
        </row>
        <row r="457">
          <cell r="AB457">
            <v>0</v>
          </cell>
        </row>
        <row r="458">
          <cell r="AB458">
            <v>0</v>
          </cell>
        </row>
        <row r="459">
          <cell r="AB459">
            <v>367.92447280883789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90.762382507324219</v>
          </cell>
        </row>
        <row r="463">
          <cell r="AB463">
            <v>69.097824096679688</v>
          </cell>
        </row>
        <row r="464">
          <cell r="AB464">
            <v>531.93398244865239</v>
          </cell>
        </row>
        <row r="465">
          <cell r="AB465">
            <v>0.25919035077095032</v>
          </cell>
        </row>
        <row r="466">
          <cell r="AB466">
            <v>334.92080688476563</v>
          </cell>
        </row>
      </sheetData>
      <sheetData sheetId="23">
        <row r="225">
          <cell r="AB225">
            <v>493398.484375</v>
          </cell>
        </row>
        <row r="353">
          <cell r="AB353">
            <v>3845.5502975583076</v>
          </cell>
        </row>
        <row r="354">
          <cell r="AB354">
            <v>5123.9057159423828</v>
          </cell>
        </row>
        <row r="355">
          <cell r="AB355">
            <v>2405.0387573242188</v>
          </cell>
        </row>
        <row r="356">
          <cell r="AB356">
            <v>396.08489990234375</v>
          </cell>
        </row>
        <row r="357">
          <cell r="AB357">
            <v>94.295669555664063</v>
          </cell>
        </row>
        <row r="358">
          <cell r="AB358">
            <v>5.6067695617675781</v>
          </cell>
        </row>
        <row r="359">
          <cell r="AB359">
            <v>16384.46142578125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22463.236292095229</v>
          </cell>
        </row>
        <row r="363">
          <cell r="AB363">
            <v>42804.035388448618</v>
          </cell>
        </row>
        <row r="364">
          <cell r="AB364">
            <v>94680.832821379125</v>
          </cell>
        </row>
        <row r="365">
          <cell r="AB365">
            <v>9112.9697265625</v>
          </cell>
        </row>
        <row r="366">
          <cell r="AB366">
            <v>13360.810546875</v>
          </cell>
        </row>
        <row r="396">
          <cell r="AB396">
            <v>0.74629523924551189</v>
          </cell>
        </row>
        <row r="453">
          <cell r="AB453">
            <v>700.13435797393322</v>
          </cell>
        </row>
        <row r="454">
          <cell r="AB454">
            <v>1337.4758344292641</v>
          </cell>
        </row>
        <row r="455">
          <cell r="AB455">
            <v>370.55563354492188</v>
          </cell>
        </row>
        <row r="456">
          <cell r="AB456">
            <v>79.21697998046875</v>
          </cell>
        </row>
        <row r="457">
          <cell r="AB457">
            <v>37.000003814697266</v>
          </cell>
        </row>
        <row r="458">
          <cell r="AB458">
            <v>2.2000000476837158</v>
          </cell>
        </row>
        <row r="459">
          <cell r="AB459">
            <v>20965.30908203125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7234.76904296875</v>
          </cell>
        </row>
        <row r="463">
          <cell r="AB463">
            <v>12103.69140625</v>
          </cell>
        </row>
        <row r="464">
          <cell r="AB464">
            <v>42830.352341040969</v>
          </cell>
        </row>
        <row r="465">
          <cell r="AB465">
            <v>1787.2813720703125</v>
          </cell>
        </row>
        <row r="466">
          <cell r="AB466">
            <v>17461.015625</v>
          </cell>
        </row>
      </sheetData>
      <sheetData sheetId="24">
        <row r="225">
          <cell r="AB225">
            <v>781181.15625</v>
          </cell>
        </row>
        <row r="353">
          <cell r="AB353">
            <v>4084.4594688415527</v>
          </cell>
        </row>
        <row r="354">
          <cell r="AB354">
            <v>20963.956268310547</v>
          </cell>
        </row>
        <row r="355">
          <cell r="AB355">
            <v>566.8674430847168</v>
          </cell>
        </row>
        <row r="356">
          <cell r="AB356">
            <v>594.1273193359375</v>
          </cell>
        </row>
        <row r="357">
          <cell r="AB357">
            <v>1077.3748779296875</v>
          </cell>
        </row>
        <row r="358">
          <cell r="AB358">
            <v>2021.66845703125</v>
          </cell>
        </row>
        <row r="359">
          <cell r="AB359">
            <v>3669.226806640625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47395.544262378877</v>
          </cell>
        </row>
        <row r="363">
          <cell r="AB363">
            <v>1385.0308033697252</v>
          </cell>
        </row>
        <row r="364">
          <cell r="AB364">
            <v>81758.255554335032</v>
          </cell>
        </row>
        <row r="365">
          <cell r="AB365">
            <v>13326.34765625</v>
          </cell>
        </row>
        <row r="366">
          <cell r="AB366">
            <v>3033.508544921875</v>
          </cell>
        </row>
        <row r="396">
          <cell r="AB396">
            <v>0.41487562325972749</v>
          </cell>
        </row>
        <row r="453">
          <cell r="AB453">
            <v>635.54907584190369</v>
          </cell>
        </row>
        <row r="454">
          <cell r="AB454">
            <v>3975.2465896606445</v>
          </cell>
        </row>
        <row r="455">
          <cell r="AB455">
            <v>87.210376739501953</v>
          </cell>
        </row>
        <row r="456">
          <cell r="AB456">
            <v>99.021224975585938</v>
          </cell>
        </row>
        <row r="457">
          <cell r="AB457">
            <v>304.87997436523438</v>
          </cell>
        </row>
        <row r="458">
          <cell r="AB458">
            <v>568.44464111328125</v>
          </cell>
        </row>
        <row r="459">
          <cell r="AB459">
            <v>4226.7549438476563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17954.93359375</v>
          </cell>
        </row>
        <row r="463">
          <cell r="AB463">
            <v>416.9609375</v>
          </cell>
        </row>
        <row r="464">
          <cell r="AB464">
            <v>28269.001357793808</v>
          </cell>
        </row>
        <row r="465">
          <cell r="AB465">
            <v>2387.646240234375</v>
          </cell>
        </row>
        <row r="466">
          <cell r="AB466">
            <v>3600.474609375</v>
          </cell>
        </row>
      </sheetData>
      <sheetData sheetId="25">
        <row r="225">
          <cell r="AB225">
            <v>170230.34765625</v>
          </cell>
        </row>
        <row r="353">
          <cell r="AB353">
            <v>715.57093048095703</v>
          </cell>
        </row>
        <row r="354">
          <cell r="AB354">
            <v>3211.5837554931641</v>
          </cell>
        </row>
        <row r="355">
          <cell r="AB355">
            <v>302.07726287841797</v>
          </cell>
        </row>
        <row r="356">
          <cell r="AB356">
            <v>270.4345703125</v>
          </cell>
        </row>
        <row r="357">
          <cell r="AB357">
            <v>9759.71484375</v>
          </cell>
        </row>
        <row r="358">
          <cell r="AB358">
            <v>1202.3941650390625</v>
          </cell>
        </row>
        <row r="359">
          <cell r="AB359">
            <v>8185.693115234375</v>
          </cell>
        </row>
        <row r="360">
          <cell r="AB360">
            <v>261.66912841796875</v>
          </cell>
        </row>
        <row r="361">
          <cell r="AB361">
            <v>176.70013427734375</v>
          </cell>
        </row>
        <row r="362">
          <cell r="AB362">
            <v>28262.994604519354</v>
          </cell>
        </row>
        <row r="363">
          <cell r="AB363">
            <v>212.27349853515625</v>
          </cell>
        </row>
        <row r="364">
          <cell r="AB364">
            <v>52488.833626130698</v>
          </cell>
        </row>
        <row r="365">
          <cell r="AB365">
            <v>1461.123291015625</v>
          </cell>
        </row>
        <row r="366">
          <cell r="AB366">
            <v>7511.7607421875</v>
          </cell>
        </row>
        <row r="396">
          <cell r="AB396">
            <v>1.0221097584089804</v>
          </cell>
        </row>
        <row r="453">
          <cell r="AB453">
            <v>115.09813112020493</v>
          </cell>
        </row>
        <row r="454">
          <cell r="AB454">
            <v>568.41365098953247</v>
          </cell>
        </row>
        <row r="455">
          <cell r="AB455">
            <v>48.19968843460083</v>
          </cell>
        </row>
        <row r="456">
          <cell r="AB456">
            <v>39.073513031005859</v>
          </cell>
        </row>
        <row r="457">
          <cell r="AB457">
            <v>4313.9033203125</v>
          </cell>
        </row>
        <row r="458">
          <cell r="AB458">
            <v>526.98492431640625</v>
          </cell>
        </row>
        <row r="459">
          <cell r="AB459">
            <v>6145.2439575195313</v>
          </cell>
        </row>
        <row r="460">
          <cell r="AB460">
            <v>63.898097991943359</v>
          </cell>
        </row>
        <row r="461">
          <cell r="AB461">
            <v>54.537078857421875</v>
          </cell>
        </row>
        <row r="462">
          <cell r="AB462">
            <v>12467.8427734375</v>
          </cell>
        </row>
        <row r="463">
          <cell r="AB463">
            <v>67.305099487304688</v>
          </cell>
        </row>
        <row r="464">
          <cell r="AB464">
            <v>24410.500235497952</v>
          </cell>
        </row>
        <row r="465">
          <cell r="AB465">
            <v>232.87216186523438</v>
          </cell>
        </row>
        <row r="466">
          <cell r="AB466">
            <v>5603.21923828125</v>
          </cell>
        </row>
      </sheetData>
      <sheetData sheetId="26">
        <row r="225">
          <cell r="AB225">
            <v>307229.6875</v>
          </cell>
        </row>
        <row r="353">
          <cell r="AB353">
            <v>1094.074104309082</v>
          </cell>
        </row>
        <row r="354">
          <cell r="AB354">
            <v>3660.2022323608398</v>
          </cell>
        </row>
        <row r="355">
          <cell r="AB355">
            <v>855.790283203125</v>
          </cell>
        </row>
        <row r="356">
          <cell r="AB356">
            <v>2150.185791015625</v>
          </cell>
        </row>
        <row r="357">
          <cell r="AB357">
            <v>18162.1640625</v>
          </cell>
        </row>
        <row r="358">
          <cell r="AB358">
            <v>1729.513916015625</v>
          </cell>
        </row>
        <row r="359">
          <cell r="AB359">
            <v>4330.1947021484375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10318.215720973549</v>
          </cell>
        </row>
        <row r="363">
          <cell r="AB363">
            <v>33.899872071367</v>
          </cell>
        </row>
        <row r="364">
          <cell r="AB364">
            <v>42334.240684597644</v>
          </cell>
        </row>
        <row r="365">
          <cell r="AB365">
            <v>3490.914794921875</v>
          </cell>
        </row>
        <row r="366">
          <cell r="AB366">
            <v>3169.9765625</v>
          </cell>
        </row>
        <row r="396">
          <cell r="AB396">
            <v>0.56636353568290754</v>
          </cell>
        </row>
        <row r="453">
          <cell r="AB453">
            <v>169.13527393341064</v>
          </cell>
        </row>
        <row r="454">
          <cell r="AB454">
            <v>610.45708465576172</v>
          </cell>
        </row>
        <row r="455">
          <cell r="AB455">
            <v>131.6600341796875</v>
          </cell>
        </row>
        <row r="456">
          <cell r="AB456">
            <v>324.9769287109375</v>
          </cell>
        </row>
        <row r="457">
          <cell r="AB457">
            <v>6985.01806640625</v>
          </cell>
        </row>
        <row r="458">
          <cell r="AB458">
            <v>659.04095458984375</v>
          </cell>
        </row>
        <row r="459">
          <cell r="AB459">
            <v>3775.0922241210938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4978.78173828125</v>
          </cell>
        </row>
        <row r="463">
          <cell r="AB463">
            <v>9.3793048858642578</v>
          </cell>
        </row>
        <row r="464">
          <cell r="AB464">
            <v>17643.541609764099</v>
          </cell>
        </row>
        <row r="465">
          <cell r="AB465">
            <v>562.62078857421875</v>
          </cell>
        </row>
        <row r="466">
          <cell r="AB466">
            <v>2874.418212890625</v>
          </cell>
        </row>
      </sheetData>
      <sheetData sheetId="27">
        <row r="225">
          <cell r="AB225">
            <v>119449.794921875</v>
          </cell>
        </row>
        <row r="353">
          <cell r="AB353">
            <v>627.92242836952209</v>
          </cell>
        </row>
        <row r="354">
          <cell r="AB354">
            <v>2756.307918548584</v>
          </cell>
        </row>
        <row r="355">
          <cell r="AB355">
            <v>153.69633483886719</v>
          </cell>
        </row>
        <row r="356">
          <cell r="AB356">
            <v>162.28620910644531</v>
          </cell>
        </row>
        <row r="357">
          <cell r="AB357">
            <v>4183.3046875</v>
          </cell>
        </row>
        <row r="358">
          <cell r="AB358">
            <v>353.33319091796875</v>
          </cell>
        </row>
        <row r="359">
          <cell r="AB359">
            <v>5372.0284423828125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896.62549754818406</v>
          </cell>
        </row>
        <row r="363">
          <cell r="AB363">
            <v>0</v>
          </cell>
        </row>
        <row r="364">
          <cell r="AB364">
            <v>15069.624844519696</v>
          </cell>
        </row>
        <row r="365">
          <cell r="AB365">
            <v>2392.163818359375</v>
          </cell>
        </row>
        <row r="366">
          <cell r="AB366">
            <v>4071.3037109375</v>
          </cell>
        </row>
        <row r="396">
          <cell r="AB396">
            <v>0.42619393440214154</v>
          </cell>
        </row>
        <row r="453">
          <cell r="AB453">
            <v>104.09126225113869</v>
          </cell>
        </row>
        <row r="454">
          <cell r="AB454">
            <v>473.45533752441406</v>
          </cell>
        </row>
        <row r="455">
          <cell r="AB455">
            <v>23.645587921142578</v>
          </cell>
        </row>
        <row r="456">
          <cell r="AB456">
            <v>27.047702789306641</v>
          </cell>
        </row>
        <row r="457">
          <cell r="AB457">
            <v>1692.0201416015625</v>
          </cell>
        </row>
        <row r="458">
          <cell r="AB458">
            <v>139.52047729492188</v>
          </cell>
        </row>
        <row r="459">
          <cell r="AB459">
            <v>5659.4588623046875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371.89797973632813</v>
          </cell>
        </row>
        <row r="463">
          <cell r="AB463">
            <v>0</v>
          </cell>
        </row>
        <row r="464">
          <cell r="AB464">
            <v>8491.137351423502</v>
          </cell>
        </row>
        <row r="465">
          <cell r="AB465">
            <v>394.52740478515625</v>
          </cell>
        </row>
        <row r="466">
          <cell r="AB466">
            <v>4474.42529296875</v>
          </cell>
        </row>
      </sheetData>
      <sheetData sheetId="28">
        <row r="225">
          <cell r="AB225">
            <v>61122.10546875</v>
          </cell>
        </row>
        <row r="353">
          <cell r="AB353">
            <v>453.89008712768555</v>
          </cell>
        </row>
        <row r="354">
          <cell r="AB354">
            <v>609.85777282714844</v>
          </cell>
        </row>
        <row r="355">
          <cell r="AB355">
            <v>74.841026306152344</v>
          </cell>
        </row>
        <row r="356">
          <cell r="AB356">
            <v>174.80662536621094</v>
          </cell>
        </row>
        <row r="357">
          <cell r="AB357">
            <v>3848.66845703125</v>
          </cell>
        </row>
        <row r="358">
          <cell r="AB358">
            <v>809.43536376953125</v>
          </cell>
        </row>
        <row r="359">
          <cell r="AB359">
            <v>2321.0313720703125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970.7725830078125</v>
          </cell>
        </row>
        <row r="363">
          <cell r="AB363">
            <v>0</v>
          </cell>
        </row>
        <row r="364">
          <cell r="AB364">
            <v>9306.7978115081787</v>
          </cell>
        </row>
        <row r="365">
          <cell r="AB365">
            <v>851.17657470703125</v>
          </cell>
        </row>
        <row r="366">
          <cell r="AB366">
            <v>1769.0390625</v>
          </cell>
        </row>
        <row r="396">
          <cell r="AB396">
            <v>0.55144794934173247</v>
          </cell>
        </row>
        <row r="453">
          <cell r="AB453">
            <v>72.057971000671387</v>
          </cell>
        </row>
        <row r="454">
          <cell r="AB454">
            <v>108.59095764160156</v>
          </cell>
        </row>
        <row r="455">
          <cell r="AB455">
            <v>11.514003753662109</v>
          </cell>
        </row>
        <row r="456">
          <cell r="AB456">
            <v>26.260269165039063</v>
          </cell>
        </row>
        <row r="457">
          <cell r="AB457">
            <v>997.4693603515625</v>
          </cell>
        </row>
        <row r="458">
          <cell r="AB458">
            <v>210.70426940917969</v>
          </cell>
        </row>
        <row r="459">
          <cell r="AB459">
            <v>2289.1153564453125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515.82147216796875</v>
          </cell>
        </row>
        <row r="463">
          <cell r="AB463">
            <v>0</v>
          </cell>
        </row>
        <row r="464">
          <cell r="AB464">
            <v>4231.5336599349976</v>
          </cell>
        </row>
        <row r="465">
          <cell r="AB465">
            <v>141.86441040039063</v>
          </cell>
        </row>
        <row r="466">
          <cell r="AB466">
            <v>1830.9095458984375</v>
          </cell>
        </row>
      </sheetData>
      <sheetData sheetId="29">
        <row r="225">
          <cell r="AB225">
            <v>906447.78125</v>
          </cell>
        </row>
        <row r="353">
          <cell r="AB353">
            <v>3521.2158279418945</v>
          </cell>
        </row>
        <row r="354">
          <cell r="AB354">
            <v>7508.0651092529297</v>
          </cell>
        </row>
        <row r="355">
          <cell r="AB355">
            <v>4151.212158203125</v>
          </cell>
        </row>
        <row r="356">
          <cell r="AB356">
            <v>582.5513916015625</v>
          </cell>
        </row>
        <row r="357">
          <cell r="AB357">
            <v>25005.44921875</v>
          </cell>
        </row>
        <row r="358">
          <cell r="AB358">
            <v>4878.06787109375</v>
          </cell>
        </row>
        <row r="359">
          <cell r="AB359">
            <v>73931.80078125</v>
          </cell>
        </row>
        <row r="360">
          <cell r="AB360">
            <v>7013.0849609375</v>
          </cell>
        </row>
        <row r="361">
          <cell r="AB361">
            <v>0</v>
          </cell>
        </row>
        <row r="362">
          <cell r="AB362">
            <v>131079.19921292394</v>
          </cell>
        </row>
        <row r="363">
          <cell r="AB363">
            <v>1051.3638527774904</v>
          </cell>
        </row>
        <row r="364">
          <cell r="AB364">
            <v>258736.93199991784</v>
          </cell>
        </row>
        <row r="365">
          <cell r="AB365">
            <v>10898.5771484375</v>
          </cell>
        </row>
        <row r="366">
          <cell r="AB366">
            <v>56428.9375</v>
          </cell>
        </row>
        <row r="396">
          <cell r="AB396">
            <v>0.87801095278516073</v>
          </cell>
        </row>
        <row r="453">
          <cell r="AB453">
            <v>605.76844692230225</v>
          </cell>
        </row>
        <row r="454">
          <cell r="AB454">
            <v>1564.1315631866455</v>
          </cell>
        </row>
        <row r="455">
          <cell r="AB455">
            <v>638.64805603027344</v>
          </cell>
        </row>
        <row r="456">
          <cell r="AB456">
            <v>83.941619873046875</v>
          </cell>
        </row>
        <row r="457">
          <cell r="AB457">
            <v>12198.96484375</v>
          </cell>
        </row>
        <row r="458">
          <cell r="AB458">
            <v>2366.47607421875</v>
          </cell>
        </row>
        <row r="459">
          <cell r="AB459">
            <v>54051.798828125</v>
          </cell>
        </row>
        <row r="460">
          <cell r="AB460">
            <v>1644.60107421875</v>
          </cell>
        </row>
        <row r="461">
          <cell r="AB461">
            <v>0</v>
          </cell>
        </row>
        <row r="462">
          <cell r="AB462">
            <v>52658.5234375</v>
          </cell>
        </row>
        <row r="463">
          <cell r="AB463">
            <v>329.720703125</v>
          </cell>
        </row>
        <row r="464">
          <cell r="AB464">
            <v>126142.57464694977</v>
          </cell>
        </row>
        <row r="465">
          <cell r="AB465">
            <v>1775.310546875</v>
          </cell>
        </row>
        <row r="466">
          <cell r="AB466">
            <v>43596.2578125</v>
          </cell>
        </row>
      </sheetData>
      <sheetData sheetId="30">
        <row r="225">
          <cell r="AB225">
            <v>430310.046875</v>
          </cell>
        </row>
        <row r="353">
          <cell r="AB353">
            <v>585.83941459655762</v>
          </cell>
        </row>
        <row r="354">
          <cell r="AB354">
            <v>15718.826076507568</v>
          </cell>
        </row>
        <row r="355">
          <cell r="AB355">
            <v>516.42095947265625</v>
          </cell>
        </row>
        <row r="356">
          <cell r="AB356">
            <v>225.80276489257813</v>
          </cell>
        </row>
        <row r="357">
          <cell r="AB357">
            <v>64432.09765625</v>
          </cell>
        </row>
        <row r="358">
          <cell r="AB358">
            <v>5360.56982421875</v>
          </cell>
        </row>
        <row r="359">
          <cell r="AB359">
            <v>2147.3526000976563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42655.438435168238</v>
          </cell>
        </row>
        <row r="363">
          <cell r="AB363">
            <v>3583.3605922102706</v>
          </cell>
        </row>
        <row r="364">
          <cell r="AB364">
            <v>137918.01144593471</v>
          </cell>
        </row>
        <row r="365">
          <cell r="AB365">
            <v>15365.5439453125</v>
          </cell>
        </row>
        <row r="366">
          <cell r="AB366">
            <v>1505.920166015625</v>
          </cell>
        </row>
        <row r="396">
          <cell r="AB396">
            <v>0.91221649213529143</v>
          </cell>
        </row>
        <row r="453">
          <cell r="AB453">
            <v>97.291806995868683</v>
          </cell>
        </row>
        <row r="454">
          <cell r="AB454">
            <v>2669.9163970947266</v>
          </cell>
        </row>
        <row r="455">
          <cell r="AB455">
            <v>136.43815612792969</v>
          </cell>
        </row>
        <row r="456">
          <cell r="AB456">
            <v>45.160552978515625</v>
          </cell>
        </row>
        <row r="457">
          <cell r="AB457">
            <v>15978.24609375</v>
          </cell>
        </row>
        <row r="458">
          <cell r="AB458">
            <v>1326.494873046875</v>
          </cell>
        </row>
        <row r="459">
          <cell r="AB459">
            <v>2696.0452880859375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14983.5517578125</v>
          </cell>
        </row>
        <row r="463">
          <cell r="AB463">
            <v>1143.0062255859375</v>
          </cell>
        </row>
        <row r="464">
          <cell r="AB464">
            <v>39076.151151478291</v>
          </cell>
        </row>
        <row r="465">
          <cell r="AB465">
            <v>2641.7880859375</v>
          </cell>
        </row>
        <row r="466">
          <cell r="AB466">
            <v>1992.061279296875</v>
          </cell>
        </row>
      </sheetData>
      <sheetData sheetId="3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mports(nonEU)"/>
      <sheetName val="country-comparison"/>
      <sheetName val="main-results"/>
      <sheetName val="EU28"/>
      <sheetName val="AT"/>
      <sheetName val="BE"/>
      <sheetName val="BG"/>
      <sheetName val="HR"/>
      <sheetName val="CY"/>
      <sheetName val="CZ"/>
      <sheetName val="DK"/>
      <sheetName val="EE"/>
      <sheetName val="FI"/>
      <sheetName val="FR"/>
      <sheetName val="DE"/>
      <sheetName val="GR"/>
      <sheetName val="HU"/>
      <sheetName val="IE"/>
      <sheetName val="IT"/>
      <sheetName val="LA"/>
      <sheetName val="LT"/>
      <sheetName val="LU"/>
      <sheetName val="MT"/>
      <sheetName val="NL"/>
      <sheetName val="PL"/>
      <sheetName val="PT"/>
      <sheetName val="RO"/>
      <sheetName val="SK"/>
      <sheetName val="SI"/>
      <sheetName val="ES"/>
      <sheetName val="SE"/>
      <sheetName val="UK"/>
    </sheetNames>
    <sheetDataSet>
      <sheetData sheetId="0" refreshError="1"/>
      <sheetData sheetId="1">
        <row r="220">
          <cell r="D220">
            <v>363.56810807800292</v>
          </cell>
        </row>
      </sheetData>
      <sheetData sheetId="2" refreshError="1"/>
      <sheetData sheetId="3">
        <row r="220">
          <cell r="H220">
            <v>2957049.2927246094</v>
          </cell>
        </row>
        <row r="353">
          <cell r="AB353">
            <v>41664.665783792734</v>
          </cell>
        </row>
        <row r="354">
          <cell r="AB354">
            <v>112549.59910130501</v>
          </cell>
        </row>
        <row r="355">
          <cell r="AB355">
            <v>26796.414000511169</v>
          </cell>
        </row>
        <row r="356">
          <cell r="AB356">
            <v>11763.195114135742</v>
          </cell>
        </row>
        <row r="357">
          <cell r="AB357">
            <v>297986.58325195313</v>
          </cell>
        </row>
        <row r="358">
          <cell r="AB358">
            <v>49677.139995098114</v>
          </cell>
        </row>
        <row r="359">
          <cell r="AB359">
            <v>494091.61422348022</v>
          </cell>
        </row>
        <row r="360">
          <cell r="AB360">
            <v>3693.3724365234375</v>
          </cell>
        </row>
        <row r="361">
          <cell r="AB361">
            <v>206.22817482789168</v>
          </cell>
        </row>
        <row r="362">
          <cell r="AB362">
            <v>681768.18475666444</v>
          </cell>
        </row>
        <row r="363">
          <cell r="AB363">
            <v>30395.298797519416</v>
          </cell>
        </row>
        <row r="364">
          <cell r="AB364">
            <v>1750592.2956358111</v>
          </cell>
        </row>
        <row r="365">
          <cell r="AB365">
            <v>140533.26323008537</v>
          </cell>
        </row>
        <row r="366">
          <cell r="AB366">
            <v>363568.10807800293</v>
          </cell>
        </row>
        <row r="396">
          <cell r="AB396">
            <v>0.56638677519774083</v>
          </cell>
        </row>
        <row r="453">
          <cell r="AB453">
            <v>9657.1386318206787</v>
          </cell>
        </row>
        <row r="454">
          <cell r="AB454">
            <v>23796.124545753002</v>
          </cell>
        </row>
        <row r="455">
          <cell r="AB455">
            <v>4299.2380620539188</v>
          </cell>
        </row>
        <row r="456">
          <cell r="AB456">
            <v>1711.1013731956482</v>
          </cell>
        </row>
        <row r="457">
          <cell r="AB457">
            <v>95654.9150390625</v>
          </cell>
        </row>
        <row r="458">
          <cell r="AB458">
            <v>15631.830731987953</v>
          </cell>
        </row>
        <row r="459">
          <cell r="AB459">
            <v>455827.71191871166</v>
          </cell>
        </row>
        <row r="460">
          <cell r="AB460">
            <v>869.19415807723999</v>
          </cell>
        </row>
        <row r="461">
          <cell r="AB461">
            <v>61.767096757888794</v>
          </cell>
        </row>
        <row r="462">
          <cell r="AB462">
            <v>268539.49501800537</v>
          </cell>
        </row>
        <row r="463">
          <cell r="AB463">
            <v>9071.9425832182169</v>
          </cell>
        </row>
        <row r="464">
          <cell r="AB464">
            <v>885120.45915864408</v>
          </cell>
        </row>
        <row r="465">
          <cell r="AB465">
            <v>27784.013832569122</v>
          </cell>
        </row>
        <row r="466">
          <cell r="AB466">
            <v>358474.10269784927</v>
          </cell>
        </row>
      </sheetData>
      <sheetData sheetId="4">
        <row r="225">
          <cell r="AB225">
            <v>337548.0625</v>
          </cell>
        </row>
        <row r="353">
          <cell r="AB353">
            <v>196.84658432006836</v>
          </cell>
        </row>
        <row r="354">
          <cell r="AB354">
            <v>4287.9447174072266</v>
          </cell>
        </row>
        <row r="355">
          <cell r="AB355">
            <v>713.33624267578125</v>
          </cell>
        </row>
        <row r="356">
          <cell r="AB356">
            <v>164.83619689941406</v>
          </cell>
        </row>
        <row r="357">
          <cell r="AB357">
            <v>36908.26953125</v>
          </cell>
        </row>
        <row r="358">
          <cell r="AB358">
            <v>7533.7080078125</v>
          </cell>
        </row>
        <row r="359">
          <cell r="AB359">
            <v>13817.09130859375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19206.382680379127</v>
          </cell>
        </row>
        <row r="363">
          <cell r="AB363">
            <v>0</v>
          </cell>
        </row>
        <row r="364">
          <cell r="AB364">
            <v>82828.415269337871</v>
          </cell>
        </row>
        <row r="365">
          <cell r="AB365">
            <v>4970.6630859375</v>
          </cell>
        </row>
        <row r="366">
          <cell r="AB366">
            <v>11260.720703125</v>
          </cell>
        </row>
        <row r="396">
          <cell r="AB396">
            <v>1.0482726949427641</v>
          </cell>
        </row>
        <row r="453">
          <cell r="AB453">
            <v>108.53140902519226</v>
          </cell>
        </row>
        <row r="454">
          <cell r="AB454">
            <v>749.76870763301849</v>
          </cell>
        </row>
        <row r="455">
          <cell r="AB455">
            <v>106.50173950195313</v>
          </cell>
        </row>
        <row r="456">
          <cell r="AB456">
            <v>23.633739471435547</v>
          </cell>
        </row>
        <row r="457">
          <cell r="AB457">
            <v>8521.91796875</v>
          </cell>
        </row>
        <row r="458">
          <cell r="AB458">
            <v>1730.5701904296875</v>
          </cell>
        </row>
        <row r="459">
          <cell r="AB459">
            <v>13732.66650390625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8019.6591796875</v>
          </cell>
        </row>
        <row r="463">
          <cell r="AB463">
            <v>0</v>
          </cell>
        </row>
        <row r="464">
          <cell r="AB464">
            <v>32993.249438405037</v>
          </cell>
        </row>
        <row r="465">
          <cell r="AB465">
            <v>917.5093994140625</v>
          </cell>
        </row>
        <row r="466">
          <cell r="AB466">
            <v>11682.1708984375</v>
          </cell>
        </row>
      </sheetData>
      <sheetData sheetId="5">
        <row r="225">
          <cell r="AB225">
            <v>411399.640625</v>
          </cell>
        </row>
        <row r="353">
          <cell r="AB353">
            <v>530.94857978820801</v>
          </cell>
        </row>
        <row r="354">
          <cell r="AB354">
            <v>2889.9964237213135</v>
          </cell>
        </row>
        <row r="355">
          <cell r="AB355">
            <v>762.78515625</v>
          </cell>
        </row>
        <row r="356">
          <cell r="AB356">
            <v>0</v>
          </cell>
        </row>
        <row r="357">
          <cell r="AB357">
            <v>156.31248474121094</v>
          </cell>
        </row>
        <row r="358">
          <cell r="AB358">
            <v>185.12336730957031</v>
          </cell>
        </row>
        <row r="359">
          <cell r="AB359">
            <v>9051.3333129882813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17729.774435969546</v>
          </cell>
        </row>
        <row r="363">
          <cell r="AB363">
            <v>2504.8912974848513</v>
          </cell>
        </row>
        <row r="364">
          <cell r="AB364">
            <v>33811.165058252984</v>
          </cell>
        </row>
        <row r="365">
          <cell r="AB365">
            <v>2760.75341796875</v>
          </cell>
        </row>
        <row r="366">
          <cell r="AB366">
            <v>8412.359375</v>
          </cell>
        </row>
        <row r="396">
          <cell r="AB396">
            <v>0.34054575457361891</v>
          </cell>
        </row>
        <row r="453">
          <cell r="AB453">
            <v>183.84872961044312</v>
          </cell>
        </row>
        <row r="454">
          <cell r="AB454">
            <v>923.58292007446289</v>
          </cell>
        </row>
        <row r="455">
          <cell r="AB455">
            <v>116.323486328125</v>
          </cell>
        </row>
        <row r="456">
          <cell r="AB456">
            <v>0</v>
          </cell>
        </row>
        <row r="457">
          <cell r="AB457">
            <v>55</v>
          </cell>
        </row>
        <row r="458">
          <cell r="AB458">
            <v>64.710708618164063</v>
          </cell>
        </row>
        <row r="459">
          <cell r="AB459">
            <v>12194.889282226563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7018.96630859375</v>
          </cell>
        </row>
        <row r="463">
          <cell r="AB463">
            <v>771.41131591796875</v>
          </cell>
        </row>
        <row r="464">
          <cell r="AB464">
            <v>21328.732751369476</v>
          </cell>
        </row>
        <row r="465">
          <cell r="AB465">
            <v>628.905029296875</v>
          </cell>
        </row>
        <row r="466">
          <cell r="AB466">
            <v>10531.3125</v>
          </cell>
        </row>
      </sheetData>
      <sheetData sheetId="6">
        <row r="225">
          <cell r="AB225">
            <v>109684.8984375</v>
          </cell>
        </row>
        <row r="353">
          <cell r="AB353">
            <v>276.78240966796875</v>
          </cell>
        </row>
        <row r="354">
          <cell r="AB354">
            <v>1554.6196441650391</v>
          </cell>
        </row>
        <row r="355">
          <cell r="AB355">
            <v>127.65376281738281</v>
          </cell>
        </row>
        <row r="356">
          <cell r="AB356">
            <v>636.83489990234375</v>
          </cell>
        </row>
        <row r="357">
          <cell r="AB357">
            <v>3621.23583984375</v>
          </cell>
        </row>
        <row r="358">
          <cell r="AB358">
            <v>437.80953979492188</v>
          </cell>
        </row>
        <row r="359">
          <cell r="AB359">
            <v>7347.817626953125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5149.7766149158897</v>
          </cell>
        </row>
        <row r="363">
          <cell r="AB363">
            <v>0</v>
          </cell>
        </row>
        <row r="364">
          <cell r="AB364">
            <v>19152.53033806042</v>
          </cell>
        </row>
        <row r="365">
          <cell r="AB365">
            <v>1216.3572998046875</v>
          </cell>
        </row>
        <row r="366">
          <cell r="AB366">
            <v>5108.9541015625</v>
          </cell>
        </row>
        <row r="396">
          <cell r="AB396">
            <v>0.51081640507351156</v>
          </cell>
        </row>
        <row r="453">
          <cell r="AB453">
            <v>45.480516016483307</v>
          </cell>
        </row>
        <row r="454">
          <cell r="AB454">
            <v>274.49108123779297</v>
          </cell>
        </row>
        <row r="455">
          <cell r="AB455">
            <v>19.639039993286133</v>
          </cell>
        </row>
        <row r="456">
          <cell r="AB456">
            <v>96.014152526855469</v>
          </cell>
        </row>
        <row r="457">
          <cell r="AB457">
            <v>1993.61669921875</v>
          </cell>
        </row>
        <row r="458">
          <cell r="AB458">
            <v>261.29998779296875</v>
          </cell>
        </row>
        <row r="459">
          <cell r="AB459">
            <v>6508.4305419921875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2377.171630859375</v>
          </cell>
        </row>
        <row r="463">
          <cell r="AB463">
            <v>0</v>
          </cell>
        </row>
        <row r="464">
          <cell r="AB464">
            <v>11576.143649637699</v>
          </cell>
        </row>
        <row r="465">
          <cell r="AB465">
            <v>203.25955200195313</v>
          </cell>
        </row>
        <row r="466">
          <cell r="AB466">
            <v>4799.6484375</v>
          </cell>
        </row>
      </sheetData>
      <sheetData sheetId="7">
        <row r="225">
          <cell r="AB225">
            <v>83023.50390625</v>
          </cell>
        </row>
        <row r="353">
          <cell r="AB353">
            <v>126.50208950042725</v>
          </cell>
        </row>
        <row r="354">
          <cell r="AB354">
            <v>201.75407910346985</v>
          </cell>
        </row>
        <row r="355">
          <cell r="AB355">
            <v>77.446868896484375</v>
          </cell>
        </row>
        <row r="356">
          <cell r="AB356">
            <v>47.29095458984375</v>
          </cell>
        </row>
        <row r="357">
          <cell r="AB357">
            <v>7254.138671875</v>
          </cell>
        </row>
        <row r="358">
          <cell r="AB358">
            <v>617.43426513671875</v>
          </cell>
        </row>
        <row r="359">
          <cell r="AB359">
            <v>3120.5633544921875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7929.7373046875</v>
          </cell>
        </row>
        <row r="363">
          <cell r="AB363">
            <v>0</v>
          </cell>
        </row>
        <row r="364">
          <cell r="AB364">
            <v>19374.867588281631</v>
          </cell>
        </row>
        <row r="365">
          <cell r="AB365">
            <v>349.87063598632813</v>
          </cell>
        </row>
        <row r="366">
          <cell r="AB366">
            <v>2389.16015625</v>
          </cell>
        </row>
        <row r="396">
          <cell r="AB396">
            <v>0.94662363239148684</v>
          </cell>
        </row>
        <row r="453">
          <cell r="AB453">
            <v>20.541023850440979</v>
          </cell>
        </row>
        <row r="454">
          <cell r="AB454">
            <v>42.712131500244141</v>
          </cell>
        </row>
        <row r="455">
          <cell r="AB455">
            <v>11.914901733398438</v>
          </cell>
        </row>
        <row r="456">
          <cell r="AB456">
            <v>7.5575399398803711</v>
          </cell>
        </row>
        <row r="457">
          <cell r="AB457">
            <v>2168.47412109375</v>
          </cell>
        </row>
        <row r="458">
          <cell r="AB458">
            <v>187.92001342773438</v>
          </cell>
        </row>
        <row r="459">
          <cell r="AB459">
            <v>2980.8745727539063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3131.34033203125</v>
          </cell>
        </row>
        <row r="463">
          <cell r="AB463">
            <v>0</v>
          </cell>
        </row>
        <row r="464">
          <cell r="AB464">
            <v>8551.3346363306046</v>
          </cell>
        </row>
        <row r="465">
          <cell r="AB465">
            <v>57.639911651611328</v>
          </cell>
        </row>
        <row r="466">
          <cell r="AB466">
            <v>2319.3603515625</v>
          </cell>
        </row>
      </sheetData>
      <sheetData sheetId="8">
        <row r="225">
          <cell r="AB225">
            <v>23259.99658203125</v>
          </cell>
        </row>
        <row r="353">
          <cell r="AB353">
            <v>42.77446174621582</v>
          </cell>
        </row>
        <row r="354">
          <cell r="AB354">
            <v>0</v>
          </cell>
        </row>
        <row r="355">
          <cell r="AB355">
            <v>39.799999237060547</v>
          </cell>
        </row>
        <row r="356">
          <cell r="AB356">
            <v>0</v>
          </cell>
        </row>
        <row r="357">
          <cell r="AB357">
            <v>0</v>
          </cell>
        </row>
        <row r="358">
          <cell r="AB358">
            <v>4.2958502769470215</v>
          </cell>
        </row>
        <row r="359">
          <cell r="AB359">
            <v>1688.0079345703125</v>
          </cell>
        </row>
        <row r="360">
          <cell r="AB360">
            <v>2.0806884765625</v>
          </cell>
        </row>
        <row r="361">
          <cell r="AB361">
            <v>0</v>
          </cell>
        </row>
        <row r="362">
          <cell r="AB362">
            <v>2143.2887454417719</v>
          </cell>
        </row>
        <row r="363">
          <cell r="AB363">
            <v>0</v>
          </cell>
        </row>
        <row r="364">
          <cell r="AB364">
            <v>3920.2476797488703</v>
          </cell>
        </row>
        <row r="365">
          <cell r="AB365">
            <v>60.924911499023438</v>
          </cell>
        </row>
        <row r="366">
          <cell r="AB366">
            <v>1435.8751220703125</v>
          </cell>
        </row>
        <row r="396">
          <cell r="AB396">
            <v>0.63005726453611421</v>
          </cell>
        </row>
        <row r="453">
          <cell r="AB453">
            <v>6.9361857175827026</v>
          </cell>
        </row>
        <row r="454">
          <cell r="AB454">
            <v>0</v>
          </cell>
        </row>
        <row r="455">
          <cell r="AB455">
            <v>6.1333327293395996</v>
          </cell>
        </row>
        <row r="456">
          <cell r="AB456">
            <v>0</v>
          </cell>
        </row>
        <row r="457">
          <cell r="AB457">
            <v>0</v>
          </cell>
        </row>
        <row r="458">
          <cell r="AB458">
            <v>1.4199546575546265</v>
          </cell>
        </row>
        <row r="459">
          <cell r="AB459">
            <v>1200.8872528076172</v>
          </cell>
        </row>
        <row r="460">
          <cell r="AB460">
            <v>0.50851202011108398</v>
          </cell>
        </row>
        <row r="461">
          <cell r="AB461">
            <v>0</v>
          </cell>
        </row>
        <row r="462">
          <cell r="AB462">
            <v>851.55084228515625</v>
          </cell>
        </row>
        <row r="463">
          <cell r="AB463">
            <v>0</v>
          </cell>
        </row>
        <row r="464">
          <cell r="AB464">
            <v>2067.4360802173615</v>
          </cell>
        </row>
        <row r="465">
          <cell r="AB465">
            <v>9.7388181686401367</v>
          </cell>
        </row>
        <row r="466">
          <cell r="AB466">
            <v>1039.0098876953125</v>
          </cell>
        </row>
      </sheetData>
      <sheetData sheetId="9">
        <row r="225">
          <cell r="AB225">
            <v>302673.1953125</v>
          </cell>
        </row>
        <row r="353">
          <cell r="AB353">
            <v>1556.4890022277832</v>
          </cell>
        </row>
        <row r="354">
          <cell r="AB354">
            <v>3643.7938690185547</v>
          </cell>
        </row>
        <row r="355">
          <cell r="AB355">
            <v>211.69802856445313</v>
          </cell>
        </row>
        <row r="356">
          <cell r="AB356">
            <v>0</v>
          </cell>
        </row>
        <row r="357">
          <cell r="AB357">
            <v>1581.4432373046875</v>
          </cell>
        </row>
        <row r="358">
          <cell r="AB358">
            <v>696.121337890625</v>
          </cell>
        </row>
        <row r="359">
          <cell r="AB359">
            <v>10444.908203125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2636.2394425214638</v>
          </cell>
        </row>
        <row r="363">
          <cell r="AB363">
            <v>0</v>
          </cell>
        </row>
        <row r="364">
          <cell r="AB364">
            <v>20770.693120652566</v>
          </cell>
        </row>
        <row r="365">
          <cell r="AB365">
            <v>4377.51806640625</v>
          </cell>
        </row>
        <row r="366">
          <cell r="AB366">
            <v>6577.478515625</v>
          </cell>
        </row>
        <row r="396">
          <cell r="AB396">
            <v>0.28372005599633671</v>
          </cell>
        </row>
        <row r="453">
          <cell r="AB453">
            <v>279.34081077575684</v>
          </cell>
        </row>
        <row r="454">
          <cell r="AB454">
            <v>699.99725723266602</v>
          </cell>
        </row>
        <row r="455">
          <cell r="AB455">
            <v>32.568927764892578</v>
          </cell>
        </row>
        <row r="456">
          <cell r="AB456">
            <v>0</v>
          </cell>
        </row>
        <row r="457">
          <cell r="AB457">
            <v>775.5899658203125</v>
          </cell>
        </row>
        <row r="458">
          <cell r="AB458">
            <v>341.39993286132813</v>
          </cell>
        </row>
        <row r="459">
          <cell r="AB459">
            <v>11694.816650390625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1006.7486572265625</v>
          </cell>
        </row>
        <row r="463">
          <cell r="AB463">
            <v>0</v>
          </cell>
        </row>
        <row r="464">
          <cell r="AB464">
            <v>14830.462202072144</v>
          </cell>
        </row>
        <row r="465">
          <cell r="AB465">
            <v>799.7794189453125</v>
          </cell>
        </row>
        <row r="466">
          <cell r="AB466">
            <v>7791.5517578125</v>
          </cell>
        </row>
      </sheetData>
      <sheetData sheetId="10">
        <row r="225">
          <cell r="AB225">
            <v>194601.625</v>
          </cell>
        </row>
        <row r="353">
          <cell r="AB353">
            <v>342.31124687194824</v>
          </cell>
        </row>
        <row r="354">
          <cell r="AB354">
            <v>4164.4539241790771</v>
          </cell>
        </row>
        <row r="355">
          <cell r="AB355">
            <v>752.76605224609375</v>
          </cell>
        </row>
        <row r="356">
          <cell r="AB356">
            <v>0</v>
          </cell>
        </row>
        <row r="357">
          <cell r="AB357">
            <v>0</v>
          </cell>
        </row>
        <row r="358">
          <cell r="AB358">
            <v>26.36296272277832</v>
          </cell>
        </row>
        <row r="359">
          <cell r="AB359">
            <v>4502.6617889404297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21856.807216426459</v>
          </cell>
        </row>
        <row r="363">
          <cell r="AB363">
            <v>4789.2699996792107</v>
          </cell>
        </row>
        <row r="364">
          <cell r="AB364">
            <v>36434.633191065994</v>
          </cell>
        </row>
        <row r="365">
          <cell r="AB365">
            <v>5207.38330078125</v>
          </cell>
        </row>
        <row r="366">
          <cell r="AB366">
            <v>4280.1630859375</v>
          </cell>
        </row>
        <row r="396">
          <cell r="AB396">
            <v>0.705112436931423</v>
          </cell>
        </row>
        <row r="453">
          <cell r="AB453">
            <v>124.0918128490448</v>
          </cell>
        </row>
        <row r="454">
          <cell r="AB454">
            <v>1068.8744597434998</v>
          </cell>
        </row>
        <row r="455">
          <cell r="AB455">
            <v>129.19869995117188</v>
          </cell>
        </row>
        <row r="456">
          <cell r="AB456">
            <v>0</v>
          </cell>
        </row>
        <row r="457">
          <cell r="AB457">
            <v>0</v>
          </cell>
        </row>
        <row r="458">
          <cell r="AB458">
            <v>10.999999046325684</v>
          </cell>
        </row>
        <row r="459">
          <cell r="AB459">
            <v>5629.6529541015625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7477.84228515625</v>
          </cell>
        </row>
        <row r="463">
          <cell r="AB463">
            <v>1274.8671875</v>
          </cell>
        </row>
        <row r="464">
          <cell r="AB464">
            <v>15715.527398347855</v>
          </cell>
        </row>
        <row r="465">
          <cell r="AB465">
            <v>1263.1881103515625</v>
          </cell>
        </row>
        <row r="466">
          <cell r="AB466">
            <v>5383.74462890625</v>
          </cell>
        </row>
      </sheetData>
      <sheetData sheetId="11">
        <row r="225">
          <cell r="AB225">
            <v>38000.0068359375</v>
          </cell>
        </row>
        <row r="353">
          <cell r="AB353">
            <v>79.901700019836426</v>
          </cell>
        </row>
        <row r="354">
          <cell r="AB354">
            <v>527.88990020751953</v>
          </cell>
        </row>
        <row r="355">
          <cell r="AB355">
            <v>56.164352416992188</v>
          </cell>
        </row>
        <row r="356">
          <cell r="AB356">
            <v>0</v>
          </cell>
        </row>
        <row r="357">
          <cell r="AB357">
            <v>0</v>
          </cell>
        </row>
        <row r="358">
          <cell r="AB358">
            <v>33.113571166992188</v>
          </cell>
        </row>
        <row r="359">
          <cell r="AB359">
            <v>43.806510925292969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4126.6439866088967</v>
          </cell>
        </row>
        <row r="363">
          <cell r="AB363">
            <v>15.583523216579799</v>
          </cell>
        </row>
        <row r="364">
          <cell r="AB364">
            <v>4883.1035445621101</v>
          </cell>
        </row>
        <row r="365">
          <cell r="AB365">
            <v>565.287841796875</v>
          </cell>
        </row>
        <row r="366">
          <cell r="AB366">
            <v>33.238197326660156</v>
          </cell>
        </row>
        <row r="396">
          <cell r="AB396">
            <v>0.47419728917867576</v>
          </cell>
        </row>
        <row r="453">
          <cell r="AB453">
            <v>13.708567261695862</v>
          </cell>
        </row>
        <row r="454">
          <cell r="AB454">
            <v>138.40253829956055</v>
          </cell>
        </row>
        <row r="455">
          <cell r="AB455">
            <v>8.6406698226928711</v>
          </cell>
        </row>
        <row r="456">
          <cell r="AB456">
            <v>0</v>
          </cell>
        </row>
        <row r="457">
          <cell r="AB457">
            <v>0</v>
          </cell>
        </row>
        <row r="458">
          <cell r="AB458">
            <v>8.0999994277954102</v>
          </cell>
        </row>
        <row r="459">
          <cell r="AB459">
            <v>51.821079254150391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1484.123046875</v>
          </cell>
        </row>
        <row r="463">
          <cell r="AB463">
            <v>4.6902236938476563</v>
          </cell>
        </row>
        <row r="464">
          <cell r="AB464">
            <v>1709.4861246347427</v>
          </cell>
        </row>
        <row r="465">
          <cell r="AB465">
            <v>106.85313415527344</v>
          </cell>
        </row>
        <row r="466">
          <cell r="AB466">
            <v>40.478530883789063</v>
          </cell>
        </row>
      </sheetData>
      <sheetData sheetId="12">
        <row r="225">
          <cell r="AB225">
            <v>323581.51953125</v>
          </cell>
        </row>
        <row r="353">
          <cell r="AB353">
            <v>463.35367774963379</v>
          </cell>
        </row>
        <row r="354">
          <cell r="AB354">
            <v>13430.046646118164</v>
          </cell>
        </row>
        <row r="355">
          <cell r="AB355">
            <v>301.6505126953125</v>
          </cell>
        </row>
        <row r="356">
          <cell r="AB356">
            <v>0</v>
          </cell>
        </row>
        <row r="357">
          <cell r="AB357">
            <v>13144.8076171875</v>
          </cell>
        </row>
        <row r="358">
          <cell r="AB358">
            <v>1965.37451171875</v>
          </cell>
        </row>
        <row r="359">
          <cell r="AB359">
            <v>1187.55517578125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10980.037574310925</v>
          </cell>
        </row>
        <row r="363">
          <cell r="AB363">
            <v>136.28648093805154</v>
          </cell>
        </row>
        <row r="364">
          <cell r="AB364">
            <v>41609.112196499584</v>
          </cell>
        </row>
        <row r="365">
          <cell r="AB365">
            <v>14085.6416015625</v>
          </cell>
        </row>
        <row r="366">
          <cell r="AB366">
            <v>1187.55517578125</v>
          </cell>
        </row>
        <row r="396">
          <cell r="AB396">
            <v>0.44120601610917015</v>
          </cell>
        </row>
        <row r="453">
          <cell r="AB453">
            <v>105.65099716186523</v>
          </cell>
        </row>
        <row r="454">
          <cell r="AB454">
            <v>2297.0664176940918</v>
          </cell>
        </row>
        <row r="455">
          <cell r="AB455">
            <v>47.820507049560547</v>
          </cell>
        </row>
        <row r="456">
          <cell r="AB456">
            <v>0</v>
          </cell>
        </row>
        <row r="457">
          <cell r="AB457">
            <v>2962.87060546875</v>
          </cell>
        </row>
        <row r="458">
          <cell r="AB458">
            <v>443.00003051757813</v>
          </cell>
        </row>
        <row r="459">
          <cell r="AB459">
            <v>1616.8201904296875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4623.642578125</v>
          </cell>
        </row>
        <row r="463">
          <cell r="AB463">
            <v>46.821029663085938</v>
          </cell>
        </row>
        <row r="464">
          <cell r="AB464">
            <v>12143.692356109619</v>
          </cell>
        </row>
        <row r="465">
          <cell r="AB465">
            <v>2432.66552734375</v>
          </cell>
        </row>
        <row r="466">
          <cell r="AB466">
            <v>1616.8201904296875</v>
          </cell>
        </row>
      </sheetData>
      <sheetData sheetId="13">
        <row r="225">
          <cell r="AB225">
            <v>1444939.46875</v>
          </cell>
        </row>
        <row r="353">
          <cell r="AB353">
            <v>4500.2914352416992</v>
          </cell>
        </row>
        <row r="354">
          <cell r="AB354">
            <v>7046.2208862304688</v>
          </cell>
        </row>
        <row r="355">
          <cell r="AB355">
            <v>5173.96533203125</v>
          </cell>
        </row>
        <row r="356">
          <cell r="AB356">
            <v>1168.3853759765625</v>
          </cell>
        </row>
        <row r="357">
          <cell r="AB357">
            <v>49114.11328125</v>
          </cell>
        </row>
        <row r="358">
          <cell r="AB358">
            <v>8448.0546875</v>
          </cell>
        </row>
        <row r="359">
          <cell r="AB359">
            <v>82220.3134765625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58362.687183603543</v>
          </cell>
        </row>
        <row r="363">
          <cell r="AB363">
            <v>1095.7796692625798</v>
          </cell>
        </row>
        <row r="364">
          <cell r="AB364">
            <v>217129.81132765859</v>
          </cell>
        </row>
        <row r="365">
          <cell r="AB365">
            <v>14676.8544921875</v>
          </cell>
        </row>
        <row r="366">
          <cell r="AB366">
            <v>68496.8671875</v>
          </cell>
        </row>
        <row r="396">
          <cell r="AB396">
            <v>0.36181789165893236</v>
          </cell>
        </row>
        <row r="453">
          <cell r="AB453">
            <v>739.29359292984009</v>
          </cell>
        </row>
        <row r="454">
          <cell r="AB454">
            <v>1382.2609748840332</v>
          </cell>
        </row>
        <row r="455">
          <cell r="AB455">
            <v>894.91436767578125</v>
          </cell>
        </row>
        <row r="456">
          <cell r="AB456">
            <v>168.95648193359375</v>
          </cell>
        </row>
        <row r="457">
          <cell r="AB457">
            <v>16304.05859375</v>
          </cell>
        </row>
        <row r="458">
          <cell r="AB458">
            <v>2793.4033203125</v>
          </cell>
        </row>
        <row r="459">
          <cell r="AB459">
            <v>76533.373046875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18764.837890625</v>
          </cell>
        </row>
        <row r="463">
          <cell r="AB463">
            <v>348.25253295898438</v>
          </cell>
        </row>
        <row r="464">
          <cell r="AB464">
            <v>117929.35080194473</v>
          </cell>
        </row>
        <row r="465">
          <cell r="AB465">
            <v>2666.223388671875</v>
          </cell>
        </row>
        <row r="466">
          <cell r="AB466">
            <v>67103.0859375</v>
          </cell>
        </row>
      </sheetData>
      <sheetData sheetId="14">
        <row r="225">
          <cell r="AB225">
            <v>2076253.9375</v>
          </cell>
        </row>
        <row r="353">
          <cell r="AB353">
            <v>17576.780639648438</v>
          </cell>
        </row>
        <row r="354">
          <cell r="AB354">
            <v>18414.221069335938</v>
          </cell>
        </row>
        <row r="355">
          <cell r="AB355">
            <v>4923.9632568359375</v>
          </cell>
        </row>
        <row r="356">
          <cell r="AB356">
            <v>185.66162109375</v>
          </cell>
        </row>
        <row r="357">
          <cell r="AB357">
            <v>14897.267578125</v>
          </cell>
        </row>
        <row r="358">
          <cell r="AB358">
            <v>4779.0400390625</v>
          </cell>
        </row>
        <row r="359">
          <cell r="AB359">
            <v>115995.06640625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136499.68484569914</v>
          </cell>
        </row>
        <row r="363">
          <cell r="AB363">
            <v>15919.550427852251</v>
          </cell>
        </row>
        <row r="364">
          <cell r="AB364">
            <v>329191.23588390293</v>
          </cell>
        </row>
        <row r="365">
          <cell r="AB365">
            <v>29966.234375</v>
          </cell>
        </row>
        <row r="366">
          <cell r="AB366">
            <v>77659.7734375</v>
          </cell>
        </row>
        <row r="396">
          <cell r="AB396">
            <v>0.61509069701263952</v>
          </cell>
        </row>
        <row r="453">
          <cell r="AB453">
            <v>4679.9923858642578</v>
          </cell>
        </row>
        <row r="454">
          <cell r="AB454">
            <v>4497.306468963623</v>
          </cell>
        </row>
        <row r="455">
          <cell r="AB455">
            <v>758.1483154296875</v>
          </cell>
        </row>
        <row r="456">
          <cell r="AB456">
            <v>37.13232421875</v>
          </cell>
        </row>
        <row r="457">
          <cell r="AB457">
            <v>3277.35009765625</v>
          </cell>
        </row>
        <row r="458">
          <cell r="AB458">
            <v>1045.0001220703125</v>
          </cell>
        </row>
        <row r="459">
          <cell r="AB459">
            <v>127690.75390625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64288.7890625</v>
          </cell>
        </row>
        <row r="463">
          <cell r="AB463">
            <v>4809.16845703125</v>
          </cell>
        </row>
        <row r="464">
          <cell r="AB464">
            <v>211083.64113998413</v>
          </cell>
        </row>
        <row r="465">
          <cell r="AB465">
            <v>6939.89404296875</v>
          </cell>
        </row>
        <row r="466">
          <cell r="AB466">
            <v>94438.6875</v>
          </cell>
        </row>
      </sheetData>
      <sheetData sheetId="15">
        <row r="225">
          <cell r="AB225">
            <v>191895.00390625</v>
          </cell>
        </row>
        <row r="353">
          <cell r="AB353">
            <v>671.05585765838623</v>
          </cell>
        </row>
        <row r="354">
          <cell r="AB354">
            <v>1111.8421592712402</v>
          </cell>
        </row>
        <row r="355">
          <cell r="AB355">
            <v>153.76914978027344</v>
          </cell>
        </row>
        <row r="356">
          <cell r="AB356">
            <v>41.985031127929688</v>
          </cell>
        </row>
        <row r="357">
          <cell r="AB357">
            <v>4574.4560546875</v>
          </cell>
        </row>
        <row r="358">
          <cell r="AB358">
            <v>193.677490234375</v>
          </cell>
        </row>
        <row r="359">
          <cell r="AB359">
            <v>13810.510498046875</v>
          </cell>
        </row>
        <row r="360">
          <cell r="AB360">
            <v>105.373046875</v>
          </cell>
        </row>
        <row r="361">
          <cell r="AB361">
            <v>0</v>
          </cell>
        </row>
        <row r="362">
          <cell r="AB362">
            <v>16284.544921875</v>
          </cell>
        </row>
        <row r="363">
          <cell r="AB363">
            <v>77.054081924055552</v>
          </cell>
        </row>
        <row r="364">
          <cell r="AB364">
            <v>37024.268291480636</v>
          </cell>
        </row>
        <row r="365">
          <cell r="AB365">
            <v>1050.0106201171875</v>
          </cell>
        </row>
        <row r="366">
          <cell r="AB366">
            <v>10247.28125</v>
          </cell>
        </row>
        <row r="396">
          <cell r="AB396">
            <v>0.6390057597289136</v>
          </cell>
        </row>
        <row r="453">
          <cell r="AB453">
            <v>110.89726543426514</v>
          </cell>
        </row>
        <row r="454">
          <cell r="AB454">
            <v>199.88375854492188</v>
          </cell>
        </row>
        <row r="455">
          <cell r="AB455">
            <v>23.656795501708984</v>
          </cell>
        </row>
        <row r="456">
          <cell r="AB456">
            <v>5.997861385345459</v>
          </cell>
        </row>
        <row r="457">
          <cell r="AB457">
            <v>2825.476318359375</v>
          </cell>
        </row>
        <row r="458">
          <cell r="AB458">
            <v>119.37740325927734</v>
          </cell>
        </row>
        <row r="459">
          <cell r="AB459">
            <v>10811.8154296875</v>
          </cell>
        </row>
        <row r="460">
          <cell r="AB460">
            <v>29.656129837036133</v>
          </cell>
        </row>
        <row r="461">
          <cell r="AB461">
            <v>0</v>
          </cell>
        </row>
        <row r="462">
          <cell r="AB462">
            <v>5263.2587890625</v>
          </cell>
        </row>
        <row r="463">
          <cell r="AB463">
            <v>27.93023681640625</v>
          </cell>
        </row>
        <row r="464">
          <cell r="AB464">
            <v>19417.949987888336</v>
          </cell>
        </row>
        <row r="465">
          <cell r="AB465">
            <v>168.68389892578125</v>
          </cell>
        </row>
        <row r="466">
          <cell r="AB466">
            <v>8450.615234375</v>
          </cell>
        </row>
      </sheetData>
      <sheetData sheetId="16">
        <row r="225">
          <cell r="AB225">
            <v>238415.00390625</v>
          </cell>
        </row>
        <row r="353">
          <cell r="AB353">
            <v>752.9017481803894</v>
          </cell>
        </row>
        <row r="354">
          <cell r="AB354">
            <v>1631.7811126708984</v>
          </cell>
        </row>
        <row r="355">
          <cell r="AB355">
            <v>329.71737670898438</v>
          </cell>
        </row>
        <row r="356">
          <cell r="AB356">
            <v>312.25811767578125</v>
          </cell>
        </row>
        <row r="357">
          <cell r="AB357">
            <v>189.72164916992188</v>
          </cell>
        </row>
        <row r="358">
          <cell r="AB358">
            <v>80.043235778808594</v>
          </cell>
        </row>
        <row r="359">
          <cell r="AB359">
            <v>11657.95166015625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874.24163818359375</v>
          </cell>
        </row>
        <row r="363">
          <cell r="AB363">
            <v>0</v>
          </cell>
        </row>
        <row r="364">
          <cell r="AB364">
            <v>15828.616538524628</v>
          </cell>
        </row>
        <row r="365">
          <cell r="AB365">
            <v>2284.07421875</v>
          </cell>
        </row>
        <row r="366">
          <cell r="AB366">
            <v>7694.98046875</v>
          </cell>
        </row>
        <row r="396">
          <cell r="AB396">
            <v>0.29855449690836267</v>
          </cell>
        </row>
        <row r="453">
          <cell r="AB453">
            <v>118.48689717799425</v>
          </cell>
        </row>
        <row r="454">
          <cell r="AB454">
            <v>603.57886600494385</v>
          </cell>
        </row>
        <row r="455">
          <cell r="AB455">
            <v>50.725753784179688</v>
          </cell>
        </row>
        <row r="456">
          <cell r="AB456">
            <v>47.358299255371094</v>
          </cell>
        </row>
        <row r="457">
          <cell r="AB457">
            <v>45.803432464599609</v>
          </cell>
        </row>
        <row r="458">
          <cell r="AB458">
            <v>19.695339202880859</v>
          </cell>
        </row>
        <row r="459">
          <cell r="AB459">
            <v>11155.2265625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375.93997192382813</v>
          </cell>
        </row>
        <row r="463">
          <cell r="AB463">
            <v>0</v>
          </cell>
        </row>
        <row r="464">
          <cell r="AB464">
            <v>12416.815122313797</v>
          </cell>
        </row>
        <row r="465">
          <cell r="AB465">
            <v>646.88067626953125</v>
          </cell>
        </row>
        <row r="466">
          <cell r="AB466">
            <v>7770.7509765625</v>
          </cell>
        </row>
      </sheetData>
      <sheetData sheetId="17">
        <row r="225">
          <cell r="AB225">
            <v>189289.875</v>
          </cell>
        </row>
        <row r="353">
          <cell r="AB353">
            <v>281.15077972412109</v>
          </cell>
        </row>
        <row r="354">
          <cell r="AB354">
            <v>807.88634490966797</v>
          </cell>
        </row>
        <row r="355">
          <cell r="AB355">
            <v>292.0421142578125</v>
          </cell>
        </row>
        <row r="356">
          <cell r="AB356">
            <v>0</v>
          </cell>
        </row>
        <row r="357">
          <cell r="AB357">
            <v>610.48126220703125</v>
          </cell>
        </row>
        <row r="358">
          <cell r="AB358">
            <v>168.88931274414063</v>
          </cell>
        </row>
        <row r="359">
          <cell r="AB359">
            <v>3578.6407775878906</v>
          </cell>
        </row>
        <row r="360">
          <cell r="AB360">
            <v>0</v>
          </cell>
        </row>
        <row r="361">
          <cell r="AB361">
            <v>18.414127488765693</v>
          </cell>
        </row>
        <row r="362">
          <cell r="AB362">
            <v>28199.325120238187</v>
          </cell>
        </row>
        <row r="363">
          <cell r="AB363">
            <v>1181.3861845980273</v>
          </cell>
        </row>
        <row r="364">
          <cell r="AB364">
            <v>35138.216023755645</v>
          </cell>
        </row>
        <row r="365">
          <cell r="AB365">
            <v>811.390380859375</v>
          </cell>
        </row>
        <row r="366">
          <cell r="AB366">
            <v>3456.70947265625</v>
          </cell>
        </row>
        <row r="396">
          <cell r="AB396">
            <v>0.61660060070457723</v>
          </cell>
        </row>
        <row r="453">
          <cell r="AB453">
            <v>53.259105682373047</v>
          </cell>
        </row>
        <row r="454">
          <cell r="AB454">
            <v>152.69462394714355</v>
          </cell>
        </row>
        <row r="455">
          <cell r="AB455">
            <v>44.929553985595703</v>
          </cell>
        </row>
        <row r="456">
          <cell r="AB456">
            <v>0</v>
          </cell>
        </row>
        <row r="457">
          <cell r="AB457">
            <v>201.87998962402344</v>
          </cell>
        </row>
        <row r="458">
          <cell r="AB458">
            <v>55.500003814697266</v>
          </cell>
        </row>
        <row r="459">
          <cell r="AB459">
            <v>4600.2364654541016</v>
          </cell>
        </row>
        <row r="460">
          <cell r="AB460">
            <v>0</v>
          </cell>
        </row>
        <row r="461">
          <cell r="AB461">
            <v>4.756683349609375</v>
          </cell>
        </row>
        <row r="462">
          <cell r="AB462">
            <v>8365.689453125</v>
          </cell>
        </row>
        <row r="463">
          <cell r="AB463">
            <v>292.69403076171875</v>
          </cell>
        </row>
        <row r="464">
          <cell r="AB464">
            <v>13771.639909744263</v>
          </cell>
        </row>
        <row r="465">
          <cell r="AB465">
            <v>134.83444213867188</v>
          </cell>
        </row>
        <row r="466">
          <cell r="AB466">
            <v>4468.2333984375</v>
          </cell>
        </row>
      </sheetData>
      <sheetData sheetId="18">
        <row r="225">
          <cell r="AB225">
            <v>1295105.21875</v>
          </cell>
        </row>
        <row r="353">
          <cell r="AB353">
            <v>4943.1156311035156</v>
          </cell>
        </row>
        <row r="354">
          <cell r="AB354">
            <v>7776.8429718017578</v>
          </cell>
        </row>
        <row r="355">
          <cell r="AB355">
            <v>3725.0538330078125</v>
          </cell>
        </row>
        <row r="356">
          <cell r="AB356">
            <v>7827.3515625</v>
          </cell>
        </row>
        <row r="357">
          <cell r="AB357">
            <v>36161.546875</v>
          </cell>
        </row>
        <row r="358">
          <cell r="AB358">
            <v>8121.39013671875</v>
          </cell>
        </row>
        <row r="359">
          <cell r="AB359">
            <v>106783.98046875</v>
          </cell>
        </row>
        <row r="360">
          <cell r="AB360">
            <v>0</v>
          </cell>
        </row>
        <row r="361">
          <cell r="AB361">
            <v>11.113913061782231</v>
          </cell>
        </row>
        <row r="362">
          <cell r="AB362">
            <v>57638.692407540169</v>
          </cell>
        </row>
        <row r="363">
          <cell r="AB363">
            <v>153.50473043600701</v>
          </cell>
        </row>
        <row r="364">
          <cell r="AB364">
            <v>233142.59252991981</v>
          </cell>
        </row>
        <row r="365">
          <cell r="AB365">
            <v>11568.271484375</v>
          </cell>
        </row>
        <row r="366">
          <cell r="AB366">
            <v>71499.3046875</v>
          </cell>
        </row>
        <row r="396">
          <cell r="AB396">
            <v>0.68652926574494344</v>
          </cell>
        </row>
        <row r="453">
          <cell r="AB453">
            <v>1460.4182586669922</v>
          </cell>
        </row>
        <row r="454">
          <cell r="AB454">
            <v>1818.1128215789795</v>
          </cell>
        </row>
        <row r="455">
          <cell r="AB455">
            <v>580.45693969726563</v>
          </cell>
        </row>
        <row r="456">
          <cell r="AB456">
            <v>1118.046630859375</v>
          </cell>
        </row>
        <row r="457">
          <cell r="AB457">
            <v>12415.923828125</v>
          </cell>
        </row>
        <row r="458">
          <cell r="AB458">
            <v>2786.525146484375</v>
          </cell>
        </row>
        <row r="459">
          <cell r="AB459">
            <v>82400.671875</v>
          </cell>
        </row>
        <row r="460">
          <cell r="AB460">
            <v>0</v>
          </cell>
        </row>
        <row r="461">
          <cell r="AB461">
            <v>2.4733345508575439</v>
          </cell>
        </row>
        <row r="462">
          <cell r="AB462">
            <v>21845.978515625</v>
          </cell>
        </row>
        <row r="463">
          <cell r="AB463">
            <v>54.75299072265625</v>
          </cell>
        </row>
        <row r="464">
          <cell r="AB464">
            <v>124483.3603413105</v>
          </cell>
        </row>
        <row r="465">
          <cell r="AB465">
            <v>2477.6796875</v>
          </cell>
        </row>
        <row r="466">
          <cell r="AB466">
            <v>60601.61328125</v>
          </cell>
        </row>
      </sheetData>
      <sheetData sheetId="19">
        <row r="225">
          <cell r="AB225">
            <v>45356.1162109375</v>
          </cell>
        </row>
        <row r="353">
          <cell r="AB353">
            <v>125.2138843536377</v>
          </cell>
        </row>
        <row r="354">
          <cell r="AB354">
            <v>323.29917526245117</v>
          </cell>
        </row>
        <row r="355">
          <cell r="AB355">
            <v>19.997093200683594</v>
          </cell>
        </row>
        <row r="356">
          <cell r="AB356">
            <v>0</v>
          </cell>
        </row>
        <row r="357">
          <cell r="AB357">
            <v>3126.172119140625</v>
          </cell>
        </row>
        <row r="358">
          <cell r="AB358">
            <v>125.17958068847656</v>
          </cell>
        </row>
        <row r="359">
          <cell r="AB359">
            <v>7.2232437133789063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1361.8632767211041</v>
          </cell>
        </row>
        <row r="363">
          <cell r="AB363">
            <v>0</v>
          </cell>
        </row>
        <row r="364">
          <cell r="AB364">
            <v>5088.9483730803568</v>
          </cell>
        </row>
        <row r="365">
          <cell r="AB365">
            <v>407.14059448242188</v>
          </cell>
        </row>
        <row r="366">
          <cell r="AB366">
            <v>6.4544754028320313</v>
          </cell>
        </row>
        <row r="396">
          <cell r="AB396">
            <v>0.55851442613363012</v>
          </cell>
        </row>
        <row r="453">
          <cell r="AB453">
            <v>24.963760077953339</v>
          </cell>
        </row>
        <row r="454">
          <cell r="AB454">
            <v>56.17535662651062</v>
          </cell>
        </row>
        <row r="455">
          <cell r="AB455">
            <v>3.0764758586883545</v>
          </cell>
        </row>
        <row r="456">
          <cell r="AB456">
            <v>0</v>
          </cell>
        </row>
        <row r="457">
          <cell r="AB457">
            <v>1638.8555908203125</v>
          </cell>
        </row>
        <row r="458">
          <cell r="AB458">
            <v>65.007026672363281</v>
          </cell>
        </row>
        <row r="459">
          <cell r="AB459">
            <v>8.4296139478683472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480.72769165039063</v>
          </cell>
        </row>
        <row r="463">
          <cell r="AB463">
            <v>0</v>
          </cell>
        </row>
        <row r="464">
          <cell r="AB464">
            <v>2277.2355156540871</v>
          </cell>
        </row>
        <row r="465">
          <cell r="AB465">
            <v>73.32769775390625</v>
          </cell>
        </row>
        <row r="466">
          <cell r="AB466">
            <v>7.6286988258361816</v>
          </cell>
        </row>
      </sheetData>
      <sheetData sheetId="20">
        <row r="225">
          <cell r="AB225">
            <v>52711.8125</v>
          </cell>
        </row>
        <row r="353">
          <cell r="AB353">
            <v>134.23461532592773</v>
          </cell>
        </row>
        <row r="354">
          <cell r="AB354">
            <v>276.43415832519531</v>
          </cell>
        </row>
        <row r="355">
          <cell r="AB355">
            <v>63.060642719268799</v>
          </cell>
        </row>
        <row r="356">
          <cell r="AB356">
            <v>0</v>
          </cell>
        </row>
        <row r="357">
          <cell r="AB357">
            <v>411.93478393554688</v>
          </cell>
        </row>
        <row r="358">
          <cell r="AB358">
            <v>202.12699890136719</v>
          </cell>
        </row>
        <row r="359">
          <cell r="AB359">
            <v>223.01930236816406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5663.3950306829829</v>
          </cell>
        </row>
        <row r="363">
          <cell r="AB363">
            <v>0</v>
          </cell>
        </row>
        <row r="364">
          <cell r="AB364">
            <v>6974.2055322584529</v>
          </cell>
        </row>
        <row r="365">
          <cell r="AB365">
            <v>380.35284423828125</v>
          </cell>
        </row>
        <row r="366">
          <cell r="AB366">
            <v>175.83932495117188</v>
          </cell>
        </row>
        <row r="396">
          <cell r="AB396">
            <v>0.5364459968484907</v>
          </cell>
        </row>
        <row r="453">
          <cell r="AB453">
            <v>22.106075465679169</v>
          </cell>
        </row>
        <row r="454">
          <cell r="AB454">
            <v>61.849914312362671</v>
          </cell>
        </row>
        <row r="455">
          <cell r="AB455">
            <v>9.7016351521015167</v>
          </cell>
        </row>
        <row r="456">
          <cell r="AB456">
            <v>0</v>
          </cell>
        </row>
        <row r="457">
          <cell r="AB457">
            <v>108.01399230957031</v>
          </cell>
        </row>
        <row r="458">
          <cell r="AB458">
            <v>53.000003814697266</v>
          </cell>
        </row>
        <row r="459">
          <cell r="AB459">
            <v>258.4553337097168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1952.109130859375</v>
          </cell>
        </row>
        <row r="463">
          <cell r="AB463">
            <v>0</v>
          </cell>
        </row>
        <row r="464">
          <cell r="AB464">
            <v>2465.2360856235027</v>
          </cell>
        </row>
        <row r="465">
          <cell r="AB465">
            <v>76.4613037109375</v>
          </cell>
        </row>
        <row r="466">
          <cell r="AB466">
            <v>208.89140319824219</v>
          </cell>
        </row>
      </sheetData>
      <sheetData sheetId="21">
        <row r="225">
          <cell r="AB225">
            <v>32146.7861328125</v>
          </cell>
        </row>
        <row r="353">
          <cell r="AB353">
            <v>11.054947704076767</v>
          </cell>
        </row>
        <row r="354">
          <cell r="AB354">
            <v>26.484893798828125</v>
          </cell>
        </row>
        <row r="355">
          <cell r="AB355">
            <v>45.600000858306885</v>
          </cell>
        </row>
        <row r="356">
          <cell r="AB356">
            <v>0</v>
          </cell>
        </row>
        <row r="357">
          <cell r="AB357">
            <v>0</v>
          </cell>
        </row>
        <row r="358">
          <cell r="AB358">
            <v>136.3973388671875</v>
          </cell>
        </row>
        <row r="359">
          <cell r="AB359">
            <v>534.66944122314453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483.46438460665627</v>
          </cell>
        </row>
        <row r="363">
          <cell r="AB363">
            <v>0</v>
          </cell>
        </row>
        <row r="364">
          <cell r="AB364">
            <v>1237.6710070582001</v>
          </cell>
        </row>
        <row r="365">
          <cell r="AB365">
            <v>75.099517822265625</v>
          </cell>
        </row>
        <row r="366">
          <cell r="AB366">
            <v>503.6175537109375</v>
          </cell>
        </row>
        <row r="396">
          <cell r="AB396">
            <v>0.54997700011579809</v>
          </cell>
        </row>
        <row r="453">
          <cell r="AB453">
            <v>5.6594735458493233</v>
          </cell>
        </row>
        <row r="454">
          <cell r="AB454">
            <v>4.6745989322662354</v>
          </cell>
        </row>
        <row r="455">
          <cell r="AB455">
            <v>7.0153833627700806</v>
          </cell>
        </row>
        <row r="456">
          <cell r="AB456">
            <v>0</v>
          </cell>
        </row>
        <row r="457">
          <cell r="AB457">
            <v>0</v>
          </cell>
        </row>
        <row r="458">
          <cell r="AB458">
            <v>44.376064300537109</v>
          </cell>
        </row>
        <row r="459">
          <cell r="AB459">
            <v>652.20576858520508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210.50531005859375</v>
          </cell>
        </row>
        <row r="463">
          <cell r="AB463">
            <v>0</v>
          </cell>
        </row>
        <row r="464">
          <cell r="AB464">
            <v>924.43659878522158</v>
          </cell>
        </row>
        <row r="465">
          <cell r="AB465">
            <v>16.086149215698242</v>
          </cell>
        </row>
        <row r="466">
          <cell r="AB466">
            <v>606.75811767578125</v>
          </cell>
        </row>
      </sheetData>
      <sheetData sheetId="22">
        <row r="225">
          <cell r="AB225">
            <v>5911.9019775390625</v>
          </cell>
        </row>
        <row r="353">
          <cell r="AB353">
            <v>3.7761404514312744</v>
          </cell>
        </row>
        <row r="354">
          <cell r="AB354">
            <v>0</v>
          </cell>
        </row>
        <row r="355">
          <cell r="AB355">
            <v>0</v>
          </cell>
        </row>
        <row r="356">
          <cell r="AB356">
            <v>0</v>
          </cell>
        </row>
        <row r="357">
          <cell r="AB357">
            <v>0</v>
          </cell>
        </row>
        <row r="358">
          <cell r="AB358">
            <v>0</v>
          </cell>
        </row>
        <row r="359">
          <cell r="AB359">
            <v>502.86763381958008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214.83554874546036</v>
          </cell>
        </row>
        <row r="363">
          <cell r="AB363">
            <v>0</v>
          </cell>
        </row>
        <row r="364">
          <cell r="AB364">
            <v>721.47932301647165</v>
          </cell>
        </row>
        <row r="365">
          <cell r="AB365">
            <v>0.3500678539276123</v>
          </cell>
        </row>
        <row r="366">
          <cell r="AB366">
            <v>455.33627319335938</v>
          </cell>
        </row>
        <row r="396">
          <cell r="AB396">
            <v>0.20678685096488153</v>
          </cell>
        </row>
        <row r="453">
          <cell r="AB453">
            <v>0.59300178289413452</v>
          </cell>
        </row>
        <row r="454">
          <cell r="AB454">
            <v>0</v>
          </cell>
        </row>
        <row r="455">
          <cell r="AB455">
            <v>0</v>
          </cell>
        </row>
        <row r="456">
          <cell r="AB456">
            <v>0</v>
          </cell>
        </row>
        <row r="457">
          <cell r="AB457">
            <v>0</v>
          </cell>
        </row>
        <row r="458">
          <cell r="AB458">
            <v>0</v>
          </cell>
        </row>
        <row r="459">
          <cell r="AB459">
            <v>349.93747138977051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84.072334289550781</v>
          </cell>
        </row>
        <row r="463">
          <cell r="AB463">
            <v>0</v>
          </cell>
        </row>
        <row r="464">
          <cell r="AB464">
            <v>434.60280746221542</v>
          </cell>
        </row>
        <row r="465">
          <cell r="AB465">
            <v>6.5913677215576172E-2</v>
          </cell>
        </row>
        <row r="466">
          <cell r="AB466">
            <v>318.60562133789063</v>
          </cell>
        </row>
      </sheetData>
      <sheetData sheetId="23">
        <row r="225">
          <cell r="AB225">
            <v>493398.484375</v>
          </cell>
        </row>
        <row r="353">
          <cell r="AB353">
            <v>819.64075165987015</v>
          </cell>
        </row>
        <row r="354">
          <cell r="AB354">
            <v>3851.6063232421875</v>
          </cell>
        </row>
        <row r="355">
          <cell r="AB355">
            <v>2405.0387573242188</v>
          </cell>
        </row>
        <row r="356">
          <cell r="AB356">
            <v>0</v>
          </cell>
        </row>
        <row r="357">
          <cell r="AB357">
            <v>94.295669555664063</v>
          </cell>
        </row>
        <row r="358">
          <cell r="AB358">
            <v>5.6067695617675781</v>
          </cell>
        </row>
        <row r="359">
          <cell r="AB359">
            <v>3636.6358642578125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22463.236292095229</v>
          </cell>
        </row>
        <row r="363">
          <cell r="AB363">
            <v>2656.3598329792026</v>
          </cell>
        </row>
        <row r="364">
          <cell r="AB364">
            <v>35932.42026067595</v>
          </cell>
        </row>
        <row r="365">
          <cell r="AB365">
            <v>5801.7939453125</v>
          </cell>
        </row>
        <row r="366">
          <cell r="AB366">
            <v>3373.958984375</v>
          </cell>
        </row>
        <row r="396">
          <cell r="AB396">
            <v>0.28322727394785108</v>
          </cell>
        </row>
        <row r="453">
          <cell r="AB453">
            <v>234.13914351165295</v>
          </cell>
        </row>
        <row r="454">
          <cell r="AB454">
            <v>1056.8000856041908</v>
          </cell>
        </row>
        <row r="455">
          <cell r="AB455">
            <v>370.55563354492188</v>
          </cell>
        </row>
        <row r="456">
          <cell r="AB456">
            <v>0</v>
          </cell>
        </row>
        <row r="457">
          <cell r="AB457">
            <v>37.000003814697266</v>
          </cell>
        </row>
        <row r="458">
          <cell r="AB458">
            <v>2.2000000476837158</v>
          </cell>
        </row>
        <row r="459">
          <cell r="AB459">
            <v>4573.0535278320313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7234.76904296875</v>
          </cell>
        </row>
        <row r="463">
          <cell r="AB463">
            <v>821.849853515625</v>
          </cell>
        </row>
        <row r="464">
          <cell r="AB464">
            <v>14330.367290839553</v>
          </cell>
        </row>
        <row r="465">
          <cell r="AB465">
            <v>1244.362060546875</v>
          </cell>
        </row>
        <row r="466">
          <cell r="AB466">
            <v>4188.28759765625</v>
          </cell>
        </row>
      </sheetData>
      <sheetData sheetId="24">
        <row r="225">
          <cell r="AB225">
            <v>781181.15625</v>
          </cell>
        </row>
        <row r="353">
          <cell r="AB353">
            <v>1942.5611209869385</v>
          </cell>
        </row>
        <row r="354">
          <cell r="AB354">
            <v>13246.650894165039</v>
          </cell>
        </row>
        <row r="355">
          <cell r="AB355">
            <v>566.8674430847168</v>
          </cell>
        </row>
        <row r="356">
          <cell r="AB356">
            <v>0</v>
          </cell>
        </row>
        <row r="357">
          <cell r="AB357">
            <v>1077.3748779296875</v>
          </cell>
        </row>
        <row r="358">
          <cell r="AB358">
            <v>2021.66845703125</v>
          </cell>
        </row>
        <row r="359">
          <cell r="AB359">
            <v>3669.226806640625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47395.544262378877</v>
          </cell>
        </row>
        <row r="363">
          <cell r="AB363">
            <v>126.89712472286301</v>
          </cell>
        </row>
        <row r="364">
          <cell r="AB364">
            <v>70046.790986940003</v>
          </cell>
        </row>
        <row r="365">
          <cell r="AB365">
            <v>9260.2021484375</v>
          </cell>
        </row>
        <row r="366">
          <cell r="AB366">
            <v>3033.508544921875</v>
          </cell>
        </row>
        <row r="396">
          <cell r="AB396">
            <v>0.35544674811141713</v>
          </cell>
        </row>
        <row r="453">
          <cell r="AB453">
            <v>306.95682239532471</v>
          </cell>
        </row>
        <row r="454">
          <cell r="AB454">
            <v>2735.8885726928711</v>
          </cell>
        </row>
        <row r="455">
          <cell r="AB455">
            <v>87.210376739501953</v>
          </cell>
        </row>
        <row r="456">
          <cell r="AB456">
            <v>0</v>
          </cell>
        </row>
        <row r="457">
          <cell r="AB457">
            <v>304.87997436523438</v>
          </cell>
        </row>
        <row r="458">
          <cell r="AB458">
            <v>568.44464111328125</v>
          </cell>
        </row>
        <row r="459">
          <cell r="AB459">
            <v>4226.7549438476563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17954.93359375</v>
          </cell>
        </row>
        <row r="463">
          <cell r="AB463">
            <v>42.650394439697266</v>
          </cell>
        </row>
        <row r="464">
          <cell r="AB464">
            <v>26227.719319343567</v>
          </cell>
        </row>
        <row r="465">
          <cell r="AB465">
            <v>1763.0162353515625</v>
          </cell>
        </row>
        <row r="466">
          <cell r="AB466">
            <v>3600.474609375</v>
          </cell>
        </row>
      </sheetData>
      <sheetData sheetId="25">
        <row r="225">
          <cell r="AB225">
            <v>170230.34765625</v>
          </cell>
        </row>
        <row r="353">
          <cell r="AB353">
            <v>716.01209259033203</v>
          </cell>
        </row>
        <row r="354">
          <cell r="AB354">
            <v>3158.6218280792236</v>
          </cell>
        </row>
        <row r="355">
          <cell r="AB355">
            <v>302.07726287841797</v>
          </cell>
        </row>
        <row r="356">
          <cell r="AB356">
            <v>199.5</v>
          </cell>
        </row>
        <row r="357">
          <cell r="AB357">
            <v>9403.0068359375</v>
          </cell>
        </row>
        <row r="358">
          <cell r="AB358">
            <v>950.8590087890625</v>
          </cell>
        </row>
        <row r="359">
          <cell r="AB359">
            <v>8182.906494140625</v>
          </cell>
        </row>
        <row r="360">
          <cell r="AB360">
            <v>96.722900390625</v>
          </cell>
        </row>
        <row r="361">
          <cell r="AB361">
            <v>176.70013427734375</v>
          </cell>
        </row>
        <row r="362">
          <cell r="AB362">
            <v>28241.295867992896</v>
          </cell>
        </row>
        <row r="363">
          <cell r="AB363">
            <v>0</v>
          </cell>
        </row>
        <row r="364">
          <cell r="AB364">
            <v>51427.70242507603</v>
          </cell>
        </row>
        <row r="365">
          <cell r="AB365">
            <v>1482.3255615234375</v>
          </cell>
        </row>
        <row r="366">
          <cell r="AB366">
            <v>7508.97412109375</v>
          </cell>
        </row>
        <row r="396">
          <cell r="AB396">
            <v>1.0014464576529454</v>
          </cell>
        </row>
        <row r="453">
          <cell r="AB453">
            <v>111.87033176422119</v>
          </cell>
        </row>
        <row r="454">
          <cell r="AB454">
            <v>531.67585468292236</v>
          </cell>
        </row>
        <row r="455">
          <cell r="AB455">
            <v>48.19968843460083</v>
          </cell>
        </row>
        <row r="456">
          <cell r="AB456">
            <v>27.500001907348633</v>
          </cell>
        </row>
        <row r="457">
          <cell r="AB457">
            <v>4155.12939453125</v>
          </cell>
        </row>
        <row r="458">
          <cell r="AB458">
            <v>416.39999389648438</v>
          </cell>
        </row>
        <row r="459">
          <cell r="AB459">
            <v>6143.2376098632813</v>
          </cell>
        </row>
        <row r="460">
          <cell r="AB460">
            <v>23.619176864624023</v>
          </cell>
        </row>
        <row r="461">
          <cell r="AB461">
            <v>54.537078857421875</v>
          </cell>
        </row>
        <row r="462">
          <cell r="AB462">
            <v>12496.27734375</v>
          </cell>
        </row>
        <row r="463">
          <cell r="AB463">
            <v>0</v>
          </cell>
        </row>
        <row r="464">
          <cell r="AB464">
            <v>24008.446474552155</v>
          </cell>
        </row>
        <row r="465">
          <cell r="AB465">
            <v>228.81364440917969</v>
          </cell>
        </row>
        <row r="466">
          <cell r="AB466">
            <v>5601.212890625</v>
          </cell>
        </row>
      </sheetData>
      <sheetData sheetId="26">
        <row r="225">
          <cell r="AB225">
            <v>307229.6875</v>
          </cell>
        </row>
        <row r="353">
          <cell r="AB353">
            <v>902.00550842285156</v>
          </cell>
        </row>
        <row r="354">
          <cell r="AB354">
            <v>1851.8828735351563</v>
          </cell>
        </row>
        <row r="355">
          <cell r="AB355">
            <v>855.790283203125</v>
          </cell>
        </row>
        <row r="356">
          <cell r="AB356">
            <v>765</v>
          </cell>
        </row>
        <row r="357">
          <cell r="AB357">
            <v>18313.203125</v>
          </cell>
        </row>
        <row r="358">
          <cell r="AB358">
            <v>1878.322998046875</v>
          </cell>
        </row>
        <row r="359">
          <cell r="AB359">
            <v>8606.2529296875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7561.2451049224783</v>
          </cell>
        </row>
        <row r="363">
          <cell r="AB363">
            <v>5.8448039711002311</v>
          </cell>
        </row>
        <row r="364">
          <cell r="AB364">
            <v>40739.547626789084</v>
          </cell>
        </row>
        <row r="365">
          <cell r="AB365">
            <v>2616.7822265625</v>
          </cell>
        </row>
        <row r="366">
          <cell r="AB366">
            <v>6387.9501953125</v>
          </cell>
        </row>
        <row r="396">
          <cell r="AB396">
            <v>0.54502912684637339</v>
          </cell>
        </row>
        <row r="453">
          <cell r="AB453">
            <v>141.0262508392334</v>
          </cell>
        </row>
        <row r="454">
          <cell r="AB454">
            <v>341.97781372070313</v>
          </cell>
        </row>
        <row r="455">
          <cell r="AB455">
            <v>131.6600341796875</v>
          </cell>
        </row>
        <row r="456">
          <cell r="AB456">
            <v>118.39286041259766</v>
          </cell>
        </row>
        <row r="457">
          <cell r="AB457">
            <v>7049.75341796875</v>
          </cell>
        </row>
        <row r="458">
          <cell r="AB458">
            <v>715.9716796875</v>
          </cell>
        </row>
        <row r="459">
          <cell r="AB459">
            <v>7576.45849609375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3640.06396484375</v>
          </cell>
        </row>
        <row r="463">
          <cell r="AB463">
            <v>1.7941703796386719</v>
          </cell>
        </row>
        <row r="464">
          <cell r="AB464">
            <v>19717.09868812561</v>
          </cell>
        </row>
        <row r="465">
          <cell r="AB465">
            <v>429.57882690429688</v>
          </cell>
        </row>
        <row r="466">
          <cell r="AB466">
            <v>5854.396484375</v>
          </cell>
        </row>
      </sheetData>
      <sheetData sheetId="27">
        <row r="225">
          <cell r="AB225">
            <v>119449.794921875</v>
          </cell>
        </row>
        <row r="353">
          <cell r="AB353">
            <v>254.41341066360474</v>
          </cell>
        </row>
        <row r="354">
          <cell r="AB354">
            <v>2359.8955078125</v>
          </cell>
        </row>
        <row r="355">
          <cell r="AB355">
            <v>153.69633483886719</v>
          </cell>
        </row>
        <row r="356">
          <cell r="AB356">
            <v>5.6942596435546875</v>
          </cell>
        </row>
        <row r="357">
          <cell r="AB357">
            <v>4121.92431640625</v>
          </cell>
        </row>
        <row r="358">
          <cell r="AB358">
            <v>353.33319091796875</v>
          </cell>
        </row>
        <row r="359">
          <cell r="AB359">
            <v>5372.0284423828125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896.62549754818406</v>
          </cell>
        </row>
        <row r="363">
          <cell r="AB363">
            <v>0</v>
          </cell>
        </row>
        <row r="364">
          <cell r="AB364">
            <v>13517.610960213742</v>
          </cell>
        </row>
        <row r="365">
          <cell r="AB365">
            <v>2051.30126953125</v>
          </cell>
        </row>
        <row r="366">
          <cell r="AB366">
            <v>4071.3037109375</v>
          </cell>
        </row>
        <row r="396">
          <cell r="AB396">
            <v>0.38230041280331722</v>
          </cell>
        </row>
        <row r="453">
          <cell r="AB453">
            <v>46.434815049171448</v>
          </cell>
        </row>
        <row r="454">
          <cell r="AB454">
            <v>411.44635438919067</v>
          </cell>
        </row>
        <row r="455">
          <cell r="AB455">
            <v>23.645587921142578</v>
          </cell>
        </row>
        <row r="456">
          <cell r="AB456">
            <v>0.94904327392578125</v>
          </cell>
        </row>
        <row r="457">
          <cell r="AB457">
            <v>1665.8868408203125</v>
          </cell>
        </row>
        <row r="458">
          <cell r="AB458">
            <v>139.52047729492188</v>
          </cell>
        </row>
        <row r="459">
          <cell r="AB459">
            <v>5659.4588623046875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371.89797973632813</v>
          </cell>
        </row>
        <row r="463">
          <cell r="AB463">
            <v>0</v>
          </cell>
        </row>
        <row r="464">
          <cell r="AB464">
            <v>8319.2399607896805</v>
          </cell>
        </row>
        <row r="465">
          <cell r="AB465">
            <v>342.18304443359375</v>
          </cell>
        </row>
        <row r="466">
          <cell r="AB466">
            <v>4474.42529296875</v>
          </cell>
        </row>
      </sheetData>
      <sheetData sheetId="28">
        <row r="225">
          <cell r="AB225">
            <v>61122.10546875</v>
          </cell>
        </row>
        <row r="353">
          <cell r="AB353">
            <v>310.05802154541016</v>
          </cell>
        </row>
        <row r="354">
          <cell r="AB354">
            <v>461.67705917358398</v>
          </cell>
        </row>
        <row r="355">
          <cell r="AB355">
            <v>74.841026306152344</v>
          </cell>
        </row>
        <row r="356">
          <cell r="AB356">
            <v>77.75</v>
          </cell>
        </row>
        <row r="357">
          <cell r="AB357">
            <v>3848.66845703125</v>
          </cell>
        </row>
        <row r="358">
          <cell r="AB358">
            <v>809.43536376953125</v>
          </cell>
        </row>
        <row r="359">
          <cell r="AB359">
            <v>2397.80712890625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410.068603515625</v>
          </cell>
        </row>
        <row r="363">
          <cell r="AB363">
            <v>0</v>
          </cell>
        </row>
        <row r="364">
          <cell r="AB364">
            <v>8390.3056602478027</v>
          </cell>
        </row>
        <row r="365">
          <cell r="AB365">
            <v>751.8883056640625</v>
          </cell>
        </row>
        <row r="366">
          <cell r="AB366">
            <v>1769.0390625</v>
          </cell>
        </row>
        <row r="396">
          <cell r="AB396">
            <v>0.49714380224020355</v>
          </cell>
        </row>
        <row r="453">
          <cell r="AB453">
            <v>49.801491975784302</v>
          </cell>
        </row>
        <row r="454">
          <cell r="AB454">
            <v>85.793935775756836</v>
          </cell>
        </row>
        <row r="455">
          <cell r="AB455">
            <v>11.514003753662109</v>
          </cell>
        </row>
        <row r="456">
          <cell r="AB456">
            <v>11.607142448425293</v>
          </cell>
        </row>
        <row r="457">
          <cell r="AB457">
            <v>997.4693603515625</v>
          </cell>
        </row>
        <row r="458">
          <cell r="AB458">
            <v>210.70426940917969</v>
          </cell>
        </row>
        <row r="459">
          <cell r="AB459">
            <v>2353.853515625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174.59617614746094</v>
          </cell>
        </row>
        <row r="463">
          <cell r="AB463">
            <v>0</v>
          </cell>
        </row>
        <row r="464">
          <cell r="AB464">
            <v>3895.3398954868317</v>
          </cell>
        </row>
        <row r="465">
          <cell r="AB465">
            <v>126.46082305908203</v>
          </cell>
        </row>
        <row r="466">
          <cell r="AB466">
            <v>1830.9095458984375</v>
          </cell>
        </row>
      </sheetData>
      <sheetData sheetId="29">
        <row r="225">
          <cell r="AB225">
            <v>906447.78125</v>
          </cell>
        </row>
        <row r="353">
          <cell r="AB353">
            <v>3530.0086193084717</v>
          </cell>
        </row>
        <row r="354">
          <cell r="AB354">
            <v>6383.6017303466797</v>
          </cell>
        </row>
        <row r="355">
          <cell r="AB355">
            <v>4151.212158203125</v>
          </cell>
        </row>
        <row r="356">
          <cell r="AB356">
            <v>330.6470947265625</v>
          </cell>
        </row>
        <row r="357">
          <cell r="AB357">
            <v>24944.111328125</v>
          </cell>
        </row>
        <row r="358">
          <cell r="AB358">
            <v>4587.1337890625</v>
          </cell>
        </row>
        <row r="359">
          <cell r="AB359">
            <v>75540.357421875</v>
          </cell>
        </row>
        <row r="360">
          <cell r="AB360">
            <v>3489.19580078125</v>
          </cell>
        </row>
        <row r="361">
          <cell r="AB361">
            <v>0</v>
          </cell>
        </row>
        <row r="362">
          <cell r="AB362">
            <v>128502.9560811618</v>
          </cell>
        </row>
        <row r="363">
          <cell r="AB363">
            <v>0.56120095501667755</v>
          </cell>
        </row>
        <row r="364">
          <cell r="AB364">
            <v>251459.7852245454</v>
          </cell>
        </row>
        <row r="365">
          <cell r="AB365">
            <v>10602.0380859375</v>
          </cell>
        </row>
        <row r="366">
          <cell r="AB366">
            <v>56428.9375</v>
          </cell>
        </row>
        <row r="396">
          <cell r="AB396">
            <v>0.85331631594141766</v>
          </cell>
        </row>
        <row r="453">
          <cell r="AB453">
            <v>567.48972749710083</v>
          </cell>
        </row>
        <row r="454">
          <cell r="AB454">
            <v>1391.1372928619385</v>
          </cell>
        </row>
        <row r="455">
          <cell r="AB455">
            <v>638.64805603027344</v>
          </cell>
        </row>
        <row r="456">
          <cell r="AB456">
            <v>47.955295562744141</v>
          </cell>
        </row>
        <row r="457">
          <cell r="AB457">
            <v>12171.71875</v>
          </cell>
        </row>
        <row r="458">
          <cell r="AB458">
            <v>2232.33349609375</v>
          </cell>
        </row>
        <row r="459">
          <cell r="AB459">
            <v>55012.689453125</v>
          </cell>
        </row>
        <row r="460">
          <cell r="AB460">
            <v>815.41033935546875</v>
          </cell>
        </row>
        <row r="461">
          <cell r="AB461">
            <v>0</v>
          </cell>
        </row>
        <row r="462">
          <cell r="AB462">
            <v>51675.89453125</v>
          </cell>
        </row>
        <row r="463">
          <cell r="AB463">
            <v>0.19535268843173981</v>
          </cell>
        </row>
        <row r="464">
          <cell r="AB464">
            <v>124553.47229446471</v>
          </cell>
        </row>
        <row r="465">
          <cell r="AB465">
            <v>1728.48876953125</v>
          </cell>
        </row>
        <row r="466">
          <cell r="AB466">
            <v>43596.2578125</v>
          </cell>
        </row>
      </sheetData>
      <sheetData sheetId="30">
        <row r="225">
          <cell r="AB225">
            <v>430310.046875</v>
          </cell>
        </row>
        <row r="353">
          <cell r="AB353">
            <v>574.48082733154297</v>
          </cell>
        </row>
        <row r="354">
          <cell r="AB354">
            <v>13120.150909423828</v>
          </cell>
        </row>
        <row r="355">
          <cell r="AB355">
            <v>516.42095947265625</v>
          </cell>
        </row>
        <row r="356">
          <cell r="AB356">
            <v>0</v>
          </cell>
        </row>
        <row r="357">
          <cell r="AB357">
            <v>64432.09765625</v>
          </cell>
        </row>
        <row r="358">
          <cell r="AB358">
            <v>5316.63818359375</v>
          </cell>
        </row>
        <row r="359">
          <cell r="AB359">
            <v>168.4110107421875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48955.790687891909</v>
          </cell>
        </row>
        <row r="363">
          <cell r="AB363">
            <v>1732.3294394996167</v>
          </cell>
        </row>
        <row r="364">
          <cell r="AB364">
            <v>134816.3196742055</v>
          </cell>
        </row>
        <row r="365">
          <cell r="AB365">
            <v>13152.7529296875</v>
          </cell>
        </row>
        <row r="366">
          <cell r="AB366">
            <v>112.76739501953125</v>
          </cell>
        </row>
        <row r="396">
          <cell r="AB396">
            <v>0.8917013008413619</v>
          </cell>
        </row>
        <row r="453">
          <cell r="AB453">
            <v>95.620179891586304</v>
          </cell>
        </row>
        <row r="454">
          <cell r="AB454">
            <v>2269.9717388153076</v>
          </cell>
        </row>
        <row r="455">
          <cell r="AB455">
            <v>136.43815612792969</v>
          </cell>
        </row>
        <row r="456">
          <cell r="AB456">
            <v>0</v>
          </cell>
        </row>
        <row r="457">
          <cell r="AB457">
            <v>15978.24609375</v>
          </cell>
        </row>
        <row r="458">
          <cell r="AB458">
            <v>1314.950927734375</v>
          </cell>
        </row>
        <row r="459">
          <cell r="AB459">
            <v>210.24100875854492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17368.109375</v>
          </cell>
        </row>
        <row r="463">
          <cell r="AB463">
            <v>574.86480712890625</v>
          </cell>
        </row>
        <row r="464">
          <cell r="AB464">
            <v>37948.44228720665</v>
          </cell>
        </row>
        <row r="465">
          <cell r="AB465">
            <v>2301.434326171875</v>
          </cell>
        </row>
        <row r="466">
          <cell r="AB466">
            <v>149.17111206054688</v>
          </cell>
        </row>
      </sheetData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mports(nonEU)"/>
      <sheetName val="country-comparison"/>
      <sheetName val="main-results"/>
      <sheetName val="EU28"/>
      <sheetName val="AT"/>
      <sheetName val="BE"/>
      <sheetName val="BG"/>
      <sheetName val="HR"/>
      <sheetName val="CY"/>
      <sheetName val="CZ"/>
      <sheetName val="DK"/>
      <sheetName val="EE"/>
      <sheetName val="FI"/>
      <sheetName val="FR"/>
      <sheetName val="DE"/>
      <sheetName val="GR"/>
      <sheetName val="HU"/>
      <sheetName val="IE"/>
      <sheetName val="IT"/>
      <sheetName val="LA"/>
      <sheetName val="LT"/>
      <sheetName val="LU"/>
      <sheetName val="MT"/>
      <sheetName val="NL"/>
      <sheetName val="PL"/>
      <sheetName val="PT"/>
      <sheetName val="RO"/>
      <sheetName val="SK"/>
      <sheetName val="SI"/>
      <sheetName val="ES"/>
      <sheetName val="SE"/>
      <sheetName val="UK"/>
    </sheetNames>
    <sheetDataSet>
      <sheetData sheetId="0"/>
      <sheetData sheetId="1"/>
      <sheetData sheetId="2"/>
      <sheetData sheetId="3">
        <row r="225">
          <cell r="AB225">
            <v>10665166.977661133</v>
          </cell>
        </row>
        <row r="353">
          <cell r="AB353">
            <v>45880.399892859161</v>
          </cell>
        </row>
        <row r="354">
          <cell r="AB354">
            <v>114693.04643702507</v>
          </cell>
        </row>
        <row r="355">
          <cell r="AB355">
            <v>26757.41400128603</v>
          </cell>
        </row>
        <row r="356">
          <cell r="AB356">
            <v>13145.722962379456</v>
          </cell>
        </row>
        <row r="357">
          <cell r="AB357">
            <v>297603.64892578125</v>
          </cell>
        </row>
        <row r="358">
          <cell r="AB358">
            <v>48773.294931173325</v>
          </cell>
        </row>
        <row r="359">
          <cell r="AB359">
            <v>450957.96557617188</v>
          </cell>
        </row>
        <row r="360">
          <cell r="AB360">
            <v>4494.4285888671875</v>
          </cell>
        </row>
        <row r="361">
          <cell r="AB361">
            <v>206.22817482789168</v>
          </cell>
        </row>
        <row r="362">
          <cell r="AB362">
            <v>665127.83041111613</v>
          </cell>
        </row>
        <row r="363">
          <cell r="AB363">
            <v>94755.55203184548</v>
          </cell>
        </row>
        <row r="364">
          <cell r="AB364">
            <v>1762395.5319333328</v>
          </cell>
        </row>
        <row r="365">
          <cell r="AB365">
            <v>146944.96997978538</v>
          </cell>
        </row>
        <row r="366">
          <cell r="AB366">
            <v>327315.08778381348</v>
          </cell>
        </row>
        <row r="396">
          <cell r="AB396">
            <v>0.57020559523945835</v>
          </cell>
        </row>
        <row r="453">
          <cell r="AB453">
            <v>10362.9006501697</v>
          </cell>
        </row>
        <row r="454">
          <cell r="AB454">
            <v>24986.094717279077</v>
          </cell>
        </row>
        <row r="455">
          <cell r="AB455">
            <v>4293.2380626648664</v>
          </cell>
        </row>
        <row r="456">
          <cell r="AB456">
            <v>1928.1130149364471</v>
          </cell>
        </row>
        <row r="457">
          <cell r="AB457">
            <v>95604.910232543945</v>
          </cell>
        </row>
        <row r="458">
          <cell r="AB458">
            <v>15423.256866812706</v>
          </cell>
        </row>
        <row r="459">
          <cell r="AB459">
            <v>424426.34608602524</v>
          </cell>
        </row>
        <row r="460">
          <cell r="AB460">
            <v>1056.3975882530212</v>
          </cell>
        </row>
        <row r="461">
          <cell r="AB461">
            <v>61.767096757888794</v>
          </cell>
        </row>
        <row r="462">
          <cell r="AB462">
            <v>261497.91519546509</v>
          </cell>
        </row>
        <row r="463">
          <cell r="AB463">
            <v>26912.84624004364</v>
          </cell>
        </row>
        <row r="464">
          <cell r="AB464">
            <v>866553.78575095162</v>
          </cell>
        </row>
        <row r="465">
          <cell r="AB465">
            <v>28861.438833717257</v>
          </cell>
        </row>
        <row r="466">
          <cell r="AB466">
            <v>330863.46535110474</v>
          </cell>
        </row>
      </sheetData>
      <sheetData sheetId="4">
        <row r="225">
          <cell r="AB225">
            <v>337548.0625</v>
          </cell>
        </row>
        <row r="353">
          <cell r="AB353">
            <v>196.88254928588867</v>
          </cell>
        </row>
        <row r="354">
          <cell r="AB354">
            <v>3881.1335906982422</v>
          </cell>
        </row>
        <row r="355">
          <cell r="AB355">
            <v>713.33624267578125</v>
          </cell>
        </row>
        <row r="356">
          <cell r="AB356">
            <v>7.8000001907348633</v>
          </cell>
        </row>
        <row r="357">
          <cell r="AB357">
            <v>36331.0859375</v>
          </cell>
        </row>
        <row r="358">
          <cell r="AB358">
            <v>6555.39306640625</v>
          </cell>
        </row>
        <row r="359">
          <cell r="AB359">
            <v>12116.973876953125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13019.51098968372</v>
          </cell>
        </row>
        <row r="363">
          <cell r="AB363">
            <v>0</v>
          </cell>
        </row>
        <row r="364">
          <cell r="AB364">
            <v>72822.116253393746</v>
          </cell>
        </row>
        <row r="365">
          <cell r="AB365">
            <v>4650.8828125</v>
          </cell>
        </row>
        <row r="366">
          <cell r="AB366">
            <v>11149.4521484375</v>
          </cell>
        </row>
        <row r="396">
          <cell r="AB396">
            <v>0.92163342505285828</v>
          </cell>
        </row>
        <row r="453">
          <cell r="AB453">
            <v>108.53415465354919</v>
          </cell>
        </row>
        <row r="454">
          <cell r="AB454">
            <v>685.91245424747467</v>
          </cell>
        </row>
        <row r="455">
          <cell r="AB455">
            <v>106.50173950195313</v>
          </cell>
        </row>
        <row r="456">
          <cell r="AB456">
            <v>1.2000000476837158</v>
          </cell>
        </row>
        <row r="457">
          <cell r="AB457">
            <v>8378.466796875</v>
          </cell>
        </row>
        <row r="458">
          <cell r="AB458">
            <v>1515.2109375</v>
          </cell>
        </row>
        <row r="459">
          <cell r="AB459">
            <v>12304.644775390625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5315.7392578125</v>
          </cell>
        </row>
        <row r="463">
          <cell r="AB463">
            <v>0</v>
          </cell>
        </row>
        <row r="464">
          <cell r="AB464">
            <v>28416.210116028786</v>
          </cell>
        </row>
        <row r="465">
          <cell r="AB465">
            <v>868.30963134765625</v>
          </cell>
        </row>
        <row r="466">
          <cell r="AB466">
            <v>11528.583984375</v>
          </cell>
        </row>
      </sheetData>
      <sheetData sheetId="5">
        <row r="225">
          <cell r="AB225">
            <v>411399.640625</v>
          </cell>
        </row>
        <row r="353">
          <cell r="AB353">
            <v>523.38858222961426</v>
          </cell>
        </row>
        <row r="354">
          <cell r="AB354">
            <v>2985.177001953125</v>
          </cell>
        </row>
        <row r="355">
          <cell r="AB355">
            <v>762.78515625</v>
          </cell>
        </row>
        <row r="356">
          <cell r="AB356">
            <v>0</v>
          </cell>
        </row>
        <row r="357">
          <cell r="AB357">
            <v>156.31248474121094</v>
          </cell>
        </row>
        <row r="358">
          <cell r="AB358">
            <v>185.12336730957031</v>
          </cell>
        </row>
        <row r="359">
          <cell r="AB359">
            <v>12258.870422363281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17680.162817443357</v>
          </cell>
        </row>
        <row r="363">
          <cell r="AB363">
            <v>2612.6333295226646</v>
          </cell>
        </row>
        <row r="364">
          <cell r="AB364">
            <v>37164.453161812824</v>
          </cell>
        </row>
        <row r="365">
          <cell r="AB365">
            <v>2819.947265625</v>
          </cell>
        </row>
        <row r="366">
          <cell r="AB366">
            <v>11619.896484375</v>
          </cell>
        </row>
        <row r="396">
          <cell r="AB396">
            <v>0.37432004261019125</v>
          </cell>
        </row>
        <row r="453">
          <cell r="AB453">
            <v>182.52873373031616</v>
          </cell>
        </row>
        <row r="454">
          <cell r="AB454">
            <v>943.44679260253906</v>
          </cell>
        </row>
        <row r="455">
          <cell r="AB455">
            <v>116.323486328125</v>
          </cell>
        </row>
        <row r="456">
          <cell r="AB456">
            <v>0</v>
          </cell>
        </row>
        <row r="457">
          <cell r="AB457">
            <v>55</v>
          </cell>
        </row>
        <row r="458">
          <cell r="AB458">
            <v>64.710708618164063</v>
          </cell>
        </row>
        <row r="459">
          <cell r="AB459">
            <v>16278.428344726563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6982.3818359375</v>
          </cell>
        </row>
        <row r="463">
          <cell r="AB463">
            <v>801.882080078125</v>
          </cell>
        </row>
        <row r="464">
          <cell r="AB464">
            <v>25424.701982021332</v>
          </cell>
        </row>
        <row r="465">
          <cell r="AB465">
            <v>641.4488525390625</v>
          </cell>
        </row>
        <row r="466">
          <cell r="AB466">
            <v>14614.8515625</v>
          </cell>
        </row>
      </sheetData>
      <sheetData sheetId="6">
        <row r="225">
          <cell r="AB225">
            <v>109684.8984375</v>
          </cell>
        </row>
        <row r="353">
          <cell r="AB353">
            <v>252.50744819641113</v>
          </cell>
        </row>
        <row r="354">
          <cell r="AB354">
            <v>1061.3436660766602</v>
          </cell>
        </row>
        <row r="355">
          <cell r="AB355">
            <v>127.65376281738281</v>
          </cell>
        </row>
        <row r="356">
          <cell r="AB356">
            <v>623.70001220703125</v>
          </cell>
        </row>
        <row r="357">
          <cell r="AB357">
            <v>3621.23583984375</v>
          </cell>
        </row>
        <row r="358">
          <cell r="AB358">
            <v>371.82330322265625</v>
          </cell>
        </row>
        <row r="359">
          <cell r="AB359">
            <v>4052.6512451171875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1492.4846935301616</v>
          </cell>
        </row>
        <row r="363">
          <cell r="AB363">
            <v>0</v>
          </cell>
        </row>
        <row r="364">
          <cell r="AB364">
            <v>11603.39997101124</v>
          </cell>
        </row>
        <row r="365">
          <cell r="AB365">
            <v>937.3575439453125</v>
          </cell>
        </row>
        <row r="366">
          <cell r="AB366">
            <v>2759.249755859375</v>
          </cell>
        </row>
        <row r="396">
          <cell r="AB396">
            <v>0.30947383740953255</v>
          </cell>
        </row>
        <row r="453">
          <cell r="AB453">
            <v>41.655979692935944</v>
          </cell>
        </row>
        <row r="454">
          <cell r="AB454">
            <v>202.81010437011719</v>
          </cell>
        </row>
        <row r="455">
          <cell r="AB455">
            <v>19.639039993286133</v>
          </cell>
        </row>
        <row r="456">
          <cell r="AB456">
            <v>93.825004577636719</v>
          </cell>
        </row>
        <row r="457">
          <cell r="AB457">
            <v>1993.61669921875</v>
          </cell>
        </row>
        <row r="458">
          <cell r="AB458">
            <v>225</v>
          </cell>
        </row>
        <row r="459">
          <cell r="AB459">
            <v>3552.0386962890625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718.450927734375</v>
          </cell>
        </row>
        <row r="463">
          <cell r="AB463">
            <v>0</v>
          </cell>
        </row>
        <row r="464">
          <cell r="AB464">
            <v>6847.0364518761635</v>
          </cell>
        </row>
        <row r="465">
          <cell r="AB465">
            <v>160.24656677246094</v>
          </cell>
        </row>
        <row r="466">
          <cell r="AB466">
            <v>2564.86767578125</v>
          </cell>
        </row>
      </sheetData>
      <sheetData sheetId="7">
        <row r="225">
          <cell r="AB225">
            <v>83023.50390625</v>
          </cell>
        </row>
        <row r="353">
          <cell r="AB353">
            <v>126.77700519561768</v>
          </cell>
        </row>
        <row r="354">
          <cell r="AB354">
            <v>152.58717846870422</v>
          </cell>
        </row>
        <row r="355">
          <cell r="AB355">
            <v>77.446868896484375</v>
          </cell>
        </row>
        <row r="356">
          <cell r="AB356">
            <v>47.29095458984375</v>
          </cell>
        </row>
        <row r="357">
          <cell r="AB357">
            <v>7254.138671875</v>
          </cell>
        </row>
        <row r="358">
          <cell r="AB358">
            <v>491.09759521484375</v>
          </cell>
        </row>
        <row r="359">
          <cell r="AB359">
            <v>2113.30615234375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3365.495361328125</v>
          </cell>
        </row>
        <row r="363">
          <cell r="AB363">
            <v>0</v>
          </cell>
        </row>
        <row r="364">
          <cell r="AB364">
            <v>13628.139787912369</v>
          </cell>
        </row>
        <row r="365">
          <cell r="AB365">
            <v>302.90817260742188</v>
          </cell>
        </row>
        <row r="366">
          <cell r="AB366">
            <v>1987.02978515625</v>
          </cell>
        </row>
        <row r="396">
          <cell r="AB396">
            <v>0.66584812154149675</v>
          </cell>
        </row>
        <row r="453">
          <cell r="AB453">
            <v>20.566484332084656</v>
          </cell>
        </row>
        <row r="454">
          <cell r="AB454">
            <v>35.147992134094238</v>
          </cell>
        </row>
        <row r="455">
          <cell r="AB455">
            <v>11.914901733398438</v>
          </cell>
        </row>
        <row r="456">
          <cell r="AB456">
            <v>7.5575399398803711</v>
          </cell>
        </row>
        <row r="457">
          <cell r="AB457">
            <v>2168.47412109375</v>
          </cell>
        </row>
        <row r="458">
          <cell r="AB458">
            <v>146.62002563476563</v>
          </cell>
        </row>
        <row r="459">
          <cell r="AB459">
            <v>2036.404411315918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1230.8822021484375</v>
          </cell>
        </row>
        <row r="463">
          <cell r="AB463">
            <v>0</v>
          </cell>
        </row>
        <row r="464">
          <cell r="AB464">
            <v>5657.5676783323288</v>
          </cell>
        </row>
        <row r="465">
          <cell r="AB465">
            <v>50.398078918457031</v>
          </cell>
        </row>
        <row r="466">
          <cell r="AB466">
            <v>1922.1943359375</v>
          </cell>
        </row>
      </sheetData>
      <sheetData sheetId="8">
        <row r="225">
          <cell r="AB225">
            <v>23259.99658203125</v>
          </cell>
        </row>
        <row r="353">
          <cell r="AB353">
            <v>30.671560168266296</v>
          </cell>
        </row>
        <row r="354">
          <cell r="AB354">
            <v>0</v>
          </cell>
        </row>
        <row r="355">
          <cell r="AB355">
            <v>0.80000001192092896</v>
          </cell>
        </row>
        <row r="356">
          <cell r="AB356">
            <v>0</v>
          </cell>
        </row>
        <row r="357">
          <cell r="AB357">
            <v>0</v>
          </cell>
        </row>
        <row r="358">
          <cell r="AB358">
            <v>3.2700002193450928</v>
          </cell>
        </row>
        <row r="359">
          <cell r="AB359">
            <v>1633.6238555908203</v>
          </cell>
        </row>
        <row r="360">
          <cell r="AB360">
            <v>2.0806884765625</v>
          </cell>
        </row>
        <row r="361">
          <cell r="AB361">
            <v>0</v>
          </cell>
        </row>
        <row r="362">
          <cell r="AB362">
            <v>1023.2644564153369</v>
          </cell>
        </row>
        <row r="363">
          <cell r="AB363">
            <v>0</v>
          </cell>
        </row>
        <row r="364">
          <cell r="AB364">
            <v>2693.7105608822521</v>
          </cell>
        </row>
        <row r="365">
          <cell r="AB365">
            <v>19.611997604370117</v>
          </cell>
        </row>
        <row r="366">
          <cell r="AB366">
            <v>1411.0936279296875</v>
          </cell>
        </row>
        <row r="396">
          <cell r="AB396">
            <v>0.4329297651801009</v>
          </cell>
        </row>
        <row r="453">
          <cell r="AB453">
            <v>5.0445481240749359</v>
          </cell>
        </row>
        <row r="454">
          <cell r="AB454">
            <v>0</v>
          </cell>
        </row>
        <row r="455">
          <cell r="AB455">
            <v>0.13333334028720856</v>
          </cell>
        </row>
        <row r="456">
          <cell r="AB456">
            <v>0</v>
          </cell>
        </row>
        <row r="457">
          <cell r="AB457">
            <v>0</v>
          </cell>
        </row>
        <row r="458">
          <cell r="AB458">
            <v>1.0666667222976685</v>
          </cell>
        </row>
        <row r="459">
          <cell r="AB459">
            <v>1153.2465362548828</v>
          </cell>
        </row>
        <row r="460">
          <cell r="AB460">
            <v>0.50851202011108398</v>
          </cell>
        </row>
        <row r="461">
          <cell r="AB461">
            <v>0</v>
          </cell>
        </row>
        <row r="462">
          <cell r="AB462">
            <v>374.4642333984375</v>
          </cell>
        </row>
        <row r="463">
          <cell r="AB463">
            <v>0</v>
          </cell>
        </row>
        <row r="464">
          <cell r="AB464">
            <v>1534.4638298600912</v>
          </cell>
        </row>
        <row r="465">
          <cell r="AB465">
            <v>3.3533337116241455</v>
          </cell>
        </row>
        <row r="466">
          <cell r="AB466">
            <v>1010.785400390625</v>
          </cell>
        </row>
      </sheetData>
      <sheetData sheetId="9">
        <row r="225">
          <cell r="AB225">
            <v>302673.1953125</v>
          </cell>
        </row>
        <row r="353">
          <cell r="AB353">
            <v>1526.7530975341797</v>
          </cell>
        </row>
        <row r="354">
          <cell r="AB354">
            <v>3093.4045562744141</v>
          </cell>
        </row>
        <row r="355">
          <cell r="AB355">
            <v>211.69802856445313</v>
          </cell>
        </row>
        <row r="356">
          <cell r="AB356">
            <v>0</v>
          </cell>
        </row>
        <row r="357">
          <cell r="AB357">
            <v>1581.4432373046875</v>
          </cell>
        </row>
        <row r="358">
          <cell r="AB358">
            <v>654.34808349609375</v>
          </cell>
        </row>
        <row r="359">
          <cell r="AB359">
            <v>3772.389892578125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2626.6272600407437</v>
          </cell>
        </row>
        <row r="363">
          <cell r="AB363">
            <v>0</v>
          </cell>
        </row>
        <row r="364">
          <cell r="AB364">
            <v>13466.664155792696</v>
          </cell>
        </row>
        <row r="365">
          <cell r="AB365">
            <v>4092.894775390625</v>
          </cell>
        </row>
        <row r="366">
          <cell r="AB366">
            <v>2618.23583984375</v>
          </cell>
        </row>
        <row r="396">
          <cell r="AB396">
            <v>0.18394969711272324</v>
          </cell>
        </row>
        <row r="453">
          <cell r="AB453">
            <v>274.74354600906372</v>
          </cell>
        </row>
        <row r="454">
          <cell r="AB454">
            <v>603.99762344360352</v>
          </cell>
        </row>
        <row r="455">
          <cell r="AB455">
            <v>32.568927764892578</v>
          </cell>
        </row>
        <row r="456">
          <cell r="AB456">
            <v>0</v>
          </cell>
        </row>
        <row r="457">
          <cell r="AB457">
            <v>775.58990478515625</v>
          </cell>
        </row>
        <row r="458">
          <cell r="AB458">
            <v>318.63665771484375</v>
          </cell>
        </row>
        <row r="459">
          <cell r="AB459">
            <v>4236.81689453125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1002.9569091796875</v>
          </cell>
        </row>
        <row r="463">
          <cell r="AB463">
            <v>0</v>
          </cell>
        </row>
        <row r="464">
          <cell r="AB464">
            <v>7245.3104634284973</v>
          </cell>
        </row>
        <row r="465">
          <cell r="AB465">
            <v>759.15631103515625</v>
          </cell>
        </row>
        <row r="466">
          <cell r="AB466">
            <v>3071.96875</v>
          </cell>
        </row>
      </sheetData>
      <sheetData sheetId="10">
        <row r="225">
          <cell r="AB225">
            <v>194601.625</v>
          </cell>
        </row>
        <row r="353">
          <cell r="AB353">
            <v>617.70889091491699</v>
          </cell>
        </row>
        <row r="354">
          <cell r="AB354">
            <v>4569.0121212005615</v>
          </cell>
        </row>
        <row r="355">
          <cell r="AB355">
            <v>752.76605224609375</v>
          </cell>
        </row>
        <row r="356">
          <cell r="AB356">
            <v>48.930084228515625</v>
          </cell>
        </row>
        <row r="357">
          <cell r="AB357">
            <v>0</v>
          </cell>
        </row>
        <row r="358">
          <cell r="AB358">
            <v>26.36296272277832</v>
          </cell>
        </row>
        <row r="359">
          <cell r="AB359">
            <v>5529.39013671875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21856.807216426459</v>
          </cell>
        </row>
        <row r="363">
          <cell r="AB363">
            <v>17768.009884431689</v>
          </cell>
        </row>
        <row r="364">
          <cell r="AB364">
            <v>51168.987348889765</v>
          </cell>
        </row>
        <row r="365">
          <cell r="AB365">
            <v>5864.9921875</v>
          </cell>
        </row>
        <row r="366">
          <cell r="AB366">
            <v>4558.15625</v>
          </cell>
        </row>
        <row r="396">
          <cell r="AB396">
            <v>0.99026355434081426</v>
          </cell>
        </row>
        <row r="453">
          <cell r="AB453">
            <v>166.6406991481781</v>
          </cell>
        </row>
        <row r="454">
          <cell r="AB454">
            <v>1127.8429465293884</v>
          </cell>
        </row>
        <row r="455">
          <cell r="AB455">
            <v>129.19869995117188</v>
          </cell>
        </row>
        <row r="456">
          <cell r="AB456">
            <v>9.7860174179077148</v>
          </cell>
        </row>
        <row r="457">
          <cell r="AB457">
            <v>0</v>
          </cell>
        </row>
        <row r="458">
          <cell r="AB458">
            <v>10.999999046325684</v>
          </cell>
        </row>
        <row r="459">
          <cell r="AB459">
            <v>6912.419189453125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7477.84228515625</v>
          </cell>
        </row>
        <row r="463">
          <cell r="AB463">
            <v>4638.556640625</v>
          </cell>
        </row>
        <row r="464">
          <cell r="AB464">
            <v>20473.286477327347</v>
          </cell>
        </row>
        <row r="465">
          <cell r="AB465">
            <v>1364.5389404296875</v>
          </cell>
        </row>
        <row r="466">
          <cell r="AB466">
            <v>5838.99951171875</v>
          </cell>
        </row>
      </sheetData>
      <sheetData sheetId="11">
        <row r="225">
          <cell r="AB225">
            <v>38000.0068359375</v>
          </cell>
        </row>
        <row r="353">
          <cell r="AB353">
            <v>80.527584075927734</v>
          </cell>
        </row>
        <row r="354">
          <cell r="AB354">
            <v>537.25328826904297</v>
          </cell>
        </row>
        <row r="355">
          <cell r="AB355">
            <v>56.164352416992188</v>
          </cell>
        </row>
        <row r="356">
          <cell r="AB356">
            <v>8.6416740417480469</v>
          </cell>
        </row>
        <row r="357">
          <cell r="AB357">
            <v>0</v>
          </cell>
        </row>
        <row r="358">
          <cell r="AB358">
            <v>33.113571166992188</v>
          </cell>
        </row>
        <row r="359">
          <cell r="AB359">
            <v>24.534225463867188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4126.6439866088967</v>
          </cell>
        </row>
        <row r="363">
          <cell r="AB363">
            <v>49.204306865590347</v>
          </cell>
        </row>
        <row r="364">
          <cell r="AB364">
            <v>4916.0829889090573</v>
          </cell>
        </row>
        <row r="365">
          <cell r="AB365">
            <v>599.32501220703125</v>
          </cell>
        </row>
        <row r="366">
          <cell r="AB366">
            <v>18.915817260742188</v>
          </cell>
        </row>
        <row r="396">
          <cell r="AB396">
            <v>0.47739991696758616</v>
          </cell>
        </row>
        <row r="453">
          <cell r="AB453">
            <v>14.360443115234375</v>
          </cell>
        </row>
        <row r="454">
          <cell r="AB454">
            <v>145.13072872161865</v>
          </cell>
        </row>
        <row r="455">
          <cell r="AB455">
            <v>8.6406698226928711</v>
          </cell>
        </row>
        <row r="456">
          <cell r="AB456">
            <v>1.4402790069580078</v>
          </cell>
        </row>
        <row r="457">
          <cell r="AB457">
            <v>0</v>
          </cell>
        </row>
        <row r="458">
          <cell r="AB458">
            <v>8.0999994277954102</v>
          </cell>
        </row>
        <row r="459">
          <cell r="AB459">
            <v>29.066294193267822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1484.1229248046875</v>
          </cell>
        </row>
        <row r="463">
          <cell r="AB463">
            <v>14.436803817749023</v>
          </cell>
        </row>
        <row r="464">
          <cell r="AB464">
            <v>1705.2981429100037</v>
          </cell>
        </row>
        <row r="465">
          <cell r="AB465">
            <v>112.05658721923828</v>
          </cell>
        </row>
        <row r="466">
          <cell r="AB466">
            <v>23.036281585693359</v>
          </cell>
        </row>
      </sheetData>
      <sheetData sheetId="12">
        <row r="225">
          <cell r="AB225">
            <v>323581.51953125</v>
          </cell>
        </row>
        <row r="353">
          <cell r="AB353">
            <v>511.78927421569824</v>
          </cell>
        </row>
        <row r="354">
          <cell r="AB354">
            <v>14005.40869140625</v>
          </cell>
        </row>
        <row r="355">
          <cell r="AB355">
            <v>301.6505126953125</v>
          </cell>
        </row>
        <row r="356">
          <cell r="AB356">
            <v>0</v>
          </cell>
        </row>
        <row r="357">
          <cell r="AB357">
            <v>13144.8076171875</v>
          </cell>
        </row>
        <row r="358">
          <cell r="AB358">
            <v>1965.37451171875</v>
          </cell>
        </row>
        <row r="359">
          <cell r="AB359">
            <v>2422.0055541992188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17414.036696913103</v>
          </cell>
        </row>
        <row r="363">
          <cell r="AB363">
            <v>212.40217580392857</v>
          </cell>
        </row>
        <row r="364">
          <cell r="AB364">
            <v>49977.475034139759</v>
          </cell>
        </row>
        <row r="365">
          <cell r="AB365">
            <v>14707.7919921875</v>
          </cell>
        </row>
        <row r="366">
          <cell r="AB366">
            <v>2169.858154296875</v>
          </cell>
        </row>
        <row r="396">
          <cell r="AB396">
            <v>0.52994071468949366</v>
          </cell>
        </row>
        <row r="453">
          <cell r="AB453">
            <v>113.69647216796875</v>
          </cell>
        </row>
        <row r="454">
          <cell r="AB454">
            <v>2389.3240900039673</v>
          </cell>
        </row>
        <row r="455">
          <cell r="AB455">
            <v>47.820507049560547</v>
          </cell>
        </row>
        <row r="456">
          <cell r="AB456">
            <v>0</v>
          </cell>
        </row>
        <row r="457">
          <cell r="AB457">
            <v>2962.87060546875</v>
          </cell>
        </row>
        <row r="458">
          <cell r="AB458">
            <v>443.00003051757813</v>
          </cell>
        </row>
        <row r="459">
          <cell r="AB459">
            <v>3235.7819519042969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7355.63232421875</v>
          </cell>
        </row>
        <row r="463">
          <cell r="AB463">
            <v>71.65899658203125</v>
          </cell>
        </row>
        <row r="464">
          <cell r="AB464">
            <v>16619.784977912903</v>
          </cell>
        </row>
        <row r="465">
          <cell r="AB465">
            <v>2532.6943359375</v>
          </cell>
        </row>
        <row r="466">
          <cell r="AB466">
            <v>2963.6376953125</v>
          </cell>
        </row>
      </sheetData>
      <sheetData sheetId="13">
        <row r="225">
          <cell r="AB225">
            <v>1444939.46875</v>
          </cell>
        </row>
        <row r="353">
          <cell r="AB353">
            <v>5651.6831588745117</v>
          </cell>
        </row>
        <row r="354">
          <cell r="AB354">
            <v>11834.437484741211</v>
          </cell>
        </row>
        <row r="355">
          <cell r="AB355">
            <v>5173.96533203125</v>
          </cell>
        </row>
        <row r="356">
          <cell r="AB356">
            <v>2869.61279296875</v>
          </cell>
        </row>
        <row r="357">
          <cell r="AB357">
            <v>49602.26953125</v>
          </cell>
        </row>
        <row r="358">
          <cell r="AB358">
            <v>8972.7900390625</v>
          </cell>
        </row>
        <row r="359">
          <cell r="AB359">
            <v>84742.6171875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58362.687183603543</v>
          </cell>
        </row>
        <row r="363">
          <cell r="AB363">
            <v>12625.495204476787</v>
          </cell>
        </row>
        <row r="364">
          <cell r="AB364">
            <v>239835.55791450854</v>
          </cell>
        </row>
        <row r="365">
          <cell r="AB365">
            <v>19176.2890625</v>
          </cell>
        </row>
        <row r="366">
          <cell r="AB366">
            <v>68347.1015625</v>
          </cell>
        </row>
        <row r="396">
          <cell r="AB396">
            <v>0.39965399213892921</v>
          </cell>
        </row>
        <row r="453">
          <cell r="AB453">
            <v>942.39621734619141</v>
          </cell>
        </row>
        <row r="454">
          <cell r="AB454">
            <v>3064.9731140136719</v>
          </cell>
        </row>
        <row r="455">
          <cell r="AB455">
            <v>894.91436767578125</v>
          </cell>
        </row>
        <row r="456">
          <cell r="AB456">
            <v>411.989013671875</v>
          </cell>
        </row>
        <row r="457">
          <cell r="AB457">
            <v>16466.109375</v>
          </cell>
        </row>
        <row r="458">
          <cell r="AB458">
            <v>2975.6572265625</v>
          </cell>
        </row>
        <row r="459">
          <cell r="AB459">
            <v>78189.025390625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18764.837890625</v>
          </cell>
        </row>
        <row r="463">
          <cell r="AB463">
            <v>3590.11376953125</v>
          </cell>
        </row>
        <row r="464">
          <cell r="AB464">
            <v>125300.01636505127</v>
          </cell>
        </row>
        <row r="465">
          <cell r="AB465">
            <v>3364.112060546875</v>
          </cell>
        </row>
        <row r="466">
          <cell r="AB466">
            <v>66954.359375</v>
          </cell>
        </row>
      </sheetData>
      <sheetData sheetId="14">
        <row r="225">
          <cell r="AB225">
            <v>2076253.9375</v>
          </cell>
        </row>
        <row r="353">
          <cell r="AB353">
            <v>17575.348754882813</v>
          </cell>
        </row>
        <row r="354">
          <cell r="AB354">
            <v>19243.397674560547</v>
          </cell>
        </row>
        <row r="355">
          <cell r="AB355">
            <v>4923.9632568359375</v>
          </cell>
        </row>
        <row r="356">
          <cell r="AB356">
            <v>185.66162109375</v>
          </cell>
        </row>
        <row r="357">
          <cell r="AB357">
            <v>14897.267578125</v>
          </cell>
        </row>
        <row r="358">
          <cell r="AB358">
            <v>4779.0400390625</v>
          </cell>
        </row>
        <row r="359">
          <cell r="AB359">
            <v>117889.15234375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139547.82758303455</v>
          </cell>
        </row>
        <row r="363">
          <cell r="AB363">
            <v>15912.955770263563</v>
          </cell>
        </row>
        <row r="364">
          <cell r="AB364">
            <v>334954.61462160863</v>
          </cell>
        </row>
        <row r="365">
          <cell r="AB365">
            <v>29818.07421875</v>
          </cell>
        </row>
        <row r="366">
          <cell r="AB366">
            <v>77546.1328125</v>
          </cell>
        </row>
        <row r="396">
          <cell r="AB396">
            <v>0.62585951543335061</v>
          </cell>
        </row>
        <row r="453">
          <cell r="AB453">
            <v>4681.5028533935547</v>
          </cell>
        </row>
        <row r="454">
          <cell r="AB454">
            <v>4312.3695335388184</v>
          </cell>
        </row>
        <row r="455">
          <cell r="AB455">
            <v>758.1483154296875</v>
          </cell>
        </row>
        <row r="456">
          <cell r="AB456">
            <v>37.13232421875</v>
          </cell>
        </row>
        <row r="457">
          <cell r="AB457">
            <v>3277.35009765625</v>
          </cell>
        </row>
        <row r="458">
          <cell r="AB458">
            <v>1045.0001220703125</v>
          </cell>
        </row>
        <row r="459">
          <cell r="AB459">
            <v>129392.48828125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65959.296875</v>
          </cell>
        </row>
        <row r="463">
          <cell r="AB463">
            <v>4807.25244140625</v>
          </cell>
        </row>
        <row r="464">
          <cell r="AB464">
            <v>214270.54084396362</v>
          </cell>
        </row>
        <row r="465">
          <cell r="AB465">
            <v>6918.8310546875</v>
          </cell>
        </row>
        <row r="466">
          <cell r="AB466">
            <v>94299.125</v>
          </cell>
        </row>
      </sheetData>
      <sheetData sheetId="15">
        <row r="225">
          <cell r="AB225">
            <v>191895.00390625</v>
          </cell>
        </row>
        <row r="353">
          <cell r="AB353">
            <v>666.56585216522217</v>
          </cell>
        </row>
        <row r="354">
          <cell r="AB354">
            <v>1042.9480934143066</v>
          </cell>
        </row>
        <row r="355">
          <cell r="AB355">
            <v>153.76914978027344</v>
          </cell>
        </row>
        <row r="356">
          <cell r="AB356">
            <v>290.96212768554688</v>
          </cell>
        </row>
        <row r="357">
          <cell r="AB357">
            <v>4780.41845703125</v>
          </cell>
        </row>
        <row r="358">
          <cell r="AB358">
            <v>231.97116088867188</v>
          </cell>
        </row>
        <row r="359">
          <cell r="AB359">
            <v>13810.510498046875</v>
          </cell>
        </row>
        <row r="360">
          <cell r="AB360">
            <v>105.373046875</v>
          </cell>
        </row>
        <row r="361">
          <cell r="AB361">
            <v>0</v>
          </cell>
        </row>
        <row r="362">
          <cell r="AB362">
            <v>16284.544921875</v>
          </cell>
        </row>
        <row r="363">
          <cell r="AB363">
            <v>508.13531661222379</v>
          </cell>
        </row>
        <row r="364">
          <cell r="AB364">
            <v>37875.198624374367</v>
          </cell>
        </row>
        <row r="365">
          <cell r="AB365">
            <v>1134.8046875</v>
          </cell>
        </row>
        <row r="366">
          <cell r="AB366">
            <v>10247.28125</v>
          </cell>
        </row>
        <row r="396">
          <cell r="AB396">
            <v>0.65369205628355076</v>
          </cell>
        </row>
        <row r="453">
          <cell r="AB453">
            <v>129.17100238800049</v>
          </cell>
        </row>
        <row r="454">
          <cell r="AB454">
            <v>235.66390800476074</v>
          </cell>
        </row>
        <row r="455">
          <cell r="AB455">
            <v>23.656795501708984</v>
          </cell>
        </row>
        <row r="456">
          <cell r="AB456">
            <v>43.246021270751953</v>
          </cell>
        </row>
        <row r="457">
          <cell r="AB457">
            <v>2963.441162109375</v>
          </cell>
        </row>
        <row r="458">
          <cell r="AB458">
            <v>143.11666870117188</v>
          </cell>
        </row>
        <row r="459">
          <cell r="AB459">
            <v>10811.8154296875</v>
          </cell>
        </row>
        <row r="460">
          <cell r="AB460">
            <v>29.656129837036133</v>
          </cell>
        </row>
        <row r="461">
          <cell r="AB461">
            <v>0</v>
          </cell>
        </row>
        <row r="462">
          <cell r="AB462">
            <v>5263.2587890625</v>
          </cell>
        </row>
        <row r="463">
          <cell r="AB463">
            <v>167.56086730957031</v>
          </cell>
        </row>
        <row r="464">
          <cell r="AB464">
            <v>19810.586773872375</v>
          </cell>
        </row>
        <row r="465">
          <cell r="AB465">
            <v>206.23088073730469</v>
          </cell>
        </row>
        <row r="466">
          <cell r="AB466">
            <v>8450.615234375</v>
          </cell>
        </row>
      </sheetData>
      <sheetData sheetId="16">
        <row r="225">
          <cell r="AB225">
            <v>238415.00390625</v>
          </cell>
        </row>
        <row r="353">
          <cell r="AB353">
            <v>759.78158569335938</v>
          </cell>
        </row>
        <row r="354">
          <cell r="AB354">
            <v>1641.1771507263184</v>
          </cell>
        </row>
        <row r="355">
          <cell r="AB355">
            <v>329.71737670898438</v>
          </cell>
        </row>
        <row r="356">
          <cell r="AB356">
            <v>374.650390625</v>
          </cell>
        </row>
        <row r="357">
          <cell r="AB357">
            <v>189.72164916992188</v>
          </cell>
        </row>
        <row r="358">
          <cell r="AB358">
            <v>80.043235778808594</v>
          </cell>
        </row>
        <row r="359">
          <cell r="AB359">
            <v>7156.34814453125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874.24163818359375</v>
          </cell>
        </row>
        <row r="363">
          <cell r="AB363">
            <v>0</v>
          </cell>
        </row>
        <row r="364">
          <cell r="AB364">
            <v>11405.681171417236</v>
          </cell>
        </row>
        <row r="365">
          <cell r="AB365">
            <v>2372.722900390625</v>
          </cell>
        </row>
        <row r="366">
          <cell r="AB366">
            <v>3736.13818359375</v>
          </cell>
        </row>
        <row r="396">
          <cell r="AB396">
            <v>0.21513045032974532</v>
          </cell>
        </row>
        <row r="453">
          <cell r="AB453">
            <v>121.02378034591675</v>
          </cell>
        </row>
        <row r="454">
          <cell r="AB454">
            <v>628.05817604064941</v>
          </cell>
        </row>
        <row r="455">
          <cell r="AB455">
            <v>50.725753784179688</v>
          </cell>
        </row>
        <row r="456">
          <cell r="AB456">
            <v>56.271492004394531</v>
          </cell>
        </row>
        <row r="457">
          <cell r="AB457">
            <v>45.803432464599609</v>
          </cell>
        </row>
        <row r="458">
          <cell r="AB458">
            <v>19.695339202880859</v>
          </cell>
        </row>
        <row r="459">
          <cell r="AB459">
            <v>6632.757568359375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375.93997192382813</v>
          </cell>
        </row>
        <row r="463">
          <cell r="AB463">
            <v>0</v>
          </cell>
        </row>
        <row r="464">
          <cell r="AB464">
            <v>7930.275514125824</v>
          </cell>
        </row>
        <row r="465">
          <cell r="AB465">
            <v>660.12664794921875</v>
          </cell>
        </row>
        <row r="466">
          <cell r="AB466">
            <v>3730.96728515625</v>
          </cell>
        </row>
      </sheetData>
      <sheetData sheetId="17">
        <row r="225">
          <cell r="AB225">
            <v>189289.875</v>
          </cell>
        </row>
        <row r="353">
          <cell r="AB353">
            <v>647.06202697753906</v>
          </cell>
        </row>
        <row r="354">
          <cell r="AB354">
            <v>1182.6758651733398</v>
          </cell>
        </row>
        <row r="355">
          <cell r="AB355">
            <v>292.0421142578125</v>
          </cell>
        </row>
        <row r="356">
          <cell r="AB356">
            <v>84.514060974121094</v>
          </cell>
        </row>
        <row r="357">
          <cell r="AB357">
            <v>647.54742431640625</v>
          </cell>
        </row>
        <row r="358">
          <cell r="AB358">
            <v>200.64111328125</v>
          </cell>
        </row>
        <row r="359">
          <cell r="AB359">
            <v>4266.1641845703125</v>
          </cell>
        </row>
        <row r="360">
          <cell r="AB360">
            <v>0</v>
          </cell>
        </row>
        <row r="361">
          <cell r="AB361">
            <v>18.414127488765693</v>
          </cell>
        </row>
        <row r="362">
          <cell r="AB362">
            <v>28199.325120238187</v>
          </cell>
        </row>
        <row r="363">
          <cell r="AB363">
            <v>3013.4825311595678</v>
          </cell>
        </row>
        <row r="364">
          <cell r="AB364">
            <v>38551.868568437305</v>
          </cell>
        </row>
        <row r="365">
          <cell r="AB365">
            <v>1181.915283203125</v>
          </cell>
        </row>
        <row r="366">
          <cell r="AB366">
            <v>3694.806884765625</v>
          </cell>
        </row>
        <row r="396">
          <cell r="AB396">
            <v>0.67650290787419565</v>
          </cell>
        </row>
        <row r="453">
          <cell r="AB453">
            <v>110.01006889343262</v>
          </cell>
        </row>
        <row r="454">
          <cell r="AB454">
            <v>211.89420890808105</v>
          </cell>
        </row>
        <row r="455">
          <cell r="AB455">
            <v>44.929553985595703</v>
          </cell>
        </row>
        <row r="456">
          <cell r="AB456">
            <v>16.902812957763672</v>
          </cell>
        </row>
        <row r="457">
          <cell r="AB457">
            <v>214.137451171875</v>
          </cell>
        </row>
        <row r="458">
          <cell r="AB458">
            <v>66</v>
          </cell>
        </row>
        <row r="459">
          <cell r="AB459">
            <v>5494.0945434570313</v>
          </cell>
        </row>
        <row r="460">
          <cell r="AB460">
            <v>0</v>
          </cell>
        </row>
        <row r="461">
          <cell r="AB461">
            <v>4.756683349609375</v>
          </cell>
        </row>
        <row r="462">
          <cell r="AB462">
            <v>8365.689453125</v>
          </cell>
        </row>
        <row r="463">
          <cell r="AB463">
            <v>728.87890625</v>
          </cell>
        </row>
        <row r="464">
          <cell r="AB464">
            <v>15257.293682098389</v>
          </cell>
        </row>
        <row r="465">
          <cell r="AB465">
            <v>192.29518127441406</v>
          </cell>
        </row>
        <row r="466">
          <cell r="AB466">
            <v>4875.5419921875</v>
          </cell>
        </row>
      </sheetData>
      <sheetData sheetId="18">
        <row r="225">
          <cell r="AB225">
            <v>1295105.21875</v>
          </cell>
        </row>
        <row r="353">
          <cell r="AB353">
            <v>4696.7855529785156</v>
          </cell>
        </row>
        <row r="354">
          <cell r="AB354">
            <v>6646.1882476806641</v>
          </cell>
        </row>
        <row r="355">
          <cell r="AB355">
            <v>3725.0538330078125</v>
          </cell>
        </row>
        <row r="356">
          <cell r="AB356">
            <v>6857.8525390625</v>
          </cell>
        </row>
        <row r="357">
          <cell r="AB357">
            <v>36161.546875</v>
          </cell>
        </row>
        <row r="358">
          <cell r="AB358">
            <v>8121.39013671875</v>
          </cell>
        </row>
        <row r="359">
          <cell r="AB359">
            <v>65338.796875</v>
          </cell>
        </row>
        <row r="360">
          <cell r="AB360">
            <v>0</v>
          </cell>
        </row>
        <row r="361">
          <cell r="AB361">
            <v>11.113913061782231</v>
          </cell>
        </row>
        <row r="362">
          <cell r="AB362">
            <v>55458.94492904075</v>
          </cell>
        </row>
        <row r="363">
          <cell r="AB363">
            <v>153.50473043600701</v>
          </cell>
        </row>
        <row r="364">
          <cell r="AB364">
            <v>187171.17763198679</v>
          </cell>
        </row>
        <row r="365">
          <cell r="AB365">
            <v>11236.791015625</v>
          </cell>
        </row>
        <row r="366">
          <cell r="AB366">
            <v>36712.67578125</v>
          </cell>
        </row>
        <row r="396">
          <cell r="AB396">
            <v>0.55115836945072028</v>
          </cell>
        </row>
        <row r="453">
          <cell r="AB453">
            <v>1416.6383514404297</v>
          </cell>
        </row>
        <row r="454">
          <cell r="AB454">
            <v>1549.7849197387695</v>
          </cell>
        </row>
        <row r="455">
          <cell r="AB455">
            <v>580.45693969726563</v>
          </cell>
        </row>
        <row r="456">
          <cell r="AB456">
            <v>967.4854736328125</v>
          </cell>
        </row>
        <row r="457">
          <cell r="AB457">
            <v>12415.923828125</v>
          </cell>
        </row>
        <row r="458">
          <cell r="AB458">
            <v>2786.525146484375</v>
          </cell>
        </row>
        <row r="459">
          <cell r="AB459">
            <v>48248.470703125</v>
          </cell>
        </row>
        <row r="460">
          <cell r="AB460">
            <v>0</v>
          </cell>
        </row>
        <row r="461">
          <cell r="AB461">
            <v>2.4733345508575439</v>
          </cell>
        </row>
        <row r="462">
          <cell r="AB462">
            <v>20961.90625</v>
          </cell>
        </row>
        <row r="463">
          <cell r="AB463">
            <v>54.75299072265625</v>
          </cell>
        </row>
        <row r="464">
          <cell r="AB464">
            <v>88984.417937517166</v>
          </cell>
        </row>
        <row r="465">
          <cell r="AB465">
            <v>2421.2705078125</v>
          </cell>
        </row>
        <row r="466">
          <cell r="AB466">
            <v>30796.435546875</v>
          </cell>
        </row>
      </sheetData>
      <sheetData sheetId="19">
        <row r="225">
          <cell r="AB225">
            <v>45356.1162109375</v>
          </cell>
        </row>
        <row r="353">
          <cell r="AB353">
            <v>189.01941299438477</v>
          </cell>
        </row>
        <row r="354">
          <cell r="AB354">
            <v>319.24728918075562</v>
          </cell>
        </row>
        <row r="355">
          <cell r="AB355">
            <v>19.997093200683594</v>
          </cell>
        </row>
        <row r="356">
          <cell r="AB356">
            <v>17.13525390625</v>
          </cell>
        </row>
        <row r="357">
          <cell r="AB357">
            <v>3302.235595703125</v>
          </cell>
        </row>
        <row r="358">
          <cell r="AB358">
            <v>166.86524963378906</v>
          </cell>
        </row>
        <row r="359">
          <cell r="AB359">
            <v>33.089553833007813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1361.8632767211041</v>
          </cell>
        </row>
        <row r="363">
          <cell r="AB363">
            <v>56.563217086345887</v>
          </cell>
        </row>
        <row r="364">
          <cell r="AB364">
            <v>5466.0159422594452</v>
          </cell>
        </row>
        <row r="365">
          <cell r="AB365">
            <v>514.7437744140625</v>
          </cell>
        </row>
        <row r="366">
          <cell r="AB366">
            <v>26.555023193359375</v>
          </cell>
        </row>
        <row r="396">
          <cell r="AB396">
            <v>0.59989776539635209</v>
          </cell>
        </row>
        <row r="453">
          <cell r="AB453">
            <v>34.806382596492767</v>
          </cell>
        </row>
        <row r="454">
          <cell r="AB454">
            <v>62.833471491932869</v>
          </cell>
        </row>
        <row r="455">
          <cell r="AB455">
            <v>3.0764758586883545</v>
          </cell>
        </row>
        <row r="456">
          <cell r="AB456">
            <v>2.8558754920959473</v>
          </cell>
        </row>
        <row r="457">
          <cell r="AB457">
            <v>1731.284912109375</v>
          </cell>
        </row>
        <row r="458">
          <cell r="AB458">
            <v>86.924415588378906</v>
          </cell>
        </row>
        <row r="459">
          <cell r="AB459">
            <v>38.193795204162598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480.72769165039063</v>
          </cell>
        </row>
        <row r="463">
          <cell r="AB463">
            <v>16.288610458374023</v>
          </cell>
        </row>
        <row r="464">
          <cell r="AB464">
            <v>2456.9916304498911</v>
          </cell>
        </row>
        <row r="465">
          <cell r="AB465">
            <v>89.908432006835938</v>
          </cell>
        </row>
        <row r="466">
          <cell r="AB466">
            <v>31.386016845703125</v>
          </cell>
        </row>
      </sheetData>
      <sheetData sheetId="20">
        <row r="225">
          <cell r="AB225">
            <v>52711.8125</v>
          </cell>
        </row>
        <row r="353">
          <cell r="AB353">
            <v>178.14419937133789</v>
          </cell>
        </row>
        <row r="354">
          <cell r="AB354">
            <v>403.94371032714844</v>
          </cell>
        </row>
        <row r="355">
          <cell r="AB355">
            <v>63.060642719268799</v>
          </cell>
        </row>
        <row r="356">
          <cell r="AB356">
            <v>38.930587768554688</v>
          </cell>
        </row>
        <row r="357">
          <cell r="AB357">
            <v>411.93478393554688</v>
          </cell>
        </row>
        <row r="358">
          <cell r="AB358">
            <v>202.12699890136719</v>
          </cell>
        </row>
        <row r="359">
          <cell r="AB359">
            <v>132.12260437011719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5663.3950306829829</v>
          </cell>
        </row>
        <row r="363">
          <cell r="AB363">
            <v>34.179186158184059</v>
          </cell>
        </row>
        <row r="364">
          <cell r="AB364">
            <v>7127.8377442345081</v>
          </cell>
        </row>
        <row r="365">
          <cell r="AB365">
            <v>577.00146484375</v>
          </cell>
        </row>
        <row r="366">
          <cell r="AB366">
            <v>102.59262084960938</v>
          </cell>
        </row>
        <row r="396">
          <cell r="AB396">
            <v>0.54826316867119218</v>
          </cell>
        </row>
        <row r="453">
          <cell r="AB453">
            <v>29.134033203125</v>
          </cell>
        </row>
        <row r="454">
          <cell r="AB454">
            <v>93.987027287483215</v>
          </cell>
        </row>
        <row r="455">
          <cell r="AB455">
            <v>9.7016351521015167</v>
          </cell>
        </row>
        <row r="456">
          <cell r="AB456">
            <v>6.4884309768676758</v>
          </cell>
        </row>
        <row r="457">
          <cell r="AB457">
            <v>108.01399230957031</v>
          </cell>
        </row>
        <row r="458">
          <cell r="AB458">
            <v>53.000003814697266</v>
          </cell>
        </row>
        <row r="459">
          <cell r="AB459">
            <v>152.8988037109375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1952.10888671875</v>
          </cell>
        </row>
        <row r="463">
          <cell r="AB463">
            <v>10.081915855407715</v>
          </cell>
        </row>
        <row r="464">
          <cell r="AB464">
            <v>2415.4147290289402</v>
          </cell>
        </row>
        <row r="465">
          <cell r="AB465">
            <v>112.57963562011719</v>
          </cell>
        </row>
        <row r="466">
          <cell r="AB466">
            <v>121.87670135498047</v>
          </cell>
        </row>
      </sheetData>
      <sheetData sheetId="21">
        <row r="225">
          <cell r="AB225">
            <v>32146.7861328125</v>
          </cell>
        </row>
        <row r="353">
          <cell r="AB353">
            <v>11.054947704076767</v>
          </cell>
        </row>
        <row r="354">
          <cell r="AB354">
            <v>26.484893798828125</v>
          </cell>
        </row>
        <row r="355">
          <cell r="AB355">
            <v>45.600000858306885</v>
          </cell>
        </row>
        <row r="356">
          <cell r="AB356">
            <v>0</v>
          </cell>
        </row>
        <row r="357">
          <cell r="AB357">
            <v>0</v>
          </cell>
        </row>
        <row r="358">
          <cell r="AB358">
            <v>136.3973388671875</v>
          </cell>
        </row>
        <row r="359">
          <cell r="AB359">
            <v>286.33211517333984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293.61031047365219</v>
          </cell>
        </row>
        <row r="363">
          <cell r="AB363">
            <v>0</v>
          </cell>
        </row>
        <row r="364">
          <cell r="AB364">
            <v>799.47960687539126</v>
          </cell>
        </row>
        <row r="365">
          <cell r="AB365">
            <v>75.099517822265625</v>
          </cell>
        </row>
        <row r="366">
          <cell r="AB366">
            <v>255.28022766113281</v>
          </cell>
        </row>
        <row r="396">
          <cell r="AB396">
            <v>0.35526031823932763</v>
          </cell>
        </row>
        <row r="453">
          <cell r="AB453">
            <v>5.6594735458493233</v>
          </cell>
        </row>
        <row r="454">
          <cell r="AB454">
            <v>4.6745989322662354</v>
          </cell>
        </row>
        <row r="455">
          <cell r="AB455">
            <v>7.0153833627700806</v>
          </cell>
        </row>
        <row r="456">
          <cell r="AB456">
            <v>0</v>
          </cell>
        </row>
        <row r="457">
          <cell r="AB457">
            <v>0</v>
          </cell>
        </row>
        <row r="458">
          <cell r="AB458">
            <v>44.376064300537109</v>
          </cell>
        </row>
        <row r="459">
          <cell r="AB459">
            <v>352.12031936645508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126.83518981933594</v>
          </cell>
        </row>
        <row r="463">
          <cell r="AB463">
            <v>0</v>
          </cell>
        </row>
        <row r="464">
          <cell r="AB464">
            <v>540.68102932721376</v>
          </cell>
        </row>
        <row r="465">
          <cell r="AB465">
            <v>16.086149215698242</v>
          </cell>
        </row>
        <row r="466">
          <cell r="AB466">
            <v>306.67266845703125</v>
          </cell>
        </row>
      </sheetData>
      <sheetData sheetId="22">
        <row r="225">
          <cell r="AB225">
            <v>5911.9019775390625</v>
          </cell>
        </row>
        <row r="353">
          <cell r="AB353">
            <v>0.12299682945013046</v>
          </cell>
        </row>
        <row r="354">
          <cell r="AB354">
            <v>0</v>
          </cell>
        </row>
        <row r="355">
          <cell r="AB355">
            <v>0</v>
          </cell>
        </row>
        <row r="356">
          <cell r="AB356">
            <v>0</v>
          </cell>
        </row>
        <row r="357">
          <cell r="AB357">
            <v>0</v>
          </cell>
        </row>
        <row r="358">
          <cell r="AB358">
            <v>0</v>
          </cell>
        </row>
        <row r="359">
          <cell r="AB359">
            <v>261.00092315673828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161.70823960988437</v>
          </cell>
        </row>
        <row r="363">
          <cell r="AB363">
            <v>0</v>
          </cell>
        </row>
        <row r="364">
          <cell r="AB364">
            <v>422.83215959607276</v>
          </cell>
        </row>
        <row r="365">
          <cell r="AB365">
            <v>0.12299682945013046</v>
          </cell>
        </row>
        <row r="366">
          <cell r="AB366">
            <v>229.80513000488281</v>
          </cell>
        </row>
        <row r="396">
          <cell r="AB396">
            <v>0.12119007153799735</v>
          </cell>
        </row>
        <row r="453">
          <cell r="AB453">
            <v>2.0499471575021744E-2</v>
          </cell>
        </row>
        <row r="454">
          <cell r="AB454">
            <v>0</v>
          </cell>
        </row>
        <row r="455">
          <cell r="AB455">
            <v>0</v>
          </cell>
        </row>
        <row r="456">
          <cell r="AB456">
            <v>0</v>
          </cell>
        </row>
        <row r="457">
          <cell r="AB457">
            <v>0</v>
          </cell>
        </row>
        <row r="458">
          <cell r="AB458">
            <v>0</v>
          </cell>
        </row>
        <row r="459">
          <cell r="AB459">
            <v>179.33949851989746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60.570896148681641</v>
          </cell>
        </row>
        <row r="463">
          <cell r="AB463">
            <v>0</v>
          </cell>
        </row>
        <row r="464">
          <cell r="AB464">
            <v>239.93089414015412</v>
          </cell>
        </row>
        <row r="465">
          <cell r="AB465">
            <v>2.0499471575021744E-2</v>
          </cell>
        </row>
        <row r="466">
          <cell r="AB466">
            <v>159.197998046875</v>
          </cell>
        </row>
      </sheetData>
      <sheetData sheetId="23">
        <row r="225">
          <cell r="AB225">
            <v>493398.484375</v>
          </cell>
        </row>
        <row r="353">
          <cell r="AB353">
            <v>3529.3348892331123</v>
          </cell>
        </row>
        <row r="354">
          <cell r="AB354">
            <v>4586.6654319763184</v>
          </cell>
        </row>
        <row r="355">
          <cell r="AB355">
            <v>2405.0387573242188</v>
          </cell>
        </row>
        <row r="356">
          <cell r="AB356">
            <v>368.12289428710938</v>
          </cell>
        </row>
        <row r="357">
          <cell r="AB357">
            <v>94.295669555664063</v>
          </cell>
        </row>
        <row r="358">
          <cell r="AB358">
            <v>5.6067695617675781</v>
          </cell>
        </row>
        <row r="359">
          <cell r="AB359">
            <v>15220.51416015625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22463.236292095229</v>
          </cell>
        </row>
        <row r="363">
          <cell r="AB363">
            <v>39506.266274594149</v>
          </cell>
        </row>
        <row r="364">
          <cell r="AB364">
            <v>88179.081138783818</v>
          </cell>
        </row>
        <row r="365">
          <cell r="AB365">
            <v>8796.3212890625</v>
          </cell>
        </row>
        <row r="366">
          <cell r="AB366">
            <v>12196.86328125</v>
          </cell>
        </row>
        <row r="396">
          <cell r="AB396">
            <v>0.69504699624968413</v>
          </cell>
        </row>
        <row r="453">
          <cell r="AB453">
            <v>651.50662855803967</v>
          </cell>
        </row>
        <row r="454">
          <cell r="AB454">
            <v>1319.111730158329</v>
          </cell>
        </row>
        <row r="455">
          <cell r="AB455">
            <v>370.55563354492188</v>
          </cell>
        </row>
        <row r="456">
          <cell r="AB456">
            <v>73.624580383300781</v>
          </cell>
        </row>
        <row r="457">
          <cell r="AB457">
            <v>37.000003814697266</v>
          </cell>
        </row>
        <row r="458">
          <cell r="AB458">
            <v>2.2000000476837158</v>
          </cell>
        </row>
        <row r="459">
          <cell r="AB459">
            <v>18978.72314453125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7234.76904296875</v>
          </cell>
        </row>
        <row r="463">
          <cell r="AB463">
            <v>11252.5</v>
          </cell>
        </row>
        <row r="464">
          <cell r="AB464">
            <v>39919.990764006972</v>
          </cell>
        </row>
        <row r="465">
          <cell r="AB465">
            <v>1740.026611328125</v>
          </cell>
        </row>
        <row r="466">
          <cell r="AB466">
            <v>15474.4296875</v>
          </cell>
        </row>
      </sheetData>
      <sheetData sheetId="24">
        <row r="225">
          <cell r="AB225">
            <v>781181.15625</v>
          </cell>
        </row>
        <row r="353">
          <cell r="AB353">
            <v>1915.9637088775635</v>
          </cell>
        </row>
        <row r="354">
          <cell r="AB354">
            <v>10448.287322998047</v>
          </cell>
        </row>
        <row r="355">
          <cell r="AB355">
            <v>566.8674430847168</v>
          </cell>
        </row>
        <row r="356">
          <cell r="AB356">
            <v>0</v>
          </cell>
        </row>
        <row r="357">
          <cell r="AB357">
            <v>1077.3748779296875</v>
          </cell>
        </row>
        <row r="358">
          <cell r="AB358">
            <v>2021.66845703125</v>
          </cell>
        </row>
        <row r="359">
          <cell r="AB359">
            <v>3079.7119140625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47395.544262378877</v>
          </cell>
        </row>
        <row r="363">
          <cell r="AB363">
            <v>126.89712472286301</v>
          </cell>
        </row>
        <row r="364">
          <cell r="AB364">
            <v>66632.315111085511</v>
          </cell>
        </row>
        <row r="365">
          <cell r="AB365">
            <v>8032.46240234375</v>
          </cell>
        </row>
        <row r="366">
          <cell r="AB366">
            <v>2443.99365234375</v>
          </cell>
        </row>
        <row r="396">
          <cell r="AB396">
            <v>0.33812026777624166</v>
          </cell>
        </row>
        <row r="453">
          <cell r="AB453">
            <v>302.86491107940674</v>
          </cell>
        </row>
        <row r="454">
          <cell r="AB454">
            <v>2381.4034461975098</v>
          </cell>
        </row>
        <row r="455">
          <cell r="AB455">
            <v>87.210376739501953</v>
          </cell>
        </row>
        <row r="456">
          <cell r="AB456">
            <v>0</v>
          </cell>
        </row>
        <row r="457">
          <cell r="AB457">
            <v>304.87997436523438</v>
          </cell>
        </row>
        <row r="458">
          <cell r="AB458">
            <v>568.44464111328125</v>
          </cell>
        </row>
        <row r="459">
          <cell r="AB459">
            <v>3527.0503540039063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17954.93359375</v>
          </cell>
        </row>
        <row r="463">
          <cell r="AB463">
            <v>42.650394439697266</v>
          </cell>
        </row>
        <row r="464">
          <cell r="AB464">
            <v>25169.437691688538</v>
          </cell>
        </row>
        <row r="465">
          <cell r="AB465">
            <v>1574.1329345703125</v>
          </cell>
        </row>
        <row r="466">
          <cell r="AB466">
            <v>2900.77001953125</v>
          </cell>
        </row>
      </sheetData>
      <sheetData sheetId="25">
        <row r="225">
          <cell r="AB225">
            <v>170230.34765625</v>
          </cell>
        </row>
        <row r="353">
          <cell r="AB353">
            <v>698.45061492919922</v>
          </cell>
        </row>
        <row r="354">
          <cell r="AB354">
            <v>3076.2273025512695</v>
          </cell>
        </row>
        <row r="355">
          <cell r="AB355">
            <v>302.07726287841797</v>
          </cell>
        </row>
        <row r="356">
          <cell r="AB356">
            <v>130.19999694824219</v>
          </cell>
        </row>
        <row r="357">
          <cell r="AB357">
            <v>9211.9404296875</v>
          </cell>
        </row>
        <row r="358">
          <cell r="AB358">
            <v>822.3665771484375</v>
          </cell>
        </row>
        <row r="359">
          <cell r="AB359">
            <v>6160.244384765625</v>
          </cell>
        </row>
        <row r="360">
          <cell r="AB360">
            <v>96.722900390625</v>
          </cell>
        </row>
        <row r="361">
          <cell r="AB361">
            <v>176.70013427734375</v>
          </cell>
        </row>
        <row r="362">
          <cell r="AB362">
            <v>20389.190419306164</v>
          </cell>
        </row>
        <row r="363">
          <cell r="AB363">
            <v>0</v>
          </cell>
        </row>
        <row r="364">
          <cell r="AB364">
            <v>41064.120022882824</v>
          </cell>
        </row>
        <row r="365">
          <cell r="AB365">
            <v>1531.5609130859375</v>
          </cell>
        </row>
        <row r="366">
          <cell r="AB366">
            <v>5711.6162109375</v>
          </cell>
        </row>
        <row r="396">
          <cell r="AB396">
            <v>0.79963746374754752</v>
          </cell>
        </row>
        <row r="453">
          <cell r="AB453">
            <v>108.83386039733887</v>
          </cell>
        </row>
        <row r="454">
          <cell r="AB454">
            <v>519.29230403900146</v>
          </cell>
        </row>
        <row r="455">
          <cell r="AB455">
            <v>48.19968843460083</v>
          </cell>
        </row>
        <row r="456">
          <cell r="AB456">
            <v>17.600000381469727</v>
          </cell>
        </row>
        <row r="457">
          <cell r="AB457">
            <v>4070.569580078125</v>
          </cell>
        </row>
        <row r="458">
          <cell r="AB458">
            <v>358.86666870117188</v>
          </cell>
        </row>
        <row r="459">
          <cell r="AB459">
            <v>4641.6479187011719</v>
          </cell>
        </row>
        <row r="460">
          <cell r="AB460">
            <v>23.619176864624023</v>
          </cell>
        </row>
        <row r="461">
          <cell r="AB461">
            <v>54.537078857421875</v>
          </cell>
        </row>
        <row r="462">
          <cell r="AB462">
            <v>9083.3017578125</v>
          </cell>
        </row>
        <row r="463">
          <cell r="AB463">
            <v>0</v>
          </cell>
        </row>
        <row r="464">
          <cell r="AB464">
            <v>18926.468034267426</v>
          </cell>
        </row>
        <row r="465">
          <cell r="AB465">
            <v>236.05363464355469</v>
          </cell>
        </row>
        <row r="466">
          <cell r="AB466">
            <v>4240.5517578125</v>
          </cell>
        </row>
      </sheetData>
      <sheetData sheetId="26">
        <row r="225">
          <cell r="AB225">
            <v>307229.6875</v>
          </cell>
        </row>
        <row r="353">
          <cell r="AB353">
            <v>854.43041276931763</v>
          </cell>
        </row>
        <row r="354">
          <cell r="AB354">
            <v>1494.0863800048828</v>
          </cell>
        </row>
        <row r="355">
          <cell r="AB355">
            <v>855.790283203125</v>
          </cell>
        </row>
        <row r="356">
          <cell r="AB356">
            <v>765</v>
          </cell>
        </row>
        <row r="357">
          <cell r="AB357">
            <v>17977.03515625</v>
          </cell>
        </row>
        <row r="358">
          <cell r="AB358">
            <v>1742.942626953125</v>
          </cell>
        </row>
        <row r="359">
          <cell r="AB359">
            <v>7684.39404296875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5727.1480926822933</v>
          </cell>
        </row>
        <row r="363">
          <cell r="AB363">
            <v>5.8448039711002311</v>
          </cell>
        </row>
        <row r="364">
          <cell r="AB364">
            <v>37106.671798802592</v>
          </cell>
        </row>
        <row r="365">
          <cell r="AB365">
            <v>2282.95166015625</v>
          </cell>
        </row>
        <row r="366">
          <cell r="AB366">
            <v>5466.09130859375</v>
          </cell>
        </row>
        <row r="396">
          <cell r="AB396">
            <v>0.49642713551825246</v>
          </cell>
        </row>
        <row r="453">
          <cell r="AB453">
            <v>134.02086341381073</v>
          </cell>
        </row>
        <row r="454">
          <cell r="AB454">
            <v>283.93355178833008</v>
          </cell>
        </row>
        <row r="455">
          <cell r="AB455">
            <v>131.6600341796875</v>
          </cell>
        </row>
        <row r="456">
          <cell r="AB456">
            <v>118.39286041259766</v>
          </cell>
        </row>
        <row r="457">
          <cell r="AB457">
            <v>6905.67041015625</v>
          </cell>
        </row>
        <row r="458">
          <cell r="AB458">
            <v>663.74993896484375</v>
          </cell>
        </row>
        <row r="459">
          <cell r="AB459">
            <v>6717.48291015625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2782.27685546875</v>
          </cell>
        </row>
        <row r="463">
          <cell r="AB463">
            <v>1.7941703796386719</v>
          </cell>
        </row>
        <row r="464">
          <cell r="AB464">
            <v>17738.981594920158</v>
          </cell>
        </row>
        <row r="465">
          <cell r="AB465">
            <v>378.5341796875</v>
          </cell>
        </row>
        <row r="466">
          <cell r="AB466">
            <v>4995.4208984375</v>
          </cell>
        </row>
      </sheetData>
      <sheetData sheetId="27">
        <row r="225">
          <cell r="AB225">
            <v>119449.794921875</v>
          </cell>
        </row>
        <row r="353">
          <cell r="AB353">
            <v>238.48841524124146</v>
          </cell>
        </row>
        <row r="354">
          <cell r="AB354">
            <v>2045.7205200195313</v>
          </cell>
        </row>
        <row r="355">
          <cell r="AB355">
            <v>153.69633483886719</v>
          </cell>
        </row>
        <row r="356">
          <cell r="AB356">
            <v>5.6942596435546875</v>
          </cell>
        </row>
        <row r="357">
          <cell r="AB357">
            <v>4025.00732421875</v>
          </cell>
        </row>
        <row r="358">
          <cell r="AB358">
            <v>311.18344116210938</v>
          </cell>
        </row>
        <row r="359">
          <cell r="AB359">
            <v>4241.0100708007813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376.96239783103482</v>
          </cell>
        </row>
        <row r="363">
          <cell r="AB363">
            <v>0</v>
          </cell>
        </row>
        <row r="364">
          <cell r="AB364">
            <v>11397.762763755871</v>
          </cell>
        </row>
        <row r="365">
          <cell r="AB365">
            <v>1760.2022705078125</v>
          </cell>
        </row>
        <row r="366">
          <cell r="AB366">
            <v>4071.3037109375</v>
          </cell>
        </row>
        <row r="396">
          <cell r="AB396">
            <v>0.32234759695652965</v>
          </cell>
        </row>
        <row r="453">
          <cell r="AB453">
            <v>43.984814286231995</v>
          </cell>
        </row>
        <row r="454">
          <cell r="AB454">
            <v>368.37072229385376</v>
          </cell>
        </row>
        <row r="455">
          <cell r="AB455">
            <v>23.645587921142578</v>
          </cell>
        </row>
        <row r="456">
          <cell r="AB456">
            <v>0.94904327392578125</v>
          </cell>
        </row>
        <row r="457">
          <cell r="AB457">
            <v>1626.686767578125</v>
          </cell>
        </row>
        <row r="458">
          <cell r="AB458">
            <v>123.53805541992188</v>
          </cell>
        </row>
        <row r="459">
          <cell r="AB459">
            <v>4629.037353515625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151.69900512695313</v>
          </cell>
        </row>
        <row r="463">
          <cell r="AB463">
            <v>0</v>
          </cell>
        </row>
        <row r="464">
          <cell r="AB464">
            <v>6967.9113494157791</v>
          </cell>
        </row>
        <row r="465">
          <cell r="AB465">
            <v>297.39862060546875</v>
          </cell>
        </row>
        <row r="466">
          <cell r="AB466">
            <v>4474.42529296875</v>
          </cell>
        </row>
      </sheetData>
      <sheetData sheetId="28">
        <row r="225">
          <cell r="AB225">
            <v>61122.10546875</v>
          </cell>
        </row>
        <row r="353">
          <cell r="AB353">
            <v>277.17801856994629</v>
          </cell>
        </row>
        <row r="354">
          <cell r="AB354">
            <v>250.32287216186523</v>
          </cell>
        </row>
        <row r="355">
          <cell r="AB355">
            <v>74.841026306152344</v>
          </cell>
        </row>
        <row r="356">
          <cell r="AB356">
            <v>42</v>
          </cell>
        </row>
        <row r="357">
          <cell r="AB357">
            <v>3848.66845703125</v>
          </cell>
        </row>
        <row r="358">
          <cell r="AB358">
            <v>809.43536376953125</v>
          </cell>
        </row>
        <row r="359">
          <cell r="AB359">
            <v>2117.0198669433594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210.96975708007813</v>
          </cell>
        </row>
        <row r="363">
          <cell r="AB363">
            <v>0</v>
          </cell>
        </row>
        <row r="364">
          <cell r="AB364">
            <v>7630.4353618621826</v>
          </cell>
        </row>
        <row r="365">
          <cell r="AB365">
            <v>524.55413818359375</v>
          </cell>
        </row>
        <row r="366">
          <cell r="AB366">
            <v>1634.88134765625</v>
          </cell>
        </row>
        <row r="396">
          <cell r="AB396">
            <v>0.4521198395091881</v>
          </cell>
        </row>
        <row r="453">
          <cell r="AB453">
            <v>44.521493911743164</v>
          </cell>
        </row>
        <row r="454">
          <cell r="AB454">
            <v>53.277898788452148</v>
          </cell>
        </row>
        <row r="455">
          <cell r="AB455">
            <v>11.514003753662109</v>
          </cell>
        </row>
        <row r="456">
          <cell r="AB456">
            <v>6.5</v>
          </cell>
        </row>
        <row r="457">
          <cell r="AB457">
            <v>997.4693603515625</v>
          </cell>
        </row>
        <row r="458">
          <cell r="AB458">
            <v>210.70426940917969</v>
          </cell>
        </row>
        <row r="459">
          <cell r="AB459">
            <v>2090.3367614746094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84.212020874023438</v>
          </cell>
        </row>
        <row r="463">
          <cell r="AB463">
            <v>0</v>
          </cell>
        </row>
        <row r="464">
          <cell r="AB464">
            <v>3498.5358085632324</v>
          </cell>
        </row>
        <row r="465">
          <cell r="AB465">
            <v>91.264785766601563</v>
          </cell>
        </row>
        <row r="466">
          <cell r="AB466">
            <v>1690.1162109375</v>
          </cell>
        </row>
      </sheetData>
      <sheetData sheetId="29">
        <row r="225">
          <cell r="AB225">
            <v>906447.78125</v>
          </cell>
        </row>
        <row r="353">
          <cell r="AB353">
            <v>3549.2086315155029</v>
          </cell>
        </row>
        <row r="354">
          <cell r="AB354">
            <v>7004.8489227294922</v>
          </cell>
        </row>
        <row r="355">
          <cell r="AB355">
            <v>4151.212158203125</v>
          </cell>
        </row>
        <row r="356">
          <cell r="AB356">
            <v>379.02371215820313</v>
          </cell>
        </row>
        <row r="357">
          <cell r="AB357">
            <v>24855.263671875</v>
          </cell>
        </row>
        <row r="358">
          <cell r="AB358">
            <v>4587.1337890625</v>
          </cell>
        </row>
        <row r="359">
          <cell r="AB359">
            <v>74388.404296875</v>
          </cell>
        </row>
        <row r="360">
          <cell r="AB360">
            <v>4290.251953125</v>
          </cell>
        </row>
        <row r="361">
          <cell r="AB361">
            <v>0</v>
          </cell>
        </row>
        <row r="362">
          <cell r="AB362">
            <v>129764.39550713931</v>
          </cell>
        </row>
        <row r="363">
          <cell r="AB363">
            <v>437.64873624118394</v>
          </cell>
        </row>
        <row r="364">
          <cell r="AB364">
            <v>253407.39137892434</v>
          </cell>
        </row>
        <row r="365">
          <cell r="AB365">
            <v>10491.42578125</v>
          </cell>
        </row>
        <row r="366">
          <cell r="AB366">
            <v>56428.9375</v>
          </cell>
        </row>
        <row r="396">
          <cell r="AB396">
            <v>0.85992542088070423</v>
          </cell>
        </row>
        <row r="453">
          <cell r="AB453">
            <v>583.22860813140869</v>
          </cell>
        </row>
        <row r="454">
          <cell r="AB454">
            <v>1486.7137470245361</v>
          </cell>
        </row>
        <row r="455">
          <cell r="AB455">
            <v>638.64805603027344</v>
          </cell>
        </row>
        <row r="456">
          <cell r="AB456">
            <v>54.866245269775391</v>
          </cell>
        </row>
        <row r="457">
          <cell r="AB457">
            <v>12128.3056640625</v>
          </cell>
        </row>
        <row r="458">
          <cell r="AB458">
            <v>2232.33349609375</v>
          </cell>
        </row>
        <row r="459">
          <cell r="AB459">
            <v>54324.5556640625</v>
          </cell>
        </row>
        <row r="460">
          <cell r="AB460">
            <v>1002.61376953125</v>
          </cell>
        </row>
        <row r="461">
          <cell r="AB461">
            <v>0</v>
          </cell>
        </row>
        <row r="462">
          <cell r="AB462">
            <v>52175.95703125</v>
          </cell>
        </row>
        <row r="463">
          <cell r="AB463">
            <v>139.57284545898438</v>
          </cell>
        </row>
        <row r="464">
          <cell r="AB464">
            <v>124766.79512691498</v>
          </cell>
        </row>
        <row r="465">
          <cell r="AB465">
            <v>1724.2564697265625</v>
          </cell>
        </row>
        <row r="466">
          <cell r="AB466">
            <v>43596.2578125</v>
          </cell>
        </row>
      </sheetData>
      <sheetData sheetId="30">
        <row r="225">
          <cell r="AB225">
            <v>430310.046875</v>
          </cell>
        </row>
        <row r="353">
          <cell r="AB353">
            <v>574.77072143554688</v>
          </cell>
        </row>
        <row r="354">
          <cell r="AB354">
            <v>13161.067180633545</v>
          </cell>
        </row>
        <row r="355">
          <cell r="AB355">
            <v>516.42095947265625</v>
          </cell>
        </row>
        <row r="356">
          <cell r="AB356">
            <v>0</v>
          </cell>
        </row>
        <row r="357">
          <cell r="AB357">
            <v>64432.09765625</v>
          </cell>
        </row>
        <row r="358">
          <cell r="AB358">
            <v>5295.7861328125</v>
          </cell>
        </row>
        <row r="359">
          <cell r="AB359">
            <v>226.78704833984375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49987.201970750059</v>
          </cell>
        </row>
        <row r="363">
          <cell r="AB363">
            <v>1732.3294394996167</v>
          </cell>
        </row>
        <row r="364">
          <cell r="AB364">
            <v>135926.46110919377</v>
          </cell>
        </row>
        <row r="365">
          <cell r="AB365">
            <v>13442.21484375</v>
          </cell>
        </row>
        <row r="366">
          <cell r="AB366">
            <v>171.1434326171875</v>
          </cell>
        </row>
        <row r="396">
          <cell r="AB396">
            <v>0.89904399172692484</v>
          </cell>
        </row>
        <row r="453">
          <cell r="AB453">
            <v>95.805746793746948</v>
          </cell>
        </row>
        <row r="454">
          <cell r="AB454">
            <v>2276.1396269798279</v>
          </cell>
        </row>
        <row r="455">
          <cell r="AB455">
            <v>136.43815612792969</v>
          </cell>
        </row>
        <row r="456">
          <cell r="AB456">
            <v>0</v>
          </cell>
        </row>
        <row r="457">
          <cell r="AB457">
            <v>15978.24609375</v>
          </cell>
        </row>
        <row r="458">
          <cell r="AB458">
            <v>1309.77978515625</v>
          </cell>
        </row>
        <row r="459">
          <cell r="AB459">
            <v>287.46055221557617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17777.12109375</v>
          </cell>
        </row>
        <row r="463">
          <cell r="AB463">
            <v>574.86480712890625</v>
          </cell>
        </row>
        <row r="464">
          <cell r="AB464">
            <v>38435.855861902237</v>
          </cell>
        </row>
        <row r="465">
          <cell r="AB465">
            <v>2346.10791015625</v>
          </cell>
        </row>
        <row r="466">
          <cell r="AB466">
            <v>226.39065551757813</v>
          </cell>
        </row>
      </sheetData>
      <sheetData sheetId="3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CP (2015 = 100)"/>
      <sheetName val="rate of change LL"/>
      <sheetName val="HICP (2010 = 100)"/>
      <sheetName val="rate of change"/>
      <sheetName val="conversion"/>
    </sheetNames>
    <sheetDataSet>
      <sheetData sheetId="0" refreshError="1"/>
      <sheetData sheetId="1" refreshError="1"/>
      <sheetData sheetId="2" refreshError="1"/>
      <sheetData sheetId="3">
        <row r="6">
          <cell r="U6">
            <v>0.90678475247801316</v>
          </cell>
        </row>
        <row r="8">
          <cell r="X8">
            <v>1.1249119829291934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id="2" name="Tabelle2" displayName="Tabelle2" ref="B5:AE17" totalsRowShown="0" headerRowDxfId="0" dataDxfId="1">
  <autoFilter ref="B5:AE17"/>
  <tableColumns count="30">
    <tableColumn id="1" name="Spalte1" dataDxfId="31"/>
    <tableColumn id="2" name="Spalte2" dataDxfId="30"/>
    <tableColumn id="3" name="Spalte3" dataDxfId="29"/>
    <tableColumn id="4" name="Spalte4" dataDxfId="28"/>
    <tableColumn id="5" name="Spalte5" dataDxfId="27"/>
    <tableColumn id="6" name="Spalte6" dataDxfId="26"/>
    <tableColumn id="7" name="Spalte7" dataDxfId="25"/>
    <tableColumn id="8" name="Spalte8" dataDxfId="24"/>
    <tableColumn id="9" name="Spalte9" dataDxfId="23"/>
    <tableColumn id="10" name="Spalte10" dataDxfId="22"/>
    <tableColumn id="11" name="Spalte11" dataDxfId="21"/>
    <tableColumn id="12" name="Spalte12" dataDxfId="20"/>
    <tableColumn id="13" name="Spalte13" dataDxfId="19"/>
    <tableColumn id="14" name="Spalte14" dataDxfId="18"/>
    <tableColumn id="15" name="Spalte15" dataDxfId="17"/>
    <tableColumn id="16" name="Spalte16" dataDxfId="16"/>
    <tableColumn id="17" name="Spalte17" dataDxfId="15"/>
    <tableColumn id="18" name="Spalte18" dataDxfId="14"/>
    <tableColumn id="19" name="Spalte19" dataDxfId="13"/>
    <tableColumn id="20" name="Spalte20" dataDxfId="12"/>
    <tableColumn id="21" name="Spalte21" dataDxfId="11"/>
    <tableColumn id="22" name="Spalte22" dataDxfId="10"/>
    <tableColumn id="23" name="Spalte23" dataDxfId="9"/>
    <tableColumn id="24" name="Spalte24" dataDxfId="8"/>
    <tableColumn id="25" name="Spalte25" dataDxfId="7"/>
    <tableColumn id="26" name="Spalte26" dataDxfId="6"/>
    <tableColumn id="27" name="Spalte27" dataDxfId="5"/>
    <tableColumn id="28" name="Spalte28" dataDxfId="4"/>
    <tableColumn id="29" name="Spalte29" dataDxfId="3"/>
    <tableColumn id="30" name="Spalte30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5:AB26" totalsRowShown="0" headerRowDxfId="32" dataDxfId="33" tableBorderDxfId="62">
  <autoFilter ref="A15:AB26"/>
  <tableColumns count="28">
    <tableColumn id="1" name="RES-E - Installed capacity" dataDxfId="61"/>
    <tableColumn id="4" name="Austria" dataDxfId="60"/>
    <tableColumn id="5" name="Belgium" dataDxfId="59"/>
    <tableColumn id="6" name="Bulgaria" dataDxfId="58"/>
    <tableColumn id="7" name="Croatia" dataDxfId="57"/>
    <tableColumn id="8" name="Cyprus" dataDxfId="56"/>
    <tableColumn id="9" name="Czech Republic" dataDxfId="55"/>
    <tableColumn id="10" name="Denmark" dataDxfId="54"/>
    <tableColumn id="11" name="Estonia" dataDxfId="53"/>
    <tableColumn id="12" name="Finland" dataDxfId="52"/>
    <tableColumn id="13" name="France" dataDxfId="51"/>
    <tableColumn id="14" name="Germany" dataDxfId="50"/>
    <tableColumn id="15" name="Greece" dataDxfId="49"/>
    <tableColumn id="16" name="Hungary" dataDxfId="48"/>
    <tableColumn id="17" name="Ireland" dataDxfId="47"/>
    <tableColumn id="18" name="Italy" dataDxfId="46"/>
    <tableColumn id="19" name="Latvia" dataDxfId="45"/>
    <tableColumn id="20" name="Lithuania" dataDxfId="44"/>
    <tableColumn id="21" name="Luxembourg" dataDxfId="43"/>
    <tableColumn id="22" name="Malta" dataDxfId="42"/>
    <tableColumn id="23" name="Netherlands" dataDxfId="41"/>
    <tableColumn id="24" name="Poland" dataDxfId="40"/>
    <tableColumn id="25" name="Portugal" dataDxfId="39"/>
    <tableColumn id="26" name="Romania" dataDxfId="38"/>
    <tableColumn id="27" name="Slovakia" dataDxfId="37"/>
    <tableColumn id="28" name="Slovenia" dataDxfId="36"/>
    <tableColumn id="29" name="Spain" dataDxfId="35"/>
    <tableColumn id="30" name="Sweden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2"/>
  <sheetViews>
    <sheetView workbookViewId="0">
      <selection activeCell="J5" sqref="J5"/>
    </sheetView>
  </sheetViews>
  <sheetFormatPr baseColWidth="10" defaultRowHeight="15" x14ac:dyDescent="0.25"/>
  <sheetData>
    <row r="1" spans="1:1" x14ac:dyDescent="0.25">
      <c r="A1" t="s">
        <v>109</v>
      </c>
    </row>
    <row r="2" spans="1:1" x14ac:dyDescent="0.25">
      <c r="A2" t="s">
        <v>110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9" tint="-0.499984740745262"/>
  </sheetPr>
  <dimension ref="B1:AZ1207"/>
  <sheetViews>
    <sheetView tabSelected="1" zoomScaleNormal="100" workbookViewId="0">
      <pane xSplit="2" ySplit="3" topLeftCell="O4" activePane="bottomRight" state="frozen"/>
      <selection sqref="A1:XFD1048576"/>
      <selection pane="topRight" sqref="A1:XFD1048576"/>
      <selection pane="bottomLeft" sqref="A1:XFD1048576"/>
      <selection pane="bottomRight" activeCell="B5" sqref="B5:AE17"/>
    </sheetView>
  </sheetViews>
  <sheetFormatPr baseColWidth="10" defaultRowHeight="15" x14ac:dyDescent="0.25"/>
  <cols>
    <col min="1" max="1" width="5.7109375" customWidth="1"/>
    <col min="2" max="2" width="38.7109375" style="97" customWidth="1"/>
    <col min="3" max="3" width="11.7109375" customWidth="1"/>
    <col min="4" max="4" width="10.5703125" customWidth="1"/>
    <col min="5" max="10" width="9" customWidth="1"/>
    <col min="11" max="31" width="10" customWidth="1"/>
    <col min="32" max="52" width="8.7109375" style="4" customWidth="1"/>
    <col min="53" max="53" width="5.7109375" customWidth="1"/>
  </cols>
  <sheetData>
    <row r="1" spans="2:52" x14ac:dyDescent="0.25">
      <c r="B1" s="1" t="s">
        <v>0</v>
      </c>
      <c r="C1" s="103" t="s">
        <v>1</v>
      </c>
      <c r="D1" s="103"/>
      <c r="E1" s="103"/>
      <c r="F1" s="103"/>
      <c r="G1" s="104" t="s">
        <v>2</v>
      </c>
      <c r="H1" s="104"/>
      <c r="I1" s="104"/>
      <c r="J1" s="103" t="s">
        <v>3</v>
      </c>
      <c r="K1" s="103"/>
      <c r="L1" s="103"/>
      <c r="M1" s="103"/>
      <c r="N1" s="103"/>
      <c r="O1" s="103"/>
      <c r="P1" s="105" t="s">
        <v>4</v>
      </c>
      <c r="Q1" s="105"/>
      <c r="R1" s="105"/>
      <c r="S1" s="2" t="s">
        <v>5</v>
      </c>
      <c r="T1" s="102" t="s">
        <v>6</v>
      </c>
      <c r="U1" s="102"/>
      <c r="V1" s="2" t="s">
        <v>7</v>
      </c>
      <c r="W1" s="102" t="s">
        <v>8</v>
      </c>
      <c r="X1" s="102"/>
      <c r="Y1" s="102"/>
      <c r="Z1" s="3" t="s">
        <v>9</v>
      </c>
      <c r="AA1" s="102" t="s">
        <v>10</v>
      </c>
      <c r="AB1" s="102"/>
      <c r="AC1" s="102"/>
    </row>
    <row r="2" spans="2:52" ht="50.25" customHeight="1" x14ac:dyDescent="0.25">
      <c r="B2" s="5" t="s">
        <v>11</v>
      </c>
      <c r="C2" s="6" t="s">
        <v>12</v>
      </c>
      <c r="D2" s="7" t="s">
        <v>1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24</v>
      </c>
      <c r="Q2" s="8" t="s">
        <v>25</v>
      </c>
      <c r="R2" s="8" t="s">
        <v>26</v>
      </c>
      <c r="S2" s="8" t="s">
        <v>27</v>
      </c>
      <c r="T2" s="8" t="s">
        <v>28</v>
      </c>
      <c r="U2" s="8" t="s">
        <v>29</v>
      </c>
      <c r="V2" s="8" t="s">
        <v>30</v>
      </c>
      <c r="W2" s="8" t="s">
        <v>31</v>
      </c>
      <c r="X2" s="8" t="s">
        <v>32</v>
      </c>
      <c r="Y2" s="8" t="s">
        <v>33</v>
      </c>
      <c r="Z2" s="8" t="s">
        <v>34</v>
      </c>
      <c r="AA2" s="8" t="s">
        <v>35</v>
      </c>
      <c r="AB2" s="8" t="s">
        <v>36</v>
      </c>
      <c r="AC2" s="8" t="s">
        <v>37</v>
      </c>
      <c r="AD2" s="8" t="s">
        <v>38</v>
      </c>
      <c r="AE2" s="8" t="s">
        <v>39</v>
      </c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10"/>
      <c r="AY2" s="10"/>
      <c r="AZ2" s="10"/>
    </row>
    <row r="3" spans="2:52" ht="18.75" x14ac:dyDescent="0.3">
      <c r="B3" s="11" t="s">
        <v>40</v>
      </c>
      <c r="D3" s="12" t="s">
        <v>1</v>
      </c>
    </row>
    <row r="4" spans="2:52" ht="31.5" customHeight="1" x14ac:dyDescent="0.25">
      <c r="B4" s="14" t="s">
        <v>68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7"/>
      <c r="AY4" s="17"/>
      <c r="AZ4" s="16"/>
    </row>
    <row r="5" spans="2:52" ht="66.75" customHeight="1" x14ac:dyDescent="0.25">
      <c r="B5" s="18" t="s">
        <v>111</v>
      </c>
      <c r="C5" s="19" t="s">
        <v>112</v>
      </c>
      <c r="D5" s="19" t="s">
        <v>113</v>
      </c>
      <c r="E5" s="13" t="s">
        <v>114</v>
      </c>
      <c r="F5" s="13" t="s">
        <v>115</v>
      </c>
      <c r="G5" s="13" t="s">
        <v>116</v>
      </c>
      <c r="H5" s="13" t="s">
        <v>117</v>
      </c>
      <c r="I5" s="13" t="s">
        <v>118</v>
      </c>
      <c r="J5" s="13" t="s">
        <v>119</v>
      </c>
      <c r="K5" s="13" t="s">
        <v>120</v>
      </c>
      <c r="L5" s="13" t="s">
        <v>121</v>
      </c>
      <c r="M5" s="13" t="s">
        <v>122</v>
      </c>
      <c r="N5" s="13" t="s">
        <v>123</v>
      </c>
      <c r="O5" s="13" t="s">
        <v>124</v>
      </c>
      <c r="P5" s="13" t="s">
        <v>125</v>
      </c>
      <c r="Q5" s="13" t="s">
        <v>126</v>
      </c>
      <c r="R5" s="13" t="s">
        <v>127</v>
      </c>
      <c r="S5" s="13" t="s">
        <v>128</v>
      </c>
      <c r="T5" s="13" t="s">
        <v>129</v>
      </c>
      <c r="U5" s="13" t="s">
        <v>130</v>
      </c>
      <c r="V5" s="13" t="s">
        <v>131</v>
      </c>
      <c r="W5" s="13" t="s">
        <v>132</v>
      </c>
      <c r="X5" s="13" t="s">
        <v>133</v>
      </c>
      <c r="Y5" s="13" t="s">
        <v>134</v>
      </c>
      <c r="Z5" s="13" t="s">
        <v>135</v>
      </c>
      <c r="AA5" s="13" t="s">
        <v>136</v>
      </c>
      <c r="AB5" s="13" t="s">
        <v>137</v>
      </c>
      <c r="AC5" s="13" t="s">
        <v>138</v>
      </c>
      <c r="AD5" s="13" t="s">
        <v>139</v>
      </c>
      <c r="AE5" s="13" t="s">
        <v>140</v>
      </c>
      <c r="AF5" s="16"/>
      <c r="AG5" s="16"/>
      <c r="AH5" s="16"/>
      <c r="AI5" s="16"/>
      <c r="AJ5" s="16"/>
      <c r="AK5" s="16"/>
      <c r="AL5" s="20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16"/>
      <c r="AX5" s="17"/>
      <c r="AY5" s="17"/>
      <c r="AZ5" s="16"/>
    </row>
    <row r="6" spans="2:52" ht="12.95" customHeight="1" x14ac:dyDescent="0.25">
      <c r="B6" s="18" t="s">
        <v>69</v>
      </c>
      <c r="C6" s="19"/>
      <c r="D6" s="19"/>
      <c r="E6" s="13" t="s">
        <v>41</v>
      </c>
      <c r="F6" s="13" t="s">
        <v>42</v>
      </c>
      <c r="G6" s="13" t="s">
        <v>43</v>
      </c>
      <c r="H6" s="13" t="s">
        <v>44</v>
      </c>
      <c r="I6" s="13" t="s">
        <v>45</v>
      </c>
      <c r="J6" s="13" t="s">
        <v>46</v>
      </c>
      <c r="K6" s="13" t="s">
        <v>47</v>
      </c>
      <c r="L6" s="13" t="s">
        <v>48</v>
      </c>
      <c r="M6" s="13" t="s">
        <v>49</v>
      </c>
      <c r="N6" s="13" t="s">
        <v>50</v>
      </c>
      <c r="O6" s="13" t="s">
        <v>51</v>
      </c>
      <c r="P6" s="13" t="s">
        <v>52</v>
      </c>
      <c r="Q6" s="13" t="s">
        <v>53</v>
      </c>
      <c r="R6" s="13" t="s">
        <v>54</v>
      </c>
      <c r="S6" s="13" t="s">
        <v>55</v>
      </c>
      <c r="T6" s="13" t="s">
        <v>56</v>
      </c>
      <c r="U6" s="13" t="s">
        <v>57</v>
      </c>
      <c r="V6" s="13" t="s">
        <v>58</v>
      </c>
      <c r="W6" s="13" t="s">
        <v>59</v>
      </c>
      <c r="X6" s="13" t="s">
        <v>60</v>
      </c>
      <c r="Y6" s="13" t="s">
        <v>61</v>
      </c>
      <c r="Z6" s="13" t="s">
        <v>62</v>
      </c>
      <c r="AA6" s="13" t="s">
        <v>63</v>
      </c>
      <c r="AB6" s="13" t="s">
        <v>64</v>
      </c>
      <c r="AC6" s="13" t="s">
        <v>65</v>
      </c>
      <c r="AD6" s="13" t="s">
        <v>66</v>
      </c>
      <c r="AE6" s="13" t="s">
        <v>67</v>
      </c>
      <c r="AF6" s="24"/>
      <c r="AG6" s="24"/>
      <c r="AH6" s="24"/>
      <c r="AI6" s="13"/>
      <c r="AJ6" s="15"/>
      <c r="AK6" s="15"/>
      <c r="AL6" s="23"/>
      <c r="AM6" s="30"/>
      <c r="AN6" s="30"/>
      <c r="AO6" s="30"/>
      <c r="AP6" s="30"/>
      <c r="AQ6" s="30"/>
      <c r="AR6" s="32"/>
      <c r="AS6" s="30"/>
      <c r="AT6" s="32"/>
      <c r="AU6" s="32"/>
      <c r="AV6" s="32"/>
      <c r="AW6" s="24"/>
      <c r="AX6" s="25"/>
      <c r="AY6" s="25"/>
      <c r="AZ6" s="26"/>
    </row>
    <row r="7" spans="2:52" ht="12.95" customHeight="1" x14ac:dyDescent="0.25">
      <c r="B7" s="20" t="s">
        <v>70</v>
      </c>
      <c r="C7" s="21" t="s">
        <v>71</v>
      </c>
      <c r="D7" s="22">
        <f>0.001*[3]EU28!$AB$453</f>
        <v>12.797099518559873</v>
      </c>
      <c r="E7" s="23">
        <f>0.001*[3]AT!$AB$453</f>
        <v>0.26328451919555662</v>
      </c>
      <c r="F7" s="23">
        <f>0.001*[3]BE!$AB$453</f>
        <v>0.37170732259750366</v>
      </c>
      <c r="G7" s="23">
        <f>0.001*[3]BG!$AB$453</f>
        <v>6.0713048219680786E-2</v>
      </c>
      <c r="H7" s="23">
        <f>0.001*[3]HR!$AB$453</f>
        <v>4.5151554584503172E-2</v>
      </c>
      <c r="I7" s="23">
        <f>0.001*[3]CY!$AB$453</f>
        <v>7.335429877042771E-3</v>
      </c>
      <c r="J7" s="23">
        <f>0.001*[3]CZ!$AB$453</f>
        <v>0.55193772459030155</v>
      </c>
      <c r="K7" s="23">
        <f>0.001*[3]DK!$AB$453</f>
        <v>0.25215590333938598</v>
      </c>
      <c r="L7" s="23">
        <f>0.001*[3]EE!$AB$453</f>
        <v>2.0774877429008486E-2</v>
      </c>
      <c r="M7" s="23">
        <f>0.001*[3]FI!$AB$453</f>
        <v>0.15566352462768554</v>
      </c>
      <c r="N7" s="23">
        <f>0.001*[3]FR!$AB$453</f>
        <v>1.0538498134613037</v>
      </c>
      <c r="O7" s="23">
        <f>0.001*[3]DE!$AB$453</f>
        <v>5.1086525726318364</v>
      </c>
      <c r="P7" s="23">
        <f>0.001*[3]GR!$AB$453</f>
        <v>0.15693150305747985</v>
      </c>
      <c r="Q7" s="23">
        <f>0.001*[3]HU!$AB$453</f>
        <v>0.17765765380859375</v>
      </c>
      <c r="R7" s="23">
        <f>0.001*[3]IE!$AB$453</f>
        <v>0.11004753780364991</v>
      </c>
      <c r="S7" s="23">
        <f>0.001*[3]IT!$AB$453</f>
        <v>1.9473798446655275</v>
      </c>
      <c r="T7" s="23">
        <f>0.001*[3]LA!$AB$453</f>
        <v>4.7871396303176883E-2</v>
      </c>
      <c r="U7" s="23">
        <f>0.001*[3]LT!$AB$453</f>
        <v>5.0651860237121586E-2</v>
      </c>
      <c r="V7" s="23">
        <f>0.001*[3]LU!$AB$453</f>
        <v>1.0849402077496052E-2</v>
      </c>
      <c r="W7" s="23">
        <f>0.001*[3]MT!$AB$453</f>
        <v>7.8627845644950868E-4</v>
      </c>
      <c r="X7" s="23">
        <f>0.001*[3]NL!$AB$453</f>
        <v>0.56466735510528088</v>
      </c>
      <c r="Y7" s="23">
        <f>0.001*[3]PL!$AB$453</f>
        <v>0.58180580496788026</v>
      </c>
      <c r="Z7" s="23">
        <f>0.001*[3]PT!$AB$453</f>
        <v>0.12274942564964295</v>
      </c>
      <c r="AA7" s="23">
        <f>0.001*[3]RO!$AB$453</f>
        <v>0.20971212768554687</v>
      </c>
      <c r="AB7" s="23">
        <f>0.001*[3]SK!$AB$453</f>
        <v>9.244202044606209E-2</v>
      </c>
      <c r="AC7" s="23">
        <f>0.001*[3]SI!$AB$453</f>
        <v>7.2539844989776614E-2</v>
      </c>
      <c r="AD7" s="23">
        <f>0.001*[3]ES!$AB$453</f>
        <v>0.6531594142913818</v>
      </c>
      <c r="AE7" s="23">
        <f>0.001*[3]SE!$AB$453</f>
        <v>0.10662175846099854</v>
      </c>
      <c r="AF7" s="24"/>
      <c r="AG7" s="24"/>
      <c r="AH7" s="24"/>
      <c r="AI7" s="13"/>
      <c r="AJ7" s="15"/>
      <c r="AK7" s="15"/>
      <c r="AL7" s="23"/>
      <c r="AM7" s="30"/>
      <c r="AN7" s="30"/>
      <c r="AO7" s="30"/>
      <c r="AP7" s="30"/>
      <c r="AQ7" s="30"/>
      <c r="AR7" s="32"/>
      <c r="AS7" s="30"/>
      <c r="AT7" s="32"/>
      <c r="AU7" s="32"/>
      <c r="AV7" s="32"/>
      <c r="AW7" s="24"/>
      <c r="AX7" s="25"/>
      <c r="AY7" s="25"/>
      <c r="AZ7" s="26"/>
    </row>
    <row r="8" spans="2:52" ht="12.95" customHeight="1" x14ac:dyDescent="0.25">
      <c r="B8" s="27" t="s">
        <v>72</v>
      </c>
      <c r="C8" s="28" t="s">
        <v>71</v>
      </c>
      <c r="D8" s="29">
        <f>0.001*[3]EU28!$AB$454</f>
        <v>33.131843533098696</v>
      </c>
      <c r="E8" s="30">
        <f>0.001*[3]AT!$AB$454</f>
        <v>0.82679809510707858</v>
      </c>
      <c r="F8" s="30">
        <f>0.001*[3]BE!$AB$454</f>
        <v>1.0830196266174317</v>
      </c>
      <c r="G8" s="30">
        <f>0.001*[3]BG!$AB$454</f>
        <v>0.38509379863739013</v>
      </c>
      <c r="H8" s="30">
        <f>0.001*[3]HR!$AB$454</f>
        <v>9.6535681247711183E-2</v>
      </c>
      <c r="I8" s="30">
        <f>0.001*[3]CY!$AB$454</f>
        <v>4.5743932723999025E-3</v>
      </c>
      <c r="J8" s="30">
        <f>0.001*[3]CZ!$AB$454</f>
        <v>0.87967630672454833</v>
      </c>
      <c r="K8" s="30">
        <f>0.001*[3]DK!$AB$454</f>
        <v>1.1796267490386962</v>
      </c>
      <c r="L8" s="30">
        <f>0.001*[3]EE!$AB$454</f>
        <v>0.17666040515899659</v>
      </c>
      <c r="M8" s="30">
        <f>0.001*[3]FI!$AB$454</f>
        <v>2.6121610202789309</v>
      </c>
      <c r="N8" s="30">
        <f>0.001*[3]FR!$AB$454</f>
        <v>3.5476066513061526</v>
      </c>
      <c r="O8" s="30">
        <f>0.001*[3]DE!$AB$454</f>
        <v>5.9110944862365722</v>
      </c>
      <c r="P8" s="30">
        <f>0.001*[3]GR!$AB$454</f>
        <v>0.32472117424011232</v>
      </c>
      <c r="Q8" s="30">
        <f>0.001*[3]HU!$AB$454</f>
        <v>0.93320311832427982</v>
      </c>
      <c r="R8" s="30">
        <f>0.001*[3]IE!$AB$454</f>
        <v>0.19950689506530761</v>
      </c>
      <c r="S8" s="30">
        <f>0.001*[3]IT!$AB$454</f>
        <v>3.1960539016723635</v>
      </c>
      <c r="T8" s="30">
        <f>0.001*[3]LA!$AB$454</f>
        <v>7.9410552740097048E-2</v>
      </c>
      <c r="U8" s="30">
        <f>0.001*[3]LT!$AB$454</f>
        <v>0.17180369639396667</v>
      </c>
      <c r="V8" s="30">
        <f>0.001*[3]LU!$AB$454</f>
        <v>1.0792719244956971E-2</v>
      </c>
      <c r="W8" s="30">
        <f>0.001*[3]MT!$AB$454</f>
        <v>2.506117582321167E-3</v>
      </c>
      <c r="X8" s="30">
        <f>0.001*[3]NL!$AB$454</f>
        <v>1.2705082135796548</v>
      </c>
      <c r="Y8" s="30">
        <f>0.001*[3]PL!$AB$454</f>
        <v>3.6997621917724608</v>
      </c>
      <c r="Z8" s="30">
        <f>0.001*[3]PT!$AB$454</f>
        <v>0.66050109958648684</v>
      </c>
      <c r="AA8" s="30">
        <f>0.001*[3]RO!$AB$454</f>
        <v>0.79336271667480474</v>
      </c>
      <c r="AB8" s="30">
        <f>0.001*[3]SK!$AB$454</f>
        <v>0.46797982597351073</v>
      </c>
      <c r="AC8" s="30">
        <f>0.001*[3]SI!$AB$454</f>
        <v>0.10003325510025024</v>
      </c>
      <c r="AD8" s="30">
        <f>0.001*[3]ES!$AB$454</f>
        <v>1.7629437961578369</v>
      </c>
      <c r="AE8" s="30">
        <f>0.001*[3]SE!$AB$454</f>
        <v>2.7559070453643799</v>
      </c>
      <c r="AF8" s="24"/>
      <c r="AG8" s="24"/>
      <c r="AH8" s="24"/>
      <c r="AI8" s="13"/>
      <c r="AJ8" s="15"/>
      <c r="AK8" s="15"/>
      <c r="AL8" s="23"/>
      <c r="AM8" s="30"/>
      <c r="AN8" s="30"/>
      <c r="AO8" s="30"/>
      <c r="AP8" s="30"/>
      <c r="AQ8" s="30"/>
      <c r="AR8" s="32"/>
      <c r="AS8" s="30"/>
      <c r="AT8" s="32"/>
      <c r="AU8" s="32"/>
      <c r="AV8" s="32"/>
      <c r="AW8" s="24"/>
      <c r="AX8" s="25"/>
      <c r="AY8" s="25"/>
      <c r="AZ8" s="26"/>
    </row>
    <row r="9" spans="2:52" ht="12.95" customHeight="1" x14ac:dyDescent="0.25">
      <c r="B9" s="27" t="s">
        <v>73</v>
      </c>
      <c r="C9" s="28" t="s">
        <v>71</v>
      </c>
      <c r="D9" s="29">
        <f>0.001*[3]EU28!$AB$455</f>
        <v>4.3100309680998325</v>
      </c>
      <c r="E9" s="30">
        <f>0.001*[3]AT!$AB$455</f>
        <v>0.10650173950195313</v>
      </c>
      <c r="F9" s="30">
        <f>0.001*[3]BE!$AB$455</f>
        <v>0.116323486328125</v>
      </c>
      <c r="G9" s="30">
        <f>0.001*[3]BG!$AB$455</f>
        <v>1.9639039993286134E-2</v>
      </c>
      <c r="H9" s="30">
        <f>0.001*[3]HR!$AB$455</f>
        <v>1.1914901733398438E-2</v>
      </c>
      <c r="I9" s="30">
        <f>0.001*[3]CY!$AB$455</f>
        <v>6.1333327293396E-3</v>
      </c>
      <c r="J9" s="30">
        <f>0.001*[3]CZ!$AB$455</f>
        <v>3.2568927764892577E-2</v>
      </c>
      <c r="K9" s="30">
        <f>0.001*[3]DK!$AB$455</f>
        <v>0.12919869995117189</v>
      </c>
      <c r="L9" s="30">
        <f>0.001*[3]EE!$AB$455</f>
        <v>8.6406698226928706E-3</v>
      </c>
      <c r="M9" s="30">
        <f>0.001*[3]FI!$AB$455</f>
        <v>4.7820507049560548E-2</v>
      </c>
      <c r="N9" s="30">
        <f>0.001*[3]FR!$AB$455</f>
        <v>0.89491436767578125</v>
      </c>
      <c r="O9" s="30">
        <f>0.001*[3]DE!$AB$455</f>
        <v>0.75814831542968752</v>
      </c>
      <c r="P9" s="30">
        <f>0.001*[3]GR!$AB$455</f>
        <v>2.3656795501708985E-2</v>
      </c>
      <c r="Q9" s="30">
        <f>0.001*[3]HU!$AB$455</f>
        <v>5.0725753784179692E-2</v>
      </c>
      <c r="R9" s="30">
        <f>0.001*[3]IE!$AB$455</f>
        <v>4.4929553985595706E-2</v>
      </c>
      <c r="S9" s="30">
        <f>0.001*[3]IT!$AB$455</f>
        <v>0.58045693969726564</v>
      </c>
      <c r="T9" s="30">
        <f>0.001*[3]LA!$AB$455</f>
        <v>3.0764758586883548E-3</v>
      </c>
      <c r="U9" s="30">
        <f>0.001*[3]LT!$AB$455</f>
        <v>9.7016351521015173E-3</v>
      </c>
      <c r="V9" s="30">
        <f>0.001*[3]LU!$AB$455</f>
        <v>7.0153833627700805E-3</v>
      </c>
      <c r="W9" s="30">
        <f>0.001*[3]MT!$AB$455</f>
        <v>2.2492091655731202E-3</v>
      </c>
      <c r="X9" s="30">
        <f>0.001*[3]NL!$AB$455</f>
        <v>0.37055563354492188</v>
      </c>
      <c r="Y9" s="30">
        <f>0.001*[3]PL!$AB$455</f>
        <v>8.7210376739501952E-2</v>
      </c>
      <c r="Z9" s="30">
        <f>0.001*[3]PT!$AB$455</f>
        <v>5.6743385314941407E-2</v>
      </c>
      <c r="AA9" s="30">
        <f>0.001*[3]RO!$AB$455</f>
        <v>0.1316600341796875</v>
      </c>
      <c r="AB9" s="30">
        <f>0.001*[3]SK!$AB$455</f>
        <v>2.3645587921142578E-2</v>
      </c>
      <c r="AC9" s="30">
        <f>0.001*[3]SI!$AB$455</f>
        <v>1.151400375366211E-2</v>
      </c>
      <c r="AD9" s="30">
        <f>0.001*[3]ES!$AB$455</f>
        <v>0.63864805603027341</v>
      </c>
      <c r="AE9" s="30">
        <f>0.001*[3]SE!$AB$455</f>
        <v>0.1364381561279297</v>
      </c>
      <c r="AF9" s="24"/>
      <c r="AG9" s="24"/>
      <c r="AH9" s="24"/>
      <c r="AI9" s="13"/>
      <c r="AJ9" s="15"/>
      <c r="AK9" s="15"/>
      <c r="AL9" s="23"/>
      <c r="AM9" s="30"/>
      <c r="AN9" s="30"/>
      <c r="AO9" s="30"/>
      <c r="AP9" s="30"/>
      <c r="AQ9" s="30"/>
      <c r="AR9" s="32"/>
      <c r="AS9" s="30"/>
      <c r="AT9" s="32"/>
      <c r="AU9" s="32"/>
      <c r="AV9" s="32"/>
      <c r="AW9" s="24"/>
      <c r="AX9" s="25"/>
      <c r="AY9" s="25"/>
      <c r="AZ9" s="26"/>
    </row>
    <row r="10" spans="2:52" ht="12.95" customHeight="1" x14ac:dyDescent="0.25">
      <c r="B10" s="27" t="s">
        <v>74</v>
      </c>
      <c r="C10" s="28" t="s">
        <v>71</v>
      </c>
      <c r="D10" s="29">
        <f>0.001*[3]EU28!$AB$456</f>
        <v>3.7345736071406863</v>
      </c>
      <c r="E10" s="30">
        <f>0.001*[3]AT!$AB$456</f>
        <v>8.4226425170898442E-2</v>
      </c>
      <c r="F10" s="30">
        <f>0.001*[3]BE!$AB$456</f>
        <v>6.1145301818847655E-2</v>
      </c>
      <c r="G10" s="30">
        <f>0.001*[3]BG!$AB$456</f>
        <v>9.6014152526855467E-2</v>
      </c>
      <c r="H10" s="30">
        <f>0.001*[3]HR!$AB$456</f>
        <v>1.4287744522094727E-2</v>
      </c>
      <c r="I10" s="30">
        <f>0.001*[3]CY!$AB$456</f>
        <v>4.396231379359961E-6</v>
      </c>
      <c r="J10" s="30">
        <f>0.001*[3]CZ!$AB$456</f>
        <v>2.5564090728759765E-2</v>
      </c>
      <c r="K10" s="30">
        <f>0.001*[3]DK!$AB$456</f>
        <v>6.8502120971679695E-2</v>
      </c>
      <c r="L10" s="30">
        <f>0.001*[3]EE!$AB$456</f>
        <v>5.1128172874450682E-3</v>
      </c>
      <c r="M10" s="30">
        <f>0.001*[3]FI!$AB$456</f>
        <v>3.0572650909423828E-2</v>
      </c>
      <c r="N10" s="30">
        <f>0.001*[3]FR!$AB$456</f>
        <v>0.43870504760742191</v>
      </c>
      <c r="O10" s="30">
        <f>0.001*[3]DE!$AB$456</f>
        <v>0.42488223266601566</v>
      </c>
      <c r="P10" s="30">
        <f>0.001*[3]GR!$AB$456</f>
        <v>6.7319282531738286E-2</v>
      </c>
      <c r="Q10" s="30">
        <f>0.001*[3]HU!$AB$456</f>
        <v>0.11414888000488281</v>
      </c>
      <c r="R10" s="30">
        <f>0.001*[3]IE!$AB$456</f>
        <v>1.5286325454711914E-2</v>
      </c>
      <c r="S10" s="30">
        <f>0.001*[3]IT!$AB$456</f>
        <v>1.49400634765625</v>
      </c>
      <c r="T10" s="30">
        <f>0.001*[3]LA!$AB$456</f>
        <v>5.1128172874450682E-3</v>
      </c>
      <c r="U10" s="30">
        <f>0.001*[3]LT!$AB$456</f>
        <v>1.0231761932373047E-2</v>
      </c>
      <c r="V10" s="30">
        <f>0.001*[3]LU!$AB$456</f>
        <v>4.3812901712954043E-6</v>
      </c>
      <c r="W10" s="30">
        <f>0.001*[3]MT!$AB$456</f>
        <v>4.396231379359961E-6</v>
      </c>
      <c r="X10" s="30">
        <f>0.001*[3]NL!$AB$456</f>
        <v>6.1145301818847655E-2</v>
      </c>
      <c r="Y10" s="30">
        <f>0.001*[3]PL!$AB$456</f>
        <v>9.2030723571777343E-2</v>
      </c>
      <c r="Z10" s="30">
        <f>0.001*[3]PT!$AB$456</f>
        <v>5.9953571319580082E-2</v>
      </c>
      <c r="AA10" s="30">
        <f>0.001*[3]RO!$AB$456</f>
        <v>0.32497692871093753</v>
      </c>
      <c r="AB10" s="30">
        <f>0.001*[3]SK!$AB$456</f>
        <v>2.4437835693359375E-2</v>
      </c>
      <c r="AC10" s="30">
        <f>0.001*[3]SI!$AB$456</f>
        <v>2.8743661880493165E-2</v>
      </c>
      <c r="AD10" s="30">
        <f>0.001*[3]ES!$AB$456</f>
        <v>0.1371999969482422</v>
      </c>
      <c r="AE10" s="30">
        <f>0.001*[3]SE!$AB$456</f>
        <v>5.0954414367675782E-2</v>
      </c>
      <c r="AF10" s="24"/>
      <c r="AG10" s="24"/>
      <c r="AH10" s="24"/>
      <c r="AI10" s="13"/>
      <c r="AJ10" s="15"/>
      <c r="AK10" s="15"/>
      <c r="AL10" s="23"/>
      <c r="AM10" s="30"/>
      <c r="AN10" s="30"/>
      <c r="AO10" s="30"/>
      <c r="AP10" s="30"/>
      <c r="AQ10" s="30"/>
      <c r="AR10" s="32"/>
      <c r="AS10" s="30"/>
      <c r="AT10" s="32"/>
      <c r="AU10" s="32"/>
      <c r="AV10" s="32"/>
      <c r="AW10" s="24"/>
      <c r="AX10" s="25"/>
      <c r="AY10" s="25"/>
      <c r="AZ10" s="26"/>
    </row>
    <row r="11" spans="2:52" ht="12.95" customHeight="1" x14ac:dyDescent="0.25">
      <c r="B11" s="27" t="s">
        <v>75</v>
      </c>
      <c r="C11" s="28" t="s">
        <v>71</v>
      </c>
      <c r="D11" s="29">
        <f>0.001*[3]EU28!$AB$457</f>
        <v>97.410795089721688</v>
      </c>
      <c r="E11" s="30">
        <f>0.001*[3]AT!$AB$457</f>
        <v>8.8075839843750003</v>
      </c>
      <c r="F11" s="30">
        <f>0.001*[3]BE!$AB$457</f>
        <v>5.6586425781249998E-2</v>
      </c>
      <c r="G11" s="30">
        <f>0.001*[3]BG!$AB$457</f>
        <v>1.9936166992187501</v>
      </c>
      <c r="H11" s="30">
        <f>0.001*[3]HR!$AB$457</f>
        <v>2.1684741210937499</v>
      </c>
      <c r="I11" s="30">
        <f>0.001*[3]CY!$AB$457</f>
        <v>0</v>
      </c>
      <c r="J11" s="30">
        <f>0.001*[3]CZ!$AB$457</f>
        <v>0.77558996582031248</v>
      </c>
      <c r="K11" s="30">
        <f>0.001*[3]DK!$AB$457</f>
        <v>0</v>
      </c>
      <c r="L11" s="30">
        <f>0.001*[3]EE!$AB$457</f>
        <v>0</v>
      </c>
      <c r="M11" s="30">
        <f>0.001*[3]FI!$AB$457</f>
        <v>2.9628706054687499</v>
      </c>
      <c r="N11" s="30">
        <f>0.001*[3]FR!$AB$457</f>
        <v>16.466109375000002</v>
      </c>
      <c r="O11" s="30">
        <f>0.001*[3]DE!$AB$457</f>
        <v>3.4660498046875001</v>
      </c>
      <c r="P11" s="30">
        <f>0.001*[3]GR!$AB$457</f>
        <v>3.0707695312499999</v>
      </c>
      <c r="Q11" s="30">
        <f>0.001*[3]HU!$AB$457</f>
        <v>4.5803432464599607E-2</v>
      </c>
      <c r="R11" s="30">
        <f>0.001*[3]IE!$AB$457</f>
        <v>0.21562319946289063</v>
      </c>
      <c r="S11" s="30">
        <f>0.001*[3]IT!$AB$457</f>
        <v>12.430775390625</v>
      </c>
      <c r="T11" s="30">
        <f>0.001*[3]LA!$AB$457</f>
        <v>1.741115234375</v>
      </c>
      <c r="U11" s="30">
        <f>0.001*[3]LT!$AB$457</f>
        <v>0.10801399230957032</v>
      </c>
      <c r="V11" s="30">
        <f>0.001*[3]LU!$AB$457</f>
        <v>0</v>
      </c>
      <c r="W11" s="30">
        <f>0.001*[3]MT!$AB$457</f>
        <v>0</v>
      </c>
      <c r="X11" s="30">
        <f>0.001*[3]NL!$AB$457</f>
        <v>3.7000003814697265E-2</v>
      </c>
      <c r="Y11" s="30">
        <f>0.001*[3]PL!$AB$457</f>
        <v>0.3048799743652344</v>
      </c>
      <c r="Z11" s="30">
        <f>0.001*[3]PT!$AB$457</f>
        <v>4.39975</v>
      </c>
      <c r="AA11" s="30">
        <f>0.001*[3]RO!$AB$457</f>
        <v>7.1238393554687498</v>
      </c>
      <c r="AB11" s="30">
        <f>0.001*[3]SK!$AB$457</f>
        <v>1.6920201416015626</v>
      </c>
      <c r="AC11" s="30">
        <f>0.001*[3]SI!$AB$457</f>
        <v>0.99746936035156253</v>
      </c>
      <c r="AD11" s="30">
        <f>0.001*[3]ES!$AB$457</f>
        <v>12.568608398437501</v>
      </c>
      <c r="AE11" s="30">
        <f>0.001*[3]SE!$AB$457</f>
        <v>15.97824609375</v>
      </c>
      <c r="AF11" s="24"/>
      <c r="AG11" s="24"/>
      <c r="AH11" s="24"/>
      <c r="AI11" s="13"/>
      <c r="AJ11" s="15"/>
      <c r="AK11" s="15"/>
      <c r="AL11" s="23"/>
      <c r="AM11" s="30"/>
      <c r="AN11" s="30"/>
      <c r="AO11" s="30"/>
      <c r="AP11" s="30"/>
      <c r="AQ11" s="30"/>
      <c r="AR11" s="32"/>
      <c r="AS11" s="30"/>
      <c r="AT11" s="32"/>
      <c r="AU11" s="32"/>
      <c r="AV11" s="32"/>
      <c r="AW11" s="24"/>
      <c r="AX11" s="25"/>
      <c r="AY11" s="25"/>
      <c r="AZ11" s="26"/>
    </row>
    <row r="12" spans="2:52" ht="12.95" customHeight="1" x14ac:dyDescent="0.25">
      <c r="B12" s="27" t="s">
        <v>76</v>
      </c>
      <c r="C12" s="28" t="s">
        <v>71</v>
      </c>
      <c r="D12" s="29">
        <f>0.001*[3]EU28!$AB$458</f>
        <v>17.11502182340622</v>
      </c>
      <c r="E12" s="30">
        <f>0.001*[3]AT!$AB$458</f>
        <v>1.89616162109375</v>
      </c>
      <c r="F12" s="30">
        <f>0.001*[3]BE!$AB$458</f>
        <v>6.6333335876464838E-2</v>
      </c>
      <c r="G12" s="30">
        <f>0.001*[3]BG!$AB$458</f>
        <v>0.41197546386718753</v>
      </c>
      <c r="H12" s="30">
        <f>0.001*[3]HR!$AB$458</f>
        <v>0.20857000732421876</v>
      </c>
      <c r="I12" s="30">
        <f>0.001*[3]CY!$AB$458</f>
        <v>1.544201135635376E-3</v>
      </c>
      <c r="J12" s="30">
        <f>0.001*[3]CZ!$AB$458</f>
        <v>0.41069995117187502</v>
      </c>
      <c r="K12" s="30">
        <f>0.001*[3]DK!$AB$458</f>
        <v>1.0999999046325684E-2</v>
      </c>
      <c r="L12" s="30">
        <f>0.001*[3]EE!$AB$458</f>
        <v>8.0999994277954103E-3</v>
      </c>
      <c r="M12" s="30">
        <f>0.001*[3]FI!$AB$458</f>
        <v>0.44300003051757814</v>
      </c>
      <c r="N12" s="30">
        <f>0.001*[3]FR!$AB$458</f>
        <v>3.0644348144531253</v>
      </c>
      <c r="O12" s="30">
        <f>0.001*[3]DE!$AB$458</f>
        <v>1.2555224609375</v>
      </c>
      <c r="P12" s="30">
        <f>0.001*[3]GR!$AB$458</f>
        <v>0.14311666870117187</v>
      </c>
      <c r="Q12" s="30">
        <f>0.001*[3]HU!$AB$458</f>
        <v>1.9695339202880861E-2</v>
      </c>
      <c r="R12" s="30">
        <f>0.001*[3]IE!$AB$458</f>
        <v>6.2500003814697266E-2</v>
      </c>
      <c r="S12" s="30">
        <f>0.001*[3]IT!$AB$458</f>
        <v>2.813533447265625</v>
      </c>
      <c r="T12" s="30">
        <f>0.001*[3]LA!$AB$458</f>
        <v>8.5050010681152352E-2</v>
      </c>
      <c r="U12" s="30">
        <f>0.001*[3]LT!$AB$458</f>
        <v>5.3000003814697265E-2</v>
      </c>
      <c r="V12" s="30">
        <f>0.001*[3]LU!$AB$458</f>
        <v>4.6781959533691408E-2</v>
      </c>
      <c r="W12" s="30">
        <f>0.001*[3]MT!$AB$458</f>
        <v>0</v>
      </c>
      <c r="X12" s="30">
        <f>0.001*[3]NL!$AB$458</f>
        <v>2.200000047683716E-3</v>
      </c>
      <c r="Y12" s="30">
        <f>0.001*[3]PL!$AB$458</f>
        <v>0.5684446411132813</v>
      </c>
      <c r="Z12" s="30">
        <f>0.001*[3]PT!$AB$458</f>
        <v>0.61530010986328121</v>
      </c>
      <c r="AA12" s="30">
        <f>0.001*[3]RO!$AB$458</f>
        <v>0.71597167968749997</v>
      </c>
      <c r="AB12" s="30">
        <f>0.001*[3]SK!$AB$458</f>
        <v>0.13952047729492187</v>
      </c>
      <c r="AC12" s="30">
        <f>0.001*[3]SI!$AB$458</f>
        <v>0.21070426940917969</v>
      </c>
      <c r="AD12" s="30">
        <f>0.001*[3]ES!$AB$458</f>
        <v>2.5068610839843752</v>
      </c>
      <c r="AE12" s="30">
        <f>0.001*[3]SE!$AB$458</f>
        <v>1.355000244140625</v>
      </c>
      <c r="AF12" s="24"/>
      <c r="AG12" s="24"/>
      <c r="AH12" s="24"/>
      <c r="AI12" s="13"/>
      <c r="AJ12" s="15"/>
      <c r="AK12" s="15"/>
      <c r="AL12" s="23"/>
      <c r="AM12" s="30"/>
      <c r="AN12" s="30"/>
      <c r="AO12" s="30"/>
      <c r="AP12" s="30"/>
      <c r="AQ12" s="30"/>
      <c r="AR12" s="32"/>
      <c r="AS12" s="30"/>
      <c r="AT12" s="32"/>
      <c r="AU12" s="32"/>
      <c r="AV12" s="32"/>
      <c r="AW12" s="24"/>
      <c r="AX12" s="25"/>
      <c r="AY12" s="25"/>
      <c r="AZ12" s="26"/>
    </row>
    <row r="13" spans="2:52" ht="12.95" customHeight="1" x14ac:dyDescent="0.25">
      <c r="B13" s="27" t="s">
        <v>77</v>
      </c>
      <c r="C13" s="28" t="s">
        <v>71</v>
      </c>
      <c r="D13" s="31">
        <f>0.001*[3]EU28!$AB$459</f>
        <v>547.37326804161069</v>
      </c>
      <c r="E13" s="32">
        <f>0.001*[3]AT!$AB$459</f>
        <v>16.88351904296875</v>
      </c>
      <c r="F13" s="32">
        <f>0.001*[3]BE!$AB$459</f>
        <v>25.610888427734377</v>
      </c>
      <c r="G13" s="32">
        <f>0.001*[3]BG!$AB$459</f>
        <v>6.5084305419921877</v>
      </c>
      <c r="H13" s="32">
        <f>0.001*[3]HR!$AB$459</f>
        <v>2.9808745727539061</v>
      </c>
      <c r="I13" s="32">
        <f>0.001*[3]CY!$AB$459</f>
        <v>1.2008872528076173</v>
      </c>
      <c r="J13" s="32">
        <f>0.001*[3]CZ!$AB$459</f>
        <v>17.268705078124999</v>
      </c>
      <c r="K13" s="32">
        <f>0.001*[3]DK!$AB$459</f>
        <v>7.92525830078125</v>
      </c>
      <c r="L13" s="32">
        <f>0.001*[3]EE!$AB$459</f>
        <v>5.1821079254150394E-2</v>
      </c>
      <c r="M13" s="32">
        <f>0.001*[3]FI!$AB$459</f>
        <v>5.1791743164062503</v>
      </c>
      <c r="N13" s="32">
        <f>0.001*[3]FR!$AB$459</f>
        <v>82.178360351562503</v>
      </c>
      <c r="O13" s="32">
        <f>0.001*[3]DE!$AB$459</f>
        <v>145.45873437500001</v>
      </c>
      <c r="P13" s="32">
        <f>0.001*[3]GR!$AB$459</f>
        <v>10.811815429687501</v>
      </c>
      <c r="Q13" s="32">
        <f>0.001*[3]HU!$AB$459</f>
        <v>13.579302734375</v>
      </c>
      <c r="R13" s="32">
        <f>0.001*[3]IE!$AB$459</f>
        <v>5.5859661865234376</v>
      </c>
      <c r="S13" s="32">
        <f>0.001*[3]IT!$AB$459</f>
        <v>92.813548828125008</v>
      </c>
      <c r="T13" s="32">
        <f>0.001*[3]LA!$AB$459</f>
        <v>6.9999300003051754E-2</v>
      </c>
      <c r="U13" s="32">
        <f>0.001*[3]LT!$AB$459</f>
        <v>0.25845533370971679</v>
      </c>
      <c r="V13" s="32">
        <f>0.001*[3]LU!$AB$459</f>
        <v>1.7110159301757812</v>
      </c>
      <c r="W13" s="32">
        <f>0.001*[3]MT!$AB$459</f>
        <v>0.3966421241760254</v>
      </c>
      <c r="X13" s="32">
        <f>0.001*[3]NL!$AB$459</f>
        <v>18.722531738281251</v>
      </c>
      <c r="Y13" s="32">
        <f>0.001*[3]PL!$AB$459</f>
        <v>4.2267549438476566</v>
      </c>
      <c r="Z13" s="32">
        <f>0.001*[3]PT!$AB$459</f>
        <v>8.1063354492187507</v>
      </c>
      <c r="AA13" s="32">
        <f>0.001*[3]RO!$AB$459</f>
        <v>7.5764584960937498</v>
      </c>
      <c r="AB13" s="32">
        <f>0.001*[3]SK!$AB$459</f>
        <v>5.659458862304688</v>
      </c>
      <c r="AC13" s="32">
        <f>0.001*[3]SI!$AB$459</f>
        <v>2.353853515625</v>
      </c>
      <c r="AD13" s="32">
        <f>0.001*[3]ES!$AB$459</f>
        <v>56.147607421875001</v>
      </c>
      <c r="AE13" s="32">
        <f>0.001*[3]SE!$AB$459</f>
        <v>8.106868408203125</v>
      </c>
      <c r="AF13" s="24"/>
      <c r="AG13" s="24"/>
      <c r="AH13" s="24"/>
      <c r="AI13" s="13"/>
      <c r="AJ13" s="15"/>
      <c r="AK13" s="15"/>
      <c r="AL13" s="23"/>
      <c r="AM13" s="30"/>
      <c r="AN13" s="30"/>
      <c r="AO13" s="30"/>
      <c r="AP13" s="30"/>
      <c r="AQ13" s="30"/>
      <c r="AR13" s="32"/>
      <c r="AS13" s="30"/>
      <c r="AT13" s="32"/>
      <c r="AU13" s="32"/>
      <c r="AV13" s="32"/>
      <c r="AW13" s="24"/>
      <c r="AX13" s="25"/>
      <c r="AY13" s="25"/>
      <c r="AZ13" s="26"/>
    </row>
    <row r="14" spans="2:52" ht="12.95" customHeight="1" x14ac:dyDescent="0.25">
      <c r="B14" s="27" t="s">
        <v>78</v>
      </c>
      <c r="C14" s="28" t="s">
        <v>71</v>
      </c>
      <c r="D14" s="29">
        <f>0.001*[3]EU28!$AB$460</f>
        <v>2.9124708746671679</v>
      </c>
      <c r="E14" s="30">
        <f>0.001*[3]AT!$AB$460</f>
        <v>0</v>
      </c>
      <c r="F14" s="30">
        <f>0.001*[3]BE!$AB$460</f>
        <v>0</v>
      </c>
      <c r="G14" s="30">
        <f>0.001*[3]BG!$AB$460</f>
        <v>0</v>
      </c>
      <c r="H14" s="30">
        <f>0.001*[3]HR!$AB$460</f>
        <v>0</v>
      </c>
      <c r="I14" s="30">
        <f>0.001*[3]CY!$AB$460</f>
        <v>1.3923891782760621E-3</v>
      </c>
      <c r="J14" s="30">
        <f>0.001*[3]CZ!$AB$460</f>
        <v>0</v>
      </c>
      <c r="K14" s="30">
        <f>0.001*[3]DK!$AB$460</f>
        <v>0</v>
      </c>
      <c r="L14" s="30">
        <f>0.001*[3]EE!$AB$460</f>
        <v>0</v>
      </c>
      <c r="M14" s="30">
        <f>0.001*[3]FI!$AB$460</f>
        <v>0</v>
      </c>
      <c r="N14" s="30">
        <f>0.001*[3]FR!$AB$460</f>
        <v>0</v>
      </c>
      <c r="O14" s="30">
        <f>0.001*[3]DE!$AB$460</f>
        <v>0</v>
      </c>
      <c r="P14" s="30">
        <f>0.001*[3]GR!$AB$460</f>
        <v>2.9656129837036135E-2</v>
      </c>
      <c r="Q14" s="30">
        <f>0.001*[3]HU!$AB$460</f>
        <v>0</v>
      </c>
      <c r="R14" s="30">
        <f>0.001*[3]IE!$AB$460</f>
        <v>0</v>
      </c>
      <c r="S14" s="30">
        <f>0.001*[3]IT!$AB$460</f>
        <v>0</v>
      </c>
      <c r="T14" s="30">
        <f>0.001*[3]LA!$AB$460</f>
        <v>0</v>
      </c>
      <c r="U14" s="30">
        <f>0.001*[3]LT!$AB$460</f>
        <v>0</v>
      </c>
      <c r="V14" s="30">
        <f>0.001*[3]LU!$AB$460</f>
        <v>0</v>
      </c>
      <c r="W14" s="30">
        <f>0.001*[3]MT!$AB$460</f>
        <v>0</v>
      </c>
      <c r="X14" s="30">
        <f>0.001*[3]NL!$AB$460</f>
        <v>0</v>
      </c>
      <c r="Y14" s="30">
        <f>0.001*[3]PL!$AB$460</f>
        <v>0</v>
      </c>
      <c r="Z14" s="30">
        <f>0.001*[3]PT!$AB$460</f>
        <v>0.11269774627685547</v>
      </c>
      <c r="AA14" s="30">
        <f>0.001*[3]RO!$AB$460</f>
        <v>0</v>
      </c>
      <c r="AB14" s="30">
        <f>0.001*[3]SK!$AB$460</f>
        <v>0</v>
      </c>
      <c r="AC14" s="30">
        <f>0.001*[3]SI!$AB$460</f>
        <v>0</v>
      </c>
      <c r="AD14" s="30">
        <f>0.001*[3]ES!$AB$460</f>
        <v>2.768724609375</v>
      </c>
      <c r="AE14" s="30">
        <f>0.001*[3]SE!$AB$460</f>
        <v>0</v>
      </c>
      <c r="AF14" s="24"/>
      <c r="AG14" s="24"/>
      <c r="AH14" s="24"/>
      <c r="AI14" s="13"/>
      <c r="AJ14" s="15"/>
      <c r="AK14" s="15"/>
      <c r="AL14" s="23"/>
      <c r="AM14" s="30"/>
      <c r="AN14" s="30"/>
      <c r="AO14" s="30"/>
      <c r="AP14" s="30"/>
      <c r="AQ14" s="30"/>
      <c r="AR14" s="32"/>
      <c r="AS14" s="30"/>
      <c r="AT14" s="32"/>
      <c r="AU14" s="32"/>
      <c r="AV14" s="32"/>
      <c r="AW14" s="24"/>
      <c r="AX14" s="25"/>
      <c r="AY14" s="25"/>
      <c r="AZ14" s="26"/>
    </row>
    <row r="15" spans="2:52" ht="12.95" customHeight="1" x14ac:dyDescent="0.25">
      <c r="B15" s="27" t="s">
        <v>79</v>
      </c>
      <c r="C15" s="28" t="s">
        <v>71</v>
      </c>
      <c r="D15" s="31">
        <f>0.001*[3]EU28!$AB$461</f>
        <v>6.1767096757888794E-2</v>
      </c>
      <c r="E15" s="32">
        <f>0.001*[3]AT!$AB$461</f>
        <v>0</v>
      </c>
      <c r="F15" s="32">
        <f>0.001*[3]BE!$AB$461</f>
        <v>0</v>
      </c>
      <c r="G15" s="32">
        <f>0.001*[3]BG!$AB$461</f>
        <v>0</v>
      </c>
      <c r="H15" s="32">
        <f>0.001*[3]HR!$AB$461</f>
        <v>0</v>
      </c>
      <c r="I15" s="32">
        <f>0.001*[3]CY!$AB$461</f>
        <v>0</v>
      </c>
      <c r="J15" s="32">
        <f>0.001*[3]CZ!$AB$461</f>
        <v>0</v>
      </c>
      <c r="K15" s="32">
        <f>0.001*[3]DK!$AB$461</f>
        <v>0</v>
      </c>
      <c r="L15" s="32">
        <f>0.001*[3]EE!$AB$461</f>
        <v>0</v>
      </c>
      <c r="M15" s="32">
        <f>0.001*[3]FI!$AB$461</f>
        <v>0</v>
      </c>
      <c r="N15" s="32">
        <f>0.001*[3]FR!$AB$461</f>
        <v>0</v>
      </c>
      <c r="O15" s="32">
        <f>0.001*[3]DE!$AB$461</f>
        <v>0</v>
      </c>
      <c r="P15" s="32">
        <f>0.001*[3]GR!$AB$461</f>
        <v>0</v>
      </c>
      <c r="Q15" s="32">
        <f>0.001*[3]HU!$AB$461</f>
        <v>0</v>
      </c>
      <c r="R15" s="32">
        <f>0.001*[3]IE!$AB$461</f>
        <v>4.7566833496093747E-3</v>
      </c>
      <c r="S15" s="32">
        <f>0.001*[3]IT!$AB$461</f>
        <v>2.4733345508575438E-3</v>
      </c>
      <c r="T15" s="32">
        <f>0.001*[3]LA!$AB$461</f>
        <v>0</v>
      </c>
      <c r="U15" s="32">
        <f>0.001*[3]LT!$AB$461</f>
        <v>0</v>
      </c>
      <c r="V15" s="32">
        <f>0.001*[3]LU!$AB$461</f>
        <v>0</v>
      </c>
      <c r="W15" s="32">
        <f>0.001*[3]MT!$AB$461</f>
        <v>0</v>
      </c>
      <c r="X15" s="32">
        <f>0.001*[3]NL!$AB$461</f>
        <v>0</v>
      </c>
      <c r="Y15" s="32">
        <f>0.001*[3]PL!$AB$461</f>
        <v>0</v>
      </c>
      <c r="Z15" s="32">
        <f>0.001*[3]PT!$AB$461</f>
        <v>5.4537078857421879E-2</v>
      </c>
      <c r="AA15" s="32">
        <f>0.001*[3]RO!$AB$461</f>
        <v>0</v>
      </c>
      <c r="AB15" s="32">
        <f>0.001*[3]SK!$AB$461</f>
        <v>0</v>
      </c>
      <c r="AC15" s="32">
        <f>0.001*[3]SI!$AB$461</f>
        <v>0</v>
      </c>
      <c r="AD15" s="32">
        <f>0.001*[3]ES!$AB$461</f>
        <v>0</v>
      </c>
      <c r="AE15" s="32">
        <f>0.001*[3]SE!$AB$461</f>
        <v>0</v>
      </c>
      <c r="AF15" s="24"/>
      <c r="AG15" s="24"/>
      <c r="AH15" s="24"/>
      <c r="AI15" s="13"/>
      <c r="AJ15" s="15"/>
      <c r="AK15" s="15"/>
      <c r="AL15" s="23"/>
      <c r="AM15" s="30"/>
      <c r="AN15" s="30"/>
      <c r="AO15" s="30"/>
      <c r="AP15" s="30"/>
      <c r="AQ15" s="30"/>
      <c r="AR15" s="32"/>
      <c r="AS15" s="30"/>
      <c r="AT15" s="32"/>
      <c r="AU15" s="32"/>
      <c r="AV15" s="32"/>
      <c r="AW15" s="24"/>
      <c r="AX15" s="25"/>
      <c r="AY15" s="25"/>
      <c r="AZ15" s="26"/>
    </row>
    <row r="16" spans="2:52" ht="12.95" customHeight="1" x14ac:dyDescent="0.25">
      <c r="B16" s="27" t="s">
        <v>80</v>
      </c>
      <c r="C16" s="28" t="s">
        <v>71</v>
      </c>
      <c r="D16" s="31">
        <f>0.001*[3]EU28!$AB$462</f>
        <v>307.15259252166749</v>
      </c>
      <c r="E16" s="32">
        <f>0.001*[3]AT!$AB$462</f>
        <v>8.0789746093750008</v>
      </c>
      <c r="F16" s="32">
        <f>0.001*[3]BE!$AB$462</f>
        <v>7.1651948242187498</v>
      </c>
      <c r="G16" s="32">
        <f>0.001*[3]BG!$AB$462</f>
        <v>3.0566848144531251</v>
      </c>
      <c r="H16" s="32">
        <f>0.001*[3]HR!$AB$462</f>
        <v>3.2429604492187503</v>
      </c>
      <c r="I16" s="32">
        <f>0.001*[3]CY!$AB$462</f>
        <v>1.3683671875000001</v>
      </c>
      <c r="J16" s="32">
        <f>0.001*[3]CZ!$AB$462</f>
        <v>1.0067486572265625</v>
      </c>
      <c r="K16" s="32">
        <f>0.001*[3]DK!$AB$462</f>
        <v>7.4778422851562505</v>
      </c>
      <c r="L16" s="32">
        <f>0.001*[3]EE!$AB$462</f>
        <v>1.484123046875</v>
      </c>
      <c r="M16" s="32">
        <f>0.001*[3]FI!$AB$462</f>
        <v>9.0582968749999999</v>
      </c>
      <c r="N16" s="32">
        <f>0.001*[3]FR!$AB$462</f>
        <v>18.764837890625</v>
      </c>
      <c r="O16" s="32">
        <f>0.001*[3]DE!$AB$462</f>
        <v>76.774890624999998</v>
      </c>
      <c r="P16" s="32">
        <f>0.001*[3]GR!$AB$462</f>
        <v>5.2632587890625002</v>
      </c>
      <c r="Q16" s="32">
        <f>0.001*[3]HU!$AB$462</f>
        <v>0.37593997192382811</v>
      </c>
      <c r="R16" s="32">
        <f>0.001*[3]IE!$AB$462</f>
        <v>8.3656894531250003</v>
      </c>
      <c r="S16" s="32">
        <f>0.001*[3]IT!$AB$462</f>
        <v>21.845978515624999</v>
      </c>
      <c r="T16" s="32">
        <f>0.001*[3]LA!$AB$462</f>
        <v>0.48072769165039064</v>
      </c>
      <c r="U16" s="32">
        <f>0.001*[3]LT!$AB$462</f>
        <v>1.952109130859375</v>
      </c>
      <c r="V16" s="32">
        <f>0.001*[3]LU!$AB$462</f>
        <v>0.21150613403320312</v>
      </c>
      <c r="W16" s="32">
        <f>0.001*[3]MT!$AB$462</f>
        <v>9.0762382507324227E-2</v>
      </c>
      <c r="X16" s="32">
        <f>0.001*[3]NL!$AB$462</f>
        <v>7.2347690429687503</v>
      </c>
      <c r="Y16" s="32">
        <f>0.001*[3]PL!$AB$462</f>
        <v>17.954933593749999</v>
      </c>
      <c r="Z16" s="32">
        <f>0.001*[3]PT!$AB$462</f>
        <v>17.383082031250002</v>
      </c>
      <c r="AA16" s="32">
        <f>0.001*[3]RO!$AB$462</f>
        <v>7.7617587890625002</v>
      </c>
      <c r="AB16" s="32">
        <f>0.001*[3]SK!$AB$462</f>
        <v>0.37189797973632815</v>
      </c>
      <c r="AC16" s="32">
        <f>0.001*[3]SI!$AB$462</f>
        <v>0.44549798583984374</v>
      </c>
      <c r="AD16" s="32">
        <f>0.001*[3]ES!$AB$462</f>
        <v>61.957863281249999</v>
      </c>
      <c r="AE16" s="32">
        <f>0.001*[3]SE!$AB$462</f>
        <v>17.977896484375002</v>
      </c>
      <c r="AF16" s="24"/>
      <c r="AG16" s="24"/>
      <c r="AH16" s="24"/>
      <c r="AI16" s="13"/>
      <c r="AJ16" s="15"/>
      <c r="AK16" s="15"/>
      <c r="AL16" s="23"/>
      <c r="AM16" s="30"/>
      <c r="AN16" s="30"/>
      <c r="AO16" s="30"/>
      <c r="AP16" s="30"/>
      <c r="AQ16" s="30"/>
      <c r="AR16" s="32"/>
      <c r="AS16" s="30"/>
      <c r="AT16" s="32"/>
      <c r="AU16" s="32"/>
      <c r="AV16" s="32"/>
      <c r="AW16" s="24"/>
      <c r="AX16" s="25"/>
      <c r="AY16" s="25"/>
      <c r="AZ16" s="26"/>
    </row>
    <row r="17" spans="2:52" ht="12.95" customHeight="1" x14ac:dyDescent="0.25">
      <c r="B17" s="27" t="s">
        <v>81</v>
      </c>
      <c r="C17" s="28" t="s">
        <v>71</v>
      </c>
      <c r="D17" s="31">
        <f>0.001*[3]EU28!$AB$463</f>
        <v>79.235671319961554</v>
      </c>
      <c r="E17" s="32">
        <f>0.001*[3]AT!$AB$463</f>
        <v>0</v>
      </c>
      <c r="F17" s="32">
        <f>0.001*[3]BE!$AB$463</f>
        <v>4.32881396484375</v>
      </c>
      <c r="G17" s="32">
        <f>0.001*[3]BG!$AB$463</f>
        <v>1.7997327804565429E-2</v>
      </c>
      <c r="H17" s="32">
        <f>0.001*[3]HR!$AB$463</f>
        <v>0</v>
      </c>
      <c r="I17" s="32">
        <f>0.001*[3]CY!$AB$463</f>
        <v>3.1923271179199221E-2</v>
      </c>
      <c r="J17" s="32">
        <f>0.001*[3]CZ!$AB$463</f>
        <v>0</v>
      </c>
      <c r="K17" s="32">
        <f>0.001*[3]DK!$AB$463</f>
        <v>5.3668261718750001</v>
      </c>
      <c r="L17" s="32">
        <f>0.001*[3]EE!$AB$463</f>
        <v>4.1736633300781249E-2</v>
      </c>
      <c r="M17" s="32">
        <f>0.001*[3]FI!$AB$463</f>
        <v>0.34380114746093748</v>
      </c>
      <c r="N17" s="32">
        <f>0.001*[3]FR!$AB$463</f>
        <v>9.1076933593750002</v>
      </c>
      <c r="O17" s="32">
        <f>0.001*[3]DE!$AB$463</f>
        <v>44.246781249999998</v>
      </c>
      <c r="P17" s="32">
        <f>0.001*[3]GR!$AB$463</f>
        <v>0.22940240478515625</v>
      </c>
      <c r="Q17" s="32">
        <f>0.001*[3]HU!$AB$463</f>
        <v>0</v>
      </c>
      <c r="R17" s="32">
        <f>0.001*[3]IE!$AB$463</f>
        <v>0.72887890625000007</v>
      </c>
      <c r="S17" s="32">
        <f>0.001*[3]IT!$AB$463</f>
        <v>0.18629714965820313</v>
      </c>
      <c r="T17" s="32">
        <f>0.001*[3]LA!$AB$463</f>
        <v>3.0708274841308593E-2</v>
      </c>
      <c r="U17" s="32">
        <f>0.001*[3]LT!$AB$463</f>
        <v>1.9401935577392577E-2</v>
      </c>
      <c r="V17" s="32">
        <f>0.001*[3]LU!$AB$463</f>
        <v>0</v>
      </c>
      <c r="W17" s="32">
        <f>0.001*[3]MT!$AB$463</f>
        <v>7.8576675415039057E-2</v>
      </c>
      <c r="X17" s="32">
        <f>0.001*[3]NL!$AB$463</f>
        <v>11.585494140625</v>
      </c>
      <c r="Y17" s="32">
        <f>0.001*[3]PL!$AB$463</f>
        <v>0.33642196655273438</v>
      </c>
      <c r="Z17" s="32">
        <f>0.001*[3]PT!$AB$463</f>
        <v>0.14491148376464844</v>
      </c>
      <c r="AA17" s="32">
        <f>0.001*[3]RO!$AB$463</f>
        <v>1.3283576965332031E-2</v>
      </c>
      <c r="AB17" s="32">
        <f>0.001*[3]SK!$AB$463</f>
        <v>0</v>
      </c>
      <c r="AC17" s="32">
        <f>0.001*[3]SI!$AB$463</f>
        <v>0</v>
      </c>
      <c r="AD17" s="32">
        <f>0.001*[3]ES!$AB$463</f>
        <v>0.79301135253906252</v>
      </c>
      <c r="AE17" s="32">
        <f>0.001*[3]SE!$AB$463</f>
        <v>1.6037103271484376</v>
      </c>
      <c r="AF17" s="24"/>
      <c r="AG17" s="24"/>
      <c r="AH17" s="24"/>
      <c r="AI17" s="13"/>
      <c r="AJ17" s="15"/>
      <c r="AK17" s="15"/>
      <c r="AL17" s="23"/>
      <c r="AM17" s="30"/>
      <c r="AN17" s="30"/>
      <c r="AO17" s="30"/>
      <c r="AP17" s="30"/>
      <c r="AQ17" s="30"/>
      <c r="AR17" s="32"/>
      <c r="AS17" s="30"/>
      <c r="AT17" s="32"/>
      <c r="AU17" s="32"/>
      <c r="AV17" s="32"/>
      <c r="AW17" s="24"/>
      <c r="AX17" s="25"/>
      <c r="AY17" s="25"/>
      <c r="AZ17" s="26"/>
    </row>
    <row r="18" spans="2:52" ht="12.95" customHeight="1" x14ac:dyDescent="0.25">
      <c r="B18" s="33" t="s">
        <v>82</v>
      </c>
      <c r="C18" s="34" t="s">
        <v>71</v>
      </c>
      <c r="D18" s="35">
        <f>0.001*[3]EU28!$AB$464</f>
        <v>1105.2351343946918</v>
      </c>
      <c r="E18" s="36">
        <f>0.001*[3]AT!$AB$464</f>
        <v>36.947050036787985</v>
      </c>
      <c r="F18" s="36">
        <f>0.001*[3]BE!$AB$464</f>
        <v>38.860012715816495</v>
      </c>
      <c r="G18" s="36">
        <f>0.001*[3]BG!$AB$464</f>
        <v>12.550164886713029</v>
      </c>
      <c r="H18" s="36">
        <f>0.001*[3]HR!$AB$464</f>
        <v>8.7687690324783318</v>
      </c>
      <c r="I18" s="36">
        <f>0.001*[3]CY!$AB$464</f>
        <v>2.6221618539108897</v>
      </c>
      <c r="J18" s="36">
        <f>0.001*[3]CZ!$AB$464</f>
        <v>20.951490702152253</v>
      </c>
      <c r="K18" s="36">
        <f>0.001*[3]DK!$AB$464</f>
        <v>22.410410230159759</v>
      </c>
      <c r="L18" s="36">
        <f>0.001*[3]EE!$AB$464</f>
        <v>1.79696952855587</v>
      </c>
      <c r="M18" s="36">
        <f>0.001*[3]FI!$AB$464</f>
        <v>20.833360677719117</v>
      </c>
      <c r="N18" s="36">
        <f>0.001*[3]FR!$AB$464</f>
        <v>135.5165116710663</v>
      </c>
      <c r="O18" s="36">
        <f>0.001*[3]DE!$AB$464</f>
        <v>283.40475612258911</v>
      </c>
      <c r="P18" s="36">
        <f>0.001*[3]GR!$AB$464</f>
        <v>20.120647708654403</v>
      </c>
      <c r="Q18" s="36">
        <f>0.001*[3]HU!$AB$464</f>
        <v>15.296476883888245</v>
      </c>
      <c r="R18" s="36">
        <f>0.001*[3]IE!$AB$464</f>
        <v>15.333184744834901</v>
      </c>
      <c r="S18" s="36">
        <f>0.001*[3]IT!$AB$464</f>
        <v>137.3105036995411</v>
      </c>
      <c r="T18" s="36">
        <f>0.001*[3]LA!$AB$464</f>
        <v>2.5430717537403109</v>
      </c>
      <c r="U18" s="36">
        <f>0.001*[3]LT!$AB$464</f>
        <v>2.6333693499863147</v>
      </c>
      <c r="V18" s="36">
        <f>0.001*[3]LU!$AB$464</f>
        <v>1.9979659097180702</v>
      </c>
      <c r="W18" s="36">
        <f>0.001*[3]MT!$AB$464</f>
        <v>0.5715271835341118</v>
      </c>
      <c r="X18" s="36">
        <f>0.001*[3]NL!$AB$464</f>
        <v>39.848871429786087</v>
      </c>
      <c r="Y18" s="36">
        <f>0.001*[3]PL!$AB$464</f>
        <v>27.852244216680528</v>
      </c>
      <c r="Z18" s="36">
        <f>0.001*[3]PT!$AB$464</f>
        <v>31.716561381101609</v>
      </c>
      <c r="AA18" s="36">
        <f>0.001*[3]RO!$AB$464</f>
        <v>24.651023704528811</v>
      </c>
      <c r="AB18" s="36">
        <f>0.001*[3]SK!$AB$464</f>
        <v>8.4714027309715743</v>
      </c>
      <c r="AC18" s="36">
        <f>0.001*[3]SI!$AB$464</f>
        <v>4.2203558969497683</v>
      </c>
      <c r="AD18" s="36">
        <f>0.001*[3]ES!$AB$464</f>
        <v>139.93462741088868</v>
      </c>
      <c r="AE18" s="36">
        <f>0.001*[3]SE!$AB$464</f>
        <v>48.071642931938172</v>
      </c>
      <c r="AF18" s="24"/>
      <c r="AG18" s="24"/>
      <c r="AH18" s="24"/>
      <c r="AI18" s="13"/>
      <c r="AJ18" s="15"/>
      <c r="AK18" s="15"/>
      <c r="AL18" s="23"/>
      <c r="AM18" s="30"/>
      <c r="AN18" s="30"/>
      <c r="AO18" s="30"/>
      <c r="AP18" s="30"/>
      <c r="AQ18" s="30"/>
      <c r="AR18" s="32"/>
      <c r="AS18" s="30"/>
      <c r="AT18" s="32"/>
      <c r="AU18" s="32"/>
      <c r="AV18" s="32"/>
      <c r="AW18" s="24"/>
      <c r="AX18" s="25"/>
      <c r="AY18" s="25"/>
      <c r="AZ18" s="26"/>
    </row>
    <row r="19" spans="2:52" ht="12.95" customHeight="1" x14ac:dyDescent="0.25">
      <c r="B19" s="27" t="s">
        <v>83</v>
      </c>
      <c r="C19" s="28" t="s">
        <v>71</v>
      </c>
      <c r="D19" s="29">
        <f>0.001*[3]EU28!$AB$465</f>
        <v>35.385516062527898</v>
      </c>
      <c r="E19" s="30">
        <f>0.001*[3]AT!$AB$465</f>
        <v>1.0612315673828125</v>
      </c>
      <c r="F19" s="30">
        <f>0.001*[3]BE!$AB$465</f>
        <v>0.87148333740234374</v>
      </c>
      <c r="G19" s="30">
        <f>0.001*[3]BG!$AB$465</f>
        <v>0.26278558349609377</v>
      </c>
      <c r="H19" s="30">
        <f>0.001*[3]HR!$AB$465</f>
        <v>0.10202811431884766</v>
      </c>
      <c r="I19" s="30">
        <f>0.001*[3]CY!$AB$465</f>
        <v>1.0471929550170898E-2</v>
      </c>
      <c r="J19" s="30">
        <f>0.001*[3]CZ!$AB$465</f>
        <v>1.1384107666015626</v>
      </c>
      <c r="K19" s="30">
        <f>0.001*[3]DK!$AB$465</f>
        <v>1.4814058837890625</v>
      </c>
      <c r="L19" s="30">
        <f>0.001*[3]EE!$AB$465</f>
        <v>0.14028504943847656</v>
      </c>
      <c r="M19" s="30">
        <f>0.001*[3]FI!$AB$465</f>
        <v>2.7772233886718749</v>
      </c>
      <c r="N19" s="30">
        <f>0.001*[3]FR!$AB$465</f>
        <v>3.8656874999999999</v>
      </c>
      <c r="O19" s="30">
        <f>0.001*[3]DE!$AB$465</f>
        <v>8.3252832031250001</v>
      </c>
      <c r="P19" s="30">
        <f>0.001*[3]GR!$AB$465</f>
        <v>0.2640027770996094</v>
      </c>
      <c r="Q19" s="30">
        <f>0.001*[3]HU!$AB$465</f>
        <v>0.85249829101562502</v>
      </c>
      <c r="R19" s="30">
        <f>0.001*[3]IE!$AB$465</f>
        <v>0.182424560546875</v>
      </c>
      <c r="S19" s="30">
        <f>0.001*[3]IT!$AB$465</f>
        <v>3.5460043945312503</v>
      </c>
      <c r="T19" s="30">
        <f>0.001*[3]LA!$AB$465</f>
        <v>0.11542799377441407</v>
      </c>
      <c r="U19" s="30">
        <f>0.001*[3]LT!$AB$465</f>
        <v>0.19323098754882814</v>
      </c>
      <c r="V19" s="30">
        <f>0.001*[3]LU!$AB$465</f>
        <v>2.6353187561035156E-2</v>
      </c>
      <c r="W19" s="30">
        <f>0.001*[3]MT!$AB$465</f>
        <v>2.5919035077095033E-4</v>
      </c>
      <c r="X19" s="30">
        <f>0.001*[3]NL!$AB$465</f>
        <v>1.6629779052734375</v>
      </c>
      <c r="Y19" s="30">
        <f>0.001*[3]PL!$AB$465</f>
        <v>2.3618056640625</v>
      </c>
      <c r="Z19" s="30">
        <f>0.001*[3]PT!$AB$465</f>
        <v>0.28982962036132814</v>
      </c>
      <c r="AA19" s="30">
        <f>0.001*[3]RO!$AB$465</f>
        <v>0.70043408203125002</v>
      </c>
      <c r="AB19" s="30">
        <f>0.001*[3]SK!$AB$465</f>
        <v>0.38860513305664063</v>
      </c>
      <c r="AC19" s="30">
        <f>0.001*[3]SI!$AB$465</f>
        <v>0.13864915466308594</v>
      </c>
      <c r="AD19" s="30">
        <f>0.001*[3]ES!$AB$465</f>
        <v>1.8925498046875</v>
      </c>
      <c r="AE19" s="30">
        <f>0.001*[3]SE!$AB$465</f>
        <v>2.7341669921875003</v>
      </c>
      <c r="AF19" s="24"/>
      <c r="AG19" s="24"/>
      <c r="AH19" s="24"/>
      <c r="AI19" s="13"/>
      <c r="AJ19" s="15"/>
      <c r="AK19" s="15"/>
      <c r="AL19" s="23"/>
      <c r="AM19" s="30"/>
      <c r="AN19" s="30"/>
      <c r="AO19" s="30"/>
      <c r="AP19" s="30"/>
      <c r="AQ19" s="30"/>
      <c r="AR19" s="32"/>
      <c r="AS19" s="30"/>
      <c r="AT19" s="32"/>
      <c r="AU19" s="32"/>
      <c r="AV19" s="32"/>
      <c r="AW19" s="24"/>
      <c r="AX19" s="25"/>
      <c r="AY19" s="25"/>
      <c r="AZ19" s="26"/>
    </row>
    <row r="20" spans="2:52" ht="31.5" customHeight="1" x14ac:dyDescent="0.25">
      <c r="B20" s="37" t="s">
        <v>84</v>
      </c>
      <c r="C20" s="38" t="s">
        <v>71</v>
      </c>
      <c r="D20" s="39">
        <f>0.001*[3]EU28!$AB$466</f>
        <v>426.12755065536498</v>
      </c>
      <c r="E20" s="40">
        <f>0.001*[3]AT!$AB$466</f>
        <v>14.8330234375</v>
      </c>
      <c r="F20" s="40">
        <f>0.001*[3]BE!$AB$466</f>
        <v>21.579394531249999</v>
      </c>
      <c r="G20" s="40">
        <f>0.001*[3]BG!$AB$466</f>
        <v>4.7996484375000001</v>
      </c>
      <c r="H20" s="40">
        <f>0.001*[3]HR!$AB$466</f>
        <v>2.3193603515625001</v>
      </c>
      <c r="I20" s="40">
        <f>0.001*[3]CY!$AB$466</f>
        <v>1.0390098876953124</v>
      </c>
      <c r="J20" s="40">
        <f>0.001*[3]CZ!$AB$466</f>
        <v>13.0322861328125</v>
      </c>
      <c r="K20" s="40">
        <f>0.001*[3]DK!$AB$466</f>
        <v>6.3541337890624998</v>
      </c>
      <c r="L20" s="40">
        <f>0.001*[3]EE!$AB$466</f>
        <v>4.0478530883789061E-2</v>
      </c>
      <c r="M20" s="40">
        <f>0.001*[3]FI!$AB$466</f>
        <v>4.4603779296874997</v>
      </c>
      <c r="N20" s="40">
        <f>0.001*[3]FR!$AB$466</f>
        <v>67.103085937499998</v>
      </c>
      <c r="O20" s="40">
        <f>0.001*[3]DE!$AB$466</f>
        <v>108.296890625</v>
      </c>
      <c r="P20" s="40">
        <f>0.001*[3]GR!$AB$466</f>
        <v>8.4506152343750003</v>
      </c>
      <c r="Q20" s="40">
        <f>0.001*[3]HU!$AB$466</f>
        <v>10.194827148437501</v>
      </c>
      <c r="R20" s="40">
        <f>0.001*[3]IE!$AB$466</f>
        <v>4.8755419921875003</v>
      </c>
      <c r="S20" s="40">
        <f>0.001*[3]IT!$AB$466</f>
        <v>68.179242187499995</v>
      </c>
      <c r="T20" s="40">
        <f>0.001*[3]LA!$AB$466</f>
        <v>5.4950832366943363E-2</v>
      </c>
      <c r="U20" s="40">
        <f>0.001*[3]LT!$AB$466</f>
        <v>0.2088914031982422</v>
      </c>
      <c r="V20" s="40">
        <f>0.001*[3]LU!$AB$466</f>
        <v>1.4546314697265625</v>
      </c>
      <c r="W20" s="40">
        <f>0.001*[3]MT!$AB$466</f>
        <v>0.36363845825195312</v>
      </c>
      <c r="X20" s="40">
        <f>0.001*[3]NL!$AB$466</f>
        <v>15.218238281250001</v>
      </c>
      <c r="Y20" s="40">
        <f>0.001*[3]PL!$AB$466</f>
        <v>3.600474609375</v>
      </c>
      <c r="Z20" s="40">
        <f>0.001*[3]PT!$AB$466</f>
        <v>7.0278872070312506</v>
      </c>
      <c r="AA20" s="40">
        <f>0.001*[3]RO!$AB$466</f>
        <v>5.854396484375</v>
      </c>
      <c r="AB20" s="40">
        <f>0.001*[3]SK!$AB$466</f>
        <v>4.4744252929687498</v>
      </c>
      <c r="AC20" s="40">
        <f>0.001*[3]SI!$AB$466</f>
        <v>1.8309095458984375</v>
      </c>
      <c r="AD20" s="40">
        <f>0.001*[3]ES!$AB$466</f>
        <v>43.596257812499999</v>
      </c>
      <c r="AE20" s="40">
        <f>0.001*[3]SE!$AB$466</f>
        <v>6.8849331054687504</v>
      </c>
      <c r="AF20" s="16"/>
      <c r="AG20" s="16"/>
      <c r="AH20" s="16"/>
      <c r="AI20" s="13"/>
      <c r="AJ20" s="15"/>
      <c r="AK20" s="15"/>
      <c r="AL20" s="23"/>
      <c r="AM20" s="30"/>
      <c r="AN20" s="30"/>
      <c r="AO20" s="30"/>
      <c r="AP20" s="30"/>
      <c r="AQ20" s="30"/>
      <c r="AR20" s="32"/>
      <c r="AS20" s="30"/>
      <c r="AT20" s="32"/>
      <c r="AU20" s="32"/>
      <c r="AV20" s="32"/>
      <c r="AW20" s="16"/>
      <c r="AX20" s="17"/>
      <c r="AY20" s="17"/>
      <c r="AZ20" s="16"/>
    </row>
    <row r="21" spans="2:52" ht="18" customHeight="1" x14ac:dyDescent="0.25">
      <c r="B21" s="14" t="s">
        <v>85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6"/>
      <c r="AG21" s="16"/>
      <c r="AH21" s="16"/>
      <c r="AI21" s="13"/>
      <c r="AJ21" s="15"/>
      <c r="AK21" s="15"/>
      <c r="AL21" s="23"/>
      <c r="AM21" s="30"/>
      <c r="AN21" s="30"/>
      <c r="AO21" s="30"/>
      <c r="AP21" s="30"/>
      <c r="AQ21" s="30"/>
      <c r="AR21" s="32"/>
      <c r="AS21" s="30"/>
      <c r="AT21" s="32"/>
      <c r="AU21" s="32"/>
      <c r="AV21" s="32"/>
      <c r="AW21" s="16"/>
      <c r="AX21" s="17"/>
      <c r="AY21" s="17"/>
      <c r="AZ21" s="16"/>
    </row>
    <row r="22" spans="2:52" ht="12.95" customHeight="1" x14ac:dyDescent="0.25">
      <c r="B22" s="18" t="s">
        <v>86</v>
      </c>
      <c r="C22" s="19"/>
      <c r="D22" s="19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24"/>
      <c r="AG22" s="24"/>
      <c r="AH22" s="24"/>
      <c r="AI22" s="13"/>
      <c r="AJ22" s="15"/>
      <c r="AK22" s="15"/>
      <c r="AL22" s="23"/>
      <c r="AM22" s="30"/>
      <c r="AN22" s="30"/>
      <c r="AO22" s="30"/>
      <c r="AP22" s="30"/>
      <c r="AQ22" s="30"/>
      <c r="AR22" s="32"/>
      <c r="AS22" s="30"/>
      <c r="AT22" s="32"/>
      <c r="AU22" s="32"/>
      <c r="AV22" s="32"/>
      <c r="AW22" s="24"/>
      <c r="AX22" s="25"/>
      <c r="AY22" s="25"/>
      <c r="AZ22" s="26"/>
    </row>
    <row r="23" spans="2:52" ht="12.95" customHeight="1" x14ac:dyDescent="0.25">
      <c r="B23" s="20" t="s">
        <v>70</v>
      </c>
      <c r="C23" s="21" t="s">
        <v>87</v>
      </c>
      <c r="D23" s="22">
        <f>0.001*[3]EU28!$AB$353</f>
        <v>62.664509329944849</v>
      </c>
      <c r="E23" s="23">
        <f>0.001*[3]AT!$AB$353</f>
        <v>1.2026640701293945</v>
      </c>
      <c r="F23" s="23">
        <f>0.001*[3]BE!$AB$353</f>
        <v>1.7454145870208742</v>
      </c>
      <c r="G23" s="23">
        <f>0.001*[3]BG!$AB$353</f>
        <v>0.37809340667724611</v>
      </c>
      <c r="H23" s="23">
        <f>0.001*[3]HR!$AB$353</f>
        <v>0.28653821849822997</v>
      </c>
      <c r="I23" s="23">
        <f>0.001*[3]CY!$AB$353</f>
        <v>4.4480165362358097E-2</v>
      </c>
      <c r="J23" s="23">
        <f>0.001*[3]CZ!$AB$353</f>
        <v>3.3269766712188722</v>
      </c>
      <c r="K23" s="23">
        <f>0.001*[3]DK!$AB$353</f>
        <v>1.17302587890625</v>
      </c>
      <c r="L23" s="23">
        <f>0.001*[3]EE!$AB$353</f>
        <v>0.12654744720458985</v>
      </c>
      <c r="M23" s="23">
        <f>0.001*[3]FI!$AB$353</f>
        <v>0.78812907218933104</v>
      </c>
      <c r="N23" s="23">
        <f>0.001*[3]FR!$AB$353</f>
        <v>6.5529323501586916</v>
      </c>
      <c r="O23" s="23">
        <f>0.001*[3]DE!$AB$353</f>
        <v>20.234126220703125</v>
      </c>
      <c r="P23" s="23">
        <f>0.001*[3]GR!$AB$353</f>
        <v>0.9614583759307862</v>
      </c>
      <c r="Q23" s="23">
        <f>0.001*[3]HU!$AB$353</f>
        <v>1.1405948867797853</v>
      </c>
      <c r="R23" s="23">
        <f>0.001*[3]IE!$AB$353</f>
        <v>0.65149079895019535</v>
      </c>
      <c r="S23" s="23">
        <f>0.001*[3]IT!$AB$353</f>
        <v>8.0355557861328126</v>
      </c>
      <c r="T23" s="23">
        <f>0.001*[3]LA!$AB$353</f>
        <v>0.27454468059539794</v>
      </c>
      <c r="U23" s="23">
        <f>0.001*[3]LT!$AB$353</f>
        <v>0.31984230995178226</v>
      </c>
      <c r="V23" s="23">
        <f>0.001*[3]LU!$AB$353</f>
        <v>4.4789468616247177E-2</v>
      </c>
      <c r="W23" s="23">
        <f>0.001*[3]MT!$AB$353</f>
        <v>4.867679238319397E-3</v>
      </c>
      <c r="X23" s="23">
        <f>0.001*[3]NL!$AB$353</f>
        <v>2.9644278610348702</v>
      </c>
      <c r="Y23" s="23">
        <f>0.001*[3]PL!$AB$353</f>
        <v>3.7347440147399902</v>
      </c>
      <c r="Z23" s="23">
        <f>0.001*[3]PT!$AB$353</f>
        <v>0.76049630165100102</v>
      </c>
      <c r="AA23" s="23">
        <f>0.001*[3]RO!$AB$353</f>
        <v>1.3569786605834961</v>
      </c>
      <c r="AB23" s="23">
        <f>0.001*[3]SK!$AB$353</f>
        <v>0.55228636479377746</v>
      </c>
      <c r="AC23" s="23">
        <f>0.001*[3]SI!$AB$353</f>
        <v>0.45653728675842287</v>
      </c>
      <c r="AD23" s="23">
        <f>0.001*[3]ES!$AB$353</f>
        <v>3.6748178405761718</v>
      </c>
      <c r="AE23" s="23">
        <f>0.001*[3]SE!$AB$353</f>
        <v>0.64475520706176759</v>
      </c>
      <c r="AF23" s="24"/>
      <c r="AG23" s="24"/>
      <c r="AH23" s="24"/>
      <c r="AI23" s="13"/>
      <c r="AJ23" s="15"/>
      <c r="AK23" s="15"/>
      <c r="AL23" s="23"/>
      <c r="AM23" s="30"/>
      <c r="AN23" s="30"/>
      <c r="AO23" s="30"/>
      <c r="AP23" s="30"/>
      <c r="AQ23" s="30"/>
      <c r="AR23" s="32"/>
      <c r="AS23" s="30"/>
      <c r="AT23" s="32"/>
      <c r="AU23" s="32"/>
      <c r="AV23" s="32"/>
      <c r="AW23" s="24"/>
      <c r="AX23" s="25"/>
      <c r="AY23" s="25"/>
      <c r="AZ23" s="26"/>
    </row>
    <row r="24" spans="2:52" ht="12.95" customHeight="1" x14ac:dyDescent="0.25">
      <c r="B24" s="27" t="s">
        <v>72</v>
      </c>
      <c r="C24" s="28" t="s">
        <v>87</v>
      </c>
      <c r="D24" s="29">
        <f>0.001*[3]EU28!$AB$354</f>
        <v>171.37011450219154</v>
      </c>
      <c r="E24" s="30">
        <f>0.001*[3]AT!$AB$354</f>
        <v>4.8030875740051266</v>
      </c>
      <c r="F24" s="30">
        <f>0.001*[3]BE!$AB$354</f>
        <v>3.3597919254302981</v>
      </c>
      <c r="G24" s="30">
        <f>0.001*[3]BG!$AB$354</f>
        <v>2.2673271884918211</v>
      </c>
      <c r="H24" s="30">
        <f>0.001*[3]HR!$AB$354</f>
        <v>0.55160713315010068</v>
      </c>
      <c r="I24" s="30">
        <f>0.001*[3]CY!$AB$354</f>
        <v>2.973355484008789E-2</v>
      </c>
      <c r="J24" s="30">
        <f>0.001*[3]CZ!$AB$354</f>
        <v>4.6419669494628906</v>
      </c>
      <c r="K24" s="30">
        <f>0.001*[3]DK!$AB$354</f>
        <v>4.90560736656189</v>
      </c>
      <c r="L24" s="30">
        <f>0.001*[3]EE!$AB$354</f>
        <v>0.77550447463989258</v>
      </c>
      <c r="M24" s="30">
        <f>0.001*[3]FI!$AB$354</f>
        <v>15.469305679321289</v>
      </c>
      <c r="N24" s="30">
        <f>0.001*[3]FR!$AB$354</f>
        <v>20.401067398071291</v>
      </c>
      <c r="O24" s="30">
        <f>0.001*[3]DE!$AB$354</f>
        <v>27.861648193359375</v>
      </c>
      <c r="P24" s="30">
        <f>0.001*[3]GR!$AB$354</f>
        <v>1.9062944145202636</v>
      </c>
      <c r="Q24" s="30">
        <f>0.001*[3]HU!$AB$354</f>
        <v>3.7468704414367675</v>
      </c>
      <c r="R24" s="30">
        <f>0.001*[3]IE!$AB$354</f>
        <v>1.1021582260131837</v>
      </c>
      <c r="S24" s="30">
        <f>0.001*[3]IT!$AB$354</f>
        <v>16.171642028808595</v>
      </c>
      <c r="T24" s="30">
        <f>0.001*[3]LA!$AB$354</f>
        <v>0.47432793426513675</v>
      </c>
      <c r="U24" s="30">
        <f>0.001*[3]LT!$AB$354</f>
        <v>0.88245484924316409</v>
      </c>
      <c r="V24" s="30">
        <f>0.001*[3]LU!$AB$354</f>
        <v>6.625267410278321E-2</v>
      </c>
      <c r="W24" s="30">
        <f>0.001*[3]MT!$AB$354</f>
        <v>1.6289764404296875E-2</v>
      </c>
      <c r="X24" s="30">
        <f>0.001*[3]NL!$AB$354</f>
        <v>4.46494811630249</v>
      </c>
      <c r="Y24" s="30">
        <f>0.001*[3]PL!$AB$354</f>
        <v>19.17330844116211</v>
      </c>
      <c r="Z24" s="30">
        <f>0.001*[3]PT!$AB$354</f>
        <v>3.9940844802856446</v>
      </c>
      <c r="AA24" s="30">
        <f>0.001*[3]RO!$AB$354</f>
        <v>4.7834541320800783</v>
      </c>
      <c r="AB24" s="30">
        <f>0.001*[3]SK!$AB$354</f>
        <v>2.7199418754577636</v>
      </c>
      <c r="AC24" s="30">
        <f>0.001*[3]SI!$AB$354</f>
        <v>0.5542326803207398</v>
      </c>
      <c r="AD24" s="30">
        <f>0.001*[3]ES!$AB$354</f>
        <v>8.800343078613281</v>
      </c>
      <c r="AE24" s="30">
        <f>0.001*[3]SE!$AB$354</f>
        <v>16.275392707824707</v>
      </c>
      <c r="AF24" s="24"/>
      <c r="AG24" s="24"/>
      <c r="AH24" s="24"/>
      <c r="AI24" s="13"/>
      <c r="AJ24" s="15"/>
      <c r="AK24" s="15"/>
      <c r="AL24" s="23"/>
      <c r="AM24" s="30"/>
      <c r="AN24" s="30"/>
      <c r="AO24" s="30"/>
      <c r="AP24" s="30"/>
      <c r="AQ24" s="30"/>
      <c r="AR24" s="32"/>
      <c r="AS24" s="30"/>
      <c r="AT24" s="32"/>
      <c r="AU24" s="32"/>
      <c r="AV24" s="32"/>
      <c r="AW24" s="24"/>
      <c r="AX24" s="25"/>
      <c r="AY24" s="25"/>
      <c r="AZ24" s="26"/>
    </row>
    <row r="25" spans="2:52" ht="12.95" customHeight="1" x14ac:dyDescent="0.25">
      <c r="B25" s="27" t="s">
        <v>73</v>
      </c>
      <c r="C25" s="28" t="s">
        <v>87</v>
      </c>
      <c r="D25" s="29">
        <f>0.001*[3]EU28!$AB$355</f>
        <v>26.866567887306214</v>
      </c>
      <c r="E25" s="30">
        <f>0.001*[3]AT!$AB$355</f>
        <v>0.71333624267578122</v>
      </c>
      <c r="F25" s="30">
        <f>0.001*[3]BE!$AB$355</f>
        <v>0.76278515624999998</v>
      </c>
      <c r="G25" s="30">
        <f>0.001*[3]BG!$AB$355</f>
        <v>0.1276537628173828</v>
      </c>
      <c r="H25" s="30">
        <f>0.001*[3]HR!$AB$355</f>
        <v>7.7446868896484375E-2</v>
      </c>
      <c r="I25" s="30">
        <f>0.001*[3]CY!$AB$355</f>
        <v>3.9799999237060547E-2</v>
      </c>
      <c r="J25" s="30">
        <f>0.001*[3]CZ!$AB$355</f>
        <v>0.21169802856445313</v>
      </c>
      <c r="K25" s="30">
        <f>0.001*[3]DK!$AB$355</f>
        <v>0.75276605224609372</v>
      </c>
      <c r="L25" s="30">
        <f>0.001*[3]EE!$AB$355</f>
        <v>5.6164352416992191E-2</v>
      </c>
      <c r="M25" s="30">
        <f>0.001*[3]FI!$AB$355</f>
        <v>0.30165051269531251</v>
      </c>
      <c r="N25" s="30">
        <f>0.001*[3]FR!$AB$355</f>
        <v>5.1739653320312504</v>
      </c>
      <c r="O25" s="30">
        <f>0.001*[3]DE!$AB$355</f>
        <v>4.9239632568359379</v>
      </c>
      <c r="P25" s="30">
        <f>0.001*[3]GR!$AB$355</f>
        <v>0.15376914978027345</v>
      </c>
      <c r="Q25" s="30">
        <f>0.001*[3]HU!$AB$355</f>
        <v>0.32971737670898438</v>
      </c>
      <c r="R25" s="30">
        <f>0.001*[3]IE!$AB$355</f>
        <v>0.29204211425781251</v>
      </c>
      <c r="S25" s="30">
        <f>0.001*[3]IT!$AB$355</f>
        <v>3.7250538330078125</v>
      </c>
      <c r="T25" s="30">
        <f>0.001*[3]LA!$AB$355</f>
        <v>1.9997093200683595E-2</v>
      </c>
      <c r="U25" s="30">
        <f>0.001*[3]LT!$AB$355</f>
        <v>6.3060642719268797E-2</v>
      </c>
      <c r="V25" s="30">
        <f>0.001*[3]LU!$AB$355</f>
        <v>4.5600000858306886E-2</v>
      </c>
      <c r="W25" s="30">
        <f>0.001*[3]MT!$AB$355</f>
        <v>1.461985969543457E-2</v>
      </c>
      <c r="X25" s="30">
        <f>0.001*[3]NL!$AB$355</f>
        <v>2.4050387573242187</v>
      </c>
      <c r="Y25" s="30">
        <f>0.001*[3]PL!$AB$355</f>
        <v>0.56686744308471682</v>
      </c>
      <c r="Z25" s="30">
        <f>0.001*[3]PT!$AB$355</f>
        <v>0.35761128997802732</v>
      </c>
      <c r="AA25" s="30">
        <f>0.001*[3]RO!$AB$355</f>
        <v>0.855790283203125</v>
      </c>
      <c r="AB25" s="30">
        <f>0.001*[3]SK!$AB$355</f>
        <v>0.15369633483886719</v>
      </c>
      <c r="AC25" s="30">
        <f>0.001*[3]SI!$AB$355</f>
        <v>7.4841026306152345E-2</v>
      </c>
      <c r="AD25" s="30">
        <f>0.001*[3]ES!$AB$355</f>
        <v>4.1512121582031254</v>
      </c>
      <c r="AE25" s="30">
        <f>0.001*[3]SE!$AB$355</f>
        <v>0.51642095947265632</v>
      </c>
      <c r="AF25" s="24"/>
      <c r="AG25" s="24"/>
      <c r="AH25" s="24"/>
      <c r="AI25" s="13"/>
      <c r="AJ25" s="15"/>
      <c r="AK25" s="15"/>
      <c r="AL25" s="23"/>
      <c r="AM25" s="30"/>
      <c r="AN25" s="30"/>
      <c r="AO25" s="30"/>
      <c r="AP25" s="30"/>
      <c r="AQ25" s="30"/>
      <c r="AR25" s="32"/>
      <c r="AS25" s="30"/>
      <c r="AT25" s="32"/>
      <c r="AU25" s="32"/>
      <c r="AV25" s="32"/>
      <c r="AW25" s="24"/>
      <c r="AX25" s="25"/>
      <c r="AY25" s="25"/>
      <c r="AZ25" s="26"/>
    </row>
    <row r="26" spans="2:52" ht="12.95" customHeight="1" x14ac:dyDescent="0.25">
      <c r="B26" s="27" t="s">
        <v>74</v>
      </c>
      <c r="C26" s="28" t="s">
        <v>87</v>
      </c>
      <c r="D26" s="29">
        <f>0.001*[3]EU28!$AB$356</f>
        <v>24.317758140537887</v>
      </c>
      <c r="E26" s="30">
        <f>0.001*[3]AT!$AB$356</f>
        <v>0.58898498535156252</v>
      </c>
      <c r="F26" s="30">
        <f>0.001*[3]BE!$AB$356</f>
        <v>0.30572650146484376</v>
      </c>
      <c r="G26" s="30">
        <f>0.001*[3]BG!$AB$356</f>
        <v>0.63683489990234377</v>
      </c>
      <c r="H26" s="30">
        <f>0.001*[3]HR!$AB$356</f>
        <v>8.7672180175781253E-2</v>
      </c>
      <c r="I26" s="30">
        <f>0.001*[3]CY!$AB$356</f>
        <v>2.6377389207482339E-5</v>
      </c>
      <c r="J26" s="30">
        <f>0.001*[3]CZ!$AB$356</f>
        <v>0.15338453674316407</v>
      </c>
      <c r="K26" s="30">
        <f>0.001*[3]DK!$AB$356</f>
        <v>0.34251058959960939</v>
      </c>
      <c r="L26" s="30">
        <f>0.001*[3]EE!$AB$356</f>
        <v>3.0676902770996096E-2</v>
      </c>
      <c r="M26" s="30">
        <f>0.001*[3]FI!$AB$356</f>
        <v>0.15286325073242188</v>
      </c>
      <c r="N26" s="30">
        <f>0.001*[3]FR!$AB$356</f>
        <v>3.0566249999999999</v>
      </c>
      <c r="O26" s="30">
        <f>0.001*[3]DE!$AB$356</f>
        <v>2.124411376953125</v>
      </c>
      <c r="P26" s="30">
        <f>0.001*[3]GR!$AB$356</f>
        <v>0.45947503662109374</v>
      </c>
      <c r="Q26" s="30">
        <f>0.001*[3]HU!$AB$356</f>
        <v>0.77979211425781247</v>
      </c>
      <c r="R26" s="30">
        <f>0.001*[3]IE!$AB$356</f>
        <v>7.643162536621094E-2</v>
      </c>
      <c r="S26" s="30">
        <f>0.001*[3]IT!$AB$356</f>
        <v>10.4590693359375</v>
      </c>
      <c r="T26" s="30">
        <f>0.001*[3]LA!$AB$356</f>
        <v>3.0676902770996096E-2</v>
      </c>
      <c r="U26" s="30">
        <f>0.001*[3]LT!$AB$356</f>
        <v>6.1390571594238282E-2</v>
      </c>
      <c r="V26" s="30">
        <f>0.001*[3]LU!$AB$356</f>
        <v>2.1906450390815734E-5</v>
      </c>
      <c r="W26" s="30">
        <f>0.001*[3]MT!$AB$356</f>
        <v>2.6377389207482339E-5</v>
      </c>
      <c r="X26" s="30">
        <f>0.001*[3]NL!$AB$356</f>
        <v>0.30572650146484376</v>
      </c>
      <c r="Y26" s="30">
        <f>0.001*[3]PL!$AB$356</f>
        <v>0.55218432617187496</v>
      </c>
      <c r="Z26" s="30">
        <f>0.001*[3]PT!$AB$356</f>
        <v>0.41659500122070314</v>
      </c>
      <c r="AA26" s="30">
        <f>0.001*[3]RO!$AB$356</f>
        <v>2.150185791015625</v>
      </c>
      <c r="AB26" s="30">
        <f>0.001*[3]SK!$AB$356</f>
        <v>0.14662701416015625</v>
      </c>
      <c r="AC26" s="30">
        <f>0.001*[3]SI!$AB$356</f>
        <v>0.18970698547363282</v>
      </c>
      <c r="AD26" s="30">
        <f>0.001*[3]ES!$AB$356</f>
        <v>0.95535998535156252</v>
      </c>
      <c r="AE26" s="30">
        <f>0.001*[3]SE!$AB$356</f>
        <v>0.25477206420898441</v>
      </c>
      <c r="AF26" s="24"/>
      <c r="AG26" s="24"/>
      <c r="AH26" s="24"/>
      <c r="AI26" s="13"/>
      <c r="AJ26" s="15"/>
      <c r="AK26" s="15"/>
      <c r="AL26" s="23"/>
      <c r="AM26" s="30"/>
      <c r="AN26" s="30"/>
      <c r="AO26" s="30"/>
      <c r="AP26" s="30"/>
      <c r="AQ26" s="30"/>
      <c r="AR26" s="32"/>
      <c r="AS26" s="30"/>
      <c r="AT26" s="32"/>
      <c r="AU26" s="32"/>
      <c r="AV26" s="32"/>
      <c r="AW26" s="24"/>
      <c r="AX26" s="25"/>
      <c r="AY26" s="25"/>
      <c r="AZ26" s="26"/>
    </row>
    <row r="27" spans="2:52" ht="12.95" customHeight="1" x14ac:dyDescent="0.25">
      <c r="B27" s="27" t="s">
        <v>75</v>
      </c>
      <c r="C27" s="28" t="s">
        <v>87</v>
      </c>
      <c r="D27" s="29">
        <f>0.001*[3]EU28!$AB$357</f>
        <v>302.39211488342283</v>
      </c>
      <c r="E27" s="30">
        <f>0.001*[3]AT!$AB$357</f>
        <v>38.187621093750003</v>
      </c>
      <c r="F27" s="30">
        <f>0.001*[3]BE!$AB$357</f>
        <v>0.16082118225097655</v>
      </c>
      <c r="G27" s="30">
        <f>0.001*[3]BG!$AB$357</f>
        <v>3.6212358398437501</v>
      </c>
      <c r="H27" s="30">
        <f>0.001*[3]HR!$AB$357</f>
        <v>6.7440498046875001</v>
      </c>
      <c r="I27" s="30">
        <f>0.001*[3]CY!$AB$357</f>
        <v>0</v>
      </c>
      <c r="J27" s="30">
        <f>0.001*[3]CZ!$AB$357</f>
        <v>1.5814432373046876</v>
      </c>
      <c r="K27" s="30">
        <f>0.001*[3]DK!$AB$357</f>
        <v>0</v>
      </c>
      <c r="L27" s="30">
        <f>0.001*[3]EE!$AB$357</f>
        <v>0</v>
      </c>
      <c r="M27" s="30">
        <f>0.001*[3]FI!$AB$357</f>
        <v>13.144807617187499</v>
      </c>
      <c r="N27" s="30">
        <f>0.001*[3]FR!$AB$357</f>
        <v>49.602269531250002</v>
      </c>
      <c r="O27" s="30">
        <f>0.001*[3]DE!$AB$357</f>
        <v>15.709781250000001</v>
      </c>
      <c r="P27" s="30">
        <f>0.001*[3]GR!$AB$357</f>
        <v>4.9701376953125003</v>
      </c>
      <c r="Q27" s="30">
        <f>0.001*[3]HU!$AB$357</f>
        <v>0.18972164916992187</v>
      </c>
      <c r="R27" s="30">
        <f>0.001*[3]IE!$AB$357</f>
        <v>0.65204028320312502</v>
      </c>
      <c r="S27" s="30">
        <f>0.001*[3]IT!$AB$357</f>
        <v>36.204777343750003</v>
      </c>
      <c r="T27" s="30">
        <f>0.001*[3]LA!$AB$357</f>
        <v>3.3190886230468752</v>
      </c>
      <c r="U27" s="30">
        <f>0.001*[3]LT!$AB$357</f>
        <v>0.41193478393554689</v>
      </c>
      <c r="V27" s="30">
        <f>0.001*[3]LU!$AB$357</f>
        <v>0</v>
      </c>
      <c r="W27" s="30">
        <f>0.001*[3]MT!$AB$357</f>
        <v>0</v>
      </c>
      <c r="X27" s="30">
        <f>0.001*[3]NL!$AB$357</f>
        <v>9.4295669555664069E-2</v>
      </c>
      <c r="Y27" s="30">
        <f>0.001*[3]PL!$AB$357</f>
        <v>1.0773748779296874</v>
      </c>
      <c r="Z27" s="30">
        <f>0.001*[3]PT!$AB$357</f>
        <v>9.9414042968749996</v>
      </c>
      <c r="AA27" s="30">
        <f>0.001*[3]RO!$AB$357</f>
        <v>18.505263671874999</v>
      </c>
      <c r="AB27" s="30">
        <f>0.001*[3]SK!$AB$357</f>
        <v>4.1833046874999997</v>
      </c>
      <c r="AC27" s="30">
        <f>0.001*[3]SI!$AB$357</f>
        <v>3.8486684570312502</v>
      </c>
      <c r="AD27" s="30">
        <f>0.001*[3]ES!$AB$357</f>
        <v>25.756375000000002</v>
      </c>
      <c r="AE27" s="30">
        <f>0.001*[3]SE!$AB$357</f>
        <v>64.432097656250008</v>
      </c>
      <c r="AF27" s="24"/>
      <c r="AG27" s="24"/>
      <c r="AH27" s="24"/>
      <c r="AI27" s="13"/>
      <c r="AJ27" s="15"/>
      <c r="AK27" s="15"/>
      <c r="AL27" s="23"/>
      <c r="AM27" s="30"/>
      <c r="AN27" s="30"/>
      <c r="AO27" s="30"/>
      <c r="AP27" s="30"/>
      <c r="AQ27" s="30"/>
      <c r="AR27" s="32"/>
      <c r="AS27" s="30"/>
      <c r="AT27" s="32"/>
      <c r="AU27" s="32"/>
      <c r="AV27" s="32"/>
      <c r="AW27" s="24"/>
      <c r="AX27" s="25"/>
      <c r="AY27" s="25"/>
      <c r="AZ27" s="26"/>
    </row>
    <row r="28" spans="2:52" ht="12.95" customHeight="1" x14ac:dyDescent="0.25">
      <c r="B28" s="27" t="s">
        <v>76</v>
      </c>
      <c r="C28" s="28" t="s">
        <v>87</v>
      </c>
      <c r="D28" s="29">
        <f>0.001*[3]EU28!$AB$358</f>
        <v>54.176825271606447</v>
      </c>
      <c r="E28" s="30">
        <f>0.001*[3]AT!$AB$358</f>
        <v>8.2285898437500009</v>
      </c>
      <c r="F28" s="30">
        <f>0.001*[3]BE!$AB$358</f>
        <v>0.18973495483398439</v>
      </c>
      <c r="G28" s="30">
        <f>0.001*[3]BG!$AB$358</f>
        <v>0.68815899658203128</v>
      </c>
      <c r="H28" s="30">
        <f>0.001*[3]HR!$AB$358</f>
        <v>0.67727795410156255</v>
      </c>
      <c r="I28" s="30">
        <f>0.001*[3]CY!$AB$358</f>
        <v>4.702603340148926E-3</v>
      </c>
      <c r="J28" s="30">
        <f>0.001*[3]CZ!$AB$358</f>
        <v>0.8374254760742188</v>
      </c>
      <c r="K28" s="30">
        <f>0.001*[3]DK!$AB$358</f>
        <v>2.636296272277832E-2</v>
      </c>
      <c r="L28" s="30">
        <f>0.001*[3]EE!$AB$358</f>
        <v>3.3113571166992185E-2</v>
      </c>
      <c r="M28" s="30">
        <f>0.001*[3]FI!$AB$358</f>
        <v>1.96537451171875</v>
      </c>
      <c r="N28" s="30">
        <f>0.001*[3]FR!$AB$358</f>
        <v>9.264504882812501</v>
      </c>
      <c r="O28" s="30">
        <f>0.001*[3]DE!$AB$358</f>
        <v>5.7008295898437504</v>
      </c>
      <c r="P28" s="30">
        <f>0.001*[3]GR!$AB$358</f>
        <v>0.23197116088867187</v>
      </c>
      <c r="Q28" s="30">
        <f>0.001*[3]HU!$AB$358</f>
        <v>8.0043235778808591E-2</v>
      </c>
      <c r="R28" s="30">
        <f>0.001*[3]IE!$AB$358</f>
        <v>0.188998779296875</v>
      </c>
      <c r="S28" s="30">
        <f>0.001*[3]IT!$AB$358</f>
        <v>8.2000058593750005</v>
      </c>
      <c r="T28" s="30">
        <f>0.001*[3]LA!$AB$358</f>
        <v>0.16365180969238283</v>
      </c>
      <c r="U28" s="30">
        <f>0.001*[3]LT!$AB$358</f>
        <v>0.20212699890136721</v>
      </c>
      <c r="V28" s="30">
        <f>0.001*[3]LU!$AB$358</f>
        <v>0.14340351867675782</v>
      </c>
      <c r="W28" s="30">
        <f>0.001*[3]MT!$AB$358</f>
        <v>0</v>
      </c>
      <c r="X28" s="30">
        <f>0.001*[3]NL!$AB$358</f>
        <v>5.6067695617675779E-3</v>
      </c>
      <c r="Y28" s="30">
        <f>0.001*[3]PL!$AB$358</f>
        <v>2.0216684570312502</v>
      </c>
      <c r="Z28" s="30">
        <f>0.001*[3]PT!$AB$358</f>
        <v>1.3902939453125001</v>
      </c>
      <c r="AA28" s="30">
        <f>0.001*[3]RO!$AB$358</f>
        <v>1.878322998046875</v>
      </c>
      <c r="AB28" s="30">
        <f>0.001*[3]SK!$AB$358</f>
        <v>0.35333319091796878</v>
      </c>
      <c r="AC28" s="30">
        <f>0.001*[3]SI!$AB$358</f>
        <v>0.80943536376953129</v>
      </c>
      <c r="AD28" s="30">
        <f>0.001*[3]ES!$AB$358</f>
        <v>5.1489741210937501</v>
      </c>
      <c r="AE28" s="30">
        <f>0.001*[3]SE!$AB$358</f>
        <v>5.4640224609375005</v>
      </c>
      <c r="AF28" s="24"/>
      <c r="AG28" s="24"/>
      <c r="AH28" s="24"/>
      <c r="AI28" s="13"/>
      <c r="AJ28" s="15"/>
      <c r="AK28" s="15"/>
      <c r="AL28" s="23"/>
      <c r="AM28" s="30"/>
      <c r="AN28" s="30"/>
      <c r="AO28" s="30"/>
      <c r="AP28" s="30"/>
      <c r="AQ28" s="30"/>
      <c r="AR28" s="32"/>
      <c r="AS28" s="30"/>
      <c r="AT28" s="32"/>
      <c r="AU28" s="32"/>
      <c r="AV28" s="32"/>
      <c r="AW28" s="24"/>
      <c r="AX28" s="25"/>
      <c r="AY28" s="25"/>
      <c r="AZ28" s="26"/>
    </row>
    <row r="29" spans="2:52" ht="12.95" customHeight="1" x14ac:dyDescent="0.25">
      <c r="B29" s="27" t="s">
        <v>77</v>
      </c>
      <c r="C29" s="28" t="s">
        <v>87</v>
      </c>
      <c r="D29" s="31">
        <f>0.001*[3]EU28!$AB$359</f>
        <v>569.1875732803345</v>
      </c>
      <c r="E29" s="32">
        <f>0.001*[3]AT!$AB$359</f>
        <v>16.099770996093749</v>
      </c>
      <c r="F29" s="32">
        <f>0.001*[3]BE!$AB$359</f>
        <v>18.759969238281251</v>
      </c>
      <c r="G29" s="32">
        <f>0.001*[3]BG!$AB$359</f>
        <v>7.347817626953125</v>
      </c>
      <c r="H29" s="32">
        <f>0.001*[3]HR!$AB$359</f>
        <v>3.1205633544921874</v>
      </c>
      <c r="I29" s="32">
        <f>0.001*[3]CY!$AB$359</f>
        <v>1.6880079345703125</v>
      </c>
      <c r="J29" s="32">
        <f>0.001*[3]CZ!$AB$359</f>
        <v>15.1086845703125</v>
      </c>
      <c r="K29" s="32">
        <f>0.001*[3]DK!$AB$359</f>
        <v>6.293566284179688</v>
      </c>
      <c r="L29" s="32">
        <f>0.001*[3]EE!$AB$359</f>
        <v>4.3806510925292967E-2</v>
      </c>
      <c r="M29" s="32">
        <f>0.001*[3]FI!$AB$359</f>
        <v>3.9040751953125001</v>
      </c>
      <c r="N29" s="32">
        <f>0.001*[3]FR!$AB$359</f>
        <v>90.579863281249999</v>
      </c>
      <c r="O29" s="32">
        <f>0.001*[3]DE!$AB$359</f>
        <v>128.61476953125</v>
      </c>
      <c r="P29" s="32">
        <f>0.001*[3]GR!$AB$359</f>
        <v>13.810510498046876</v>
      </c>
      <c r="Q29" s="32">
        <f>0.001*[3]HU!$AB$359</f>
        <v>13.37364208984375</v>
      </c>
      <c r="R29" s="32">
        <f>0.001*[3]IE!$AB$359</f>
        <v>4.3510260620117185</v>
      </c>
      <c r="S29" s="32">
        <f>0.001*[3]IT!$AB$359</f>
        <v>117.96502734375001</v>
      </c>
      <c r="T29" s="32">
        <f>0.001*[3]LA!$AB$359</f>
        <v>6.0937156677246092E-2</v>
      </c>
      <c r="U29" s="32">
        <f>0.001*[3]LT!$AB$359</f>
        <v>0.22301930236816406</v>
      </c>
      <c r="V29" s="32">
        <f>0.001*[3]LU!$AB$359</f>
        <v>1.3506613311767579</v>
      </c>
      <c r="W29" s="32">
        <f>0.001*[3]MT!$AB$359</f>
        <v>0.54755193328857421</v>
      </c>
      <c r="X29" s="32">
        <f>0.001*[3]NL!$AB$359</f>
        <v>15.07040966796875</v>
      </c>
      <c r="Y29" s="32">
        <f>0.001*[3]PL!$AB$359</f>
        <v>3.6692268066406251</v>
      </c>
      <c r="Z29" s="32">
        <f>0.001*[3]PT!$AB$359</f>
        <v>10.919718505859375</v>
      </c>
      <c r="AA29" s="32">
        <f>0.001*[3]RO!$AB$359</f>
        <v>8.6062529296874999</v>
      </c>
      <c r="AB29" s="32">
        <f>0.001*[3]SK!$AB$359</f>
        <v>5.3720284423828124</v>
      </c>
      <c r="AC29" s="32">
        <f>0.001*[3]SI!$AB$359</f>
        <v>2.3978071289062499</v>
      </c>
      <c r="AD29" s="32">
        <f>0.001*[3]ES!$AB$359</f>
        <v>77.440242187500004</v>
      </c>
      <c r="AE29" s="32">
        <f>0.001*[3]SE!$AB$359</f>
        <v>6.274810546875</v>
      </c>
      <c r="AF29" s="24"/>
      <c r="AG29" s="24"/>
      <c r="AH29" s="24"/>
      <c r="AI29" s="13"/>
      <c r="AJ29" s="15"/>
      <c r="AK29" s="15"/>
      <c r="AL29" s="23"/>
      <c r="AM29" s="30"/>
      <c r="AN29" s="30"/>
      <c r="AO29" s="30"/>
      <c r="AP29" s="30"/>
      <c r="AQ29" s="30"/>
      <c r="AR29" s="32"/>
      <c r="AS29" s="30"/>
      <c r="AT29" s="32"/>
      <c r="AU29" s="32"/>
      <c r="AV29" s="32"/>
      <c r="AW29" s="24"/>
      <c r="AX29" s="25"/>
      <c r="AY29" s="25"/>
      <c r="AZ29" s="26"/>
    </row>
    <row r="30" spans="2:52" ht="12.95" customHeight="1" x14ac:dyDescent="0.25">
      <c r="B30" s="27" t="s">
        <v>78</v>
      </c>
      <c r="C30" s="28" t="s">
        <v>87</v>
      </c>
      <c r="D30" s="29">
        <f>0.001*[3]EU28!$AB$360</f>
        <v>13.228319885253907</v>
      </c>
      <c r="E30" s="30">
        <f>0.001*[3]AT!$AB$360</f>
        <v>0</v>
      </c>
      <c r="F30" s="30">
        <f>0.001*[3]BE!$AB$360</f>
        <v>0</v>
      </c>
      <c r="G30" s="30">
        <f>0.001*[3]BG!$AB$360</f>
        <v>0</v>
      </c>
      <c r="H30" s="30">
        <f>0.001*[3]HR!$AB$360</f>
        <v>0</v>
      </c>
      <c r="I30" s="30">
        <f>0.001*[3]CY!$AB$360</f>
        <v>5.6972656250000005E-3</v>
      </c>
      <c r="J30" s="30">
        <f>0.001*[3]CZ!$AB$360</f>
        <v>0</v>
      </c>
      <c r="K30" s="30">
        <f>0.001*[3]DK!$AB$360</f>
        <v>0</v>
      </c>
      <c r="L30" s="30">
        <f>0.001*[3]EE!$AB$360</f>
        <v>0</v>
      </c>
      <c r="M30" s="30">
        <f>0.001*[3]FI!$AB$360</f>
        <v>0</v>
      </c>
      <c r="N30" s="30">
        <f>0.001*[3]FR!$AB$360</f>
        <v>0</v>
      </c>
      <c r="O30" s="30">
        <f>0.001*[3]DE!$AB$360</f>
        <v>0</v>
      </c>
      <c r="P30" s="30">
        <f>0.001*[3]GR!$AB$360</f>
        <v>0.105373046875</v>
      </c>
      <c r="Q30" s="30">
        <f>0.001*[3]HU!$AB$360</f>
        <v>0</v>
      </c>
      <c r="R30" s="30">
        <f>0.001*[3]IE!$AB$360</f>
        <v>0</v>
      </c>
      <c r="S30" s="30">
        <f>0.001*[3]IT!$AB$360</f>
        <v>0</v>
      </c>
      <c r="T30" s="30">
        <f>0.001*[3]LA!$AB$360</f>
        <v>0</v>
      </c>
      <c r="U30" s="30">
        <f>0.001*[3]LT!$AB$360</f>
        <v>0</v>
      </c>
      <c r="V30" s="30">
        <f>0.001*[3]LU!$AB$360</f>
        <v>0</v>
      </c>
      <c r="W30" s="30">
        <f>0.001*[3]MT!$AB$360</f>
        <v>0</v>
      </c>
      <c r="X30" s="30">
        <f>0.001*[3]NL!$AB$360</f>
        <v>0</v>
      </c>
      <c r="Y30" s="30">
        <f>0.001*[3]PL!$AB$360</f>
        <v>0</v>
      </c>
      <c r="Z30" s="30">
        <f>0.001*[3]PT!$AB$360</f>
        <v>0.46150860595703125</v>
      </c>
      <c r="AA30" s="30">
        <f>0.001*[3]RO!$AB$360</f>
        <v>0</v>
      </c>
      <c r="AB30" s="30">
        <f>0.001*[3]SK!$AB$360</f>
        <v>0</v>
      </c>
      <c r="AC30" s="30">
        <f>0.001*[3]SI!$AB$360</f>
        <v>0</v>
      </c>
      <c r="AD30" s="30">
        <f>0.001*[3]ES!$AB$360</f>
        <v>11.7106943359375</v>
      </c>
      <c r="AE30" s="30">
        <f>0.001*[3]SE!$AB$360</f>
        <v>0</v>
      </c>
      <c r="AF30" s="24"/>
      <c r="AG30" s="24"/>
      <c r="AH30" s="24"/>
      <c r="AI30" s="13"/>
      <c r="AJ30" s="15"/>
      <c r="AK30" s="15"/>
      <c r="AL30" s="23"/>
      <c r="AM30" s="30"/>
      <c r="AN30" s="30"/>
      <c r="AO30" s="30"/>
      <c r="AP30" s="30"/>
      <c r="AQ30" s="30"/>
      <c r="AR30" s="32"/>
      <c r="AS30" s="30"/>
      <c r="AT30" s="32"/>
      <c r="AU30" s="32"/>
      <c r="AV30" s="32"/>
      <c r="AW30" s="24"/>
      <c r="AX30" s="25"/>
      <c r="AY30" s="25"/>
      <c r="AZ30" s="26"/>
    </row>
    <row r="31" spans="2:52" ht="12.95" customHeight="1" x14ac:dyDescent="0.25">
      <c r="B31" s="27" t="s">
        <v>79</v>
      </c>
      <c r="C31" s="28" t="s">
        <v>87</v>
      </c>
      <c r="D31" s="31">
        <f>0.001*[3]EU28!$AB$361</f>
        <v>0.27743240458345392</v>
      </c>
      <c r="E31" s="32">
        <f>0.001*[3]AT!$AB$361</f>
        <v>0</v>
      </c>
      <c r="F31" s="32">
        <f>0.001*[3]BE!$AB$361</f>
        <v>0</v>
      </c>
      <c r="G31" s="32">
        <f>0.001*[3]BG!$AB$361</f>
        <v>0</v>
      </c>
      <c r="H31" s="32">
        <f>0.001*[3]HR!$AB$361</f>
        <v>0</v>
      </c>
      <c r="I31" s="32">
        <f>0.001*[3]CY!$AB$361</f>
        <v>0</v>
      </c>
      <c r="J31" s="32">
        <f>0.001*[3]CZ!$AB$361</f>
        <v>0</v>
      </c>
      <c r="K31" s="32">
        <f>0.001*[3]DK!$AB$361</f>
        <v>0</v>
      </c>
      <c r="L31" s="32">
        <f>0.001*[3]EE!$AB$361</f>
        <v>0</v>
      </c>
      <c r="M31" s="32">
        <f>0.001*[3]FI!$AB$361</f>
        <v>0</v>
      </c>
      <c r="N31" s="32">
        <f>0.001*[3]FR!$AB$361</f>
        <v>0</v>
      </c>
      <c r="O31" s="32">
        <f>0.001*[3]DE!$AB$361</f>
        <v>0</v>
      </c>
      <c r="P31" s="32">
        <f>0.001*[3]GR!$AB$361</f>
        <v>0</v>
      </c>
      <c r="Q31" s="32">
        <f>0.001*[3]HU!$AB$361</f>
        <v>0</v>
      </c>
      <c r="R31" s="32">
        <f>0.001*[3]IE!$AB$361</f>
        <v>1.8414127488765693E-2</v>
      </c>
      <c r="S31" s="32">
        <f>0.001*[3]IT!$AB$361</f>
        <v>1.1113913061782232E-2</v>
      </c>
      <c r="T31" s="32">
        <f>0.001*[3]LA!$AB$361</f>
        <v>0</v>
      </c>
      <c r="U31" s="32">
        <f>0.001*[3]LT!$AB$361</f>
        <v>0</v>
      </c>
      <c r="V31" s="32">
        <f>0.001*[3]LU!$AB$361</f>
        <v>0</v>
      </c>
      <c r="W31" s="32">
        <f>0.001*[3]MT!$AB$361</f>
        <v>0</v>
      </c>
      <c r="X31" s="32">
        <f>0.001*[3]NL!$AB$361</f>
        <v>0</v>
      </c>
      <c r="Y31" s="32">
        <f>0.001*[3]PL!$AB$361</f>
        <v>0</v>
      </c>
      <c r="Z31" s="32">
        <f>0.001*[3]PT!$AB$361</f>
        <v>0.17670013427734374</v>
      </c>
      <c r="AA31" s="32">
        <f>0.001*[3]RO!$AB$361</f>
        <v>0</v>
      </c>
      <c r="AB31" s="32">
        <f>0.001*[3]SK!$AB$361</f>
        <v>0</v>
      </c>
      <c r="AC31" s="32">
        <f>0.001*[3]SI!$AB$361</f>
        <v>0</v>
      </c>
      <c r="AD31" s="32">
        <f>0.001*[3]ES!$AB$361</f>
        <v>0</v>
      </c>
      <c r="AE31" s="32">
        <f>0.001*[3]SE!$AB$361</f>
        <v>0</v>
      </c>
      <c r="AF31" s="24"/>
      <c r="AG31" s="24"/>
      <c r="AH31" s="24"/>
      <c r="AI31" s="13"/>
      <c r="AJ31" s="15"/>
      <c r="AK31" s="15"/>
      <c r="AL31" s="23"/>
      <c r="AM31" s="30"/>
      <c r="AN31" s="30"/>
      <c r="AO31" s="30"/>
      <c r="AP31" s="30"/>
      <c r="AQ31" s="30"/>
      <c r="AR31" s="32"/>
      <c r="AS31" s="30"/>
      <c r="AT31" s="32"/>
      <c r="AU31" s="32"/>
      <c r="AV31" s="32"/>
      <c r="AW31" s="24"/>
      <c r="AX31" s="25"/>
      <c r="AY31" s="25"/>
      <c r="AZ31" s="26"/>
    </row>
    <row r="32" spans="2:52" ht="12.95" customHeight="1" x14ac:dyDescent="0.25">
      <c r="B32" s="27" t="s">
        <v>80</v>
      </c>
      <c r="C32" s="28" t="s">
        <v>87</v>
      </c>
      <c r="D32" s="31">
        <f>0.001*[3]EU28!$AB$362</f>
        <v>763.89995511787538</v>
      </c>
      <c r="E32" s="32">
        <f>0.001*[3]AT!$AB$362</f>
        <v>19.327860502726534</v>
      </c>
      <c r="F32" s="32">
        <f>0.001*[3]BE!$AB$362</f>
        <v>18.005688248237455</v>
      </c>
      <c r="G32" s="32">
        <f>0.001*[3]BG!$AB$362</f>
        <v>6.5393946588971934</v>
      </c>
      <c r="H32" s="32">
        <f>0.001*[3]HR!$AB$362</f>
        <v>8.1742363281249997</v>
      </c>
      <c r="I32" s="32">
        <f>0.001*[3]CY!$AB$362</f>
        <v>3.1132627908621457</v>
      </c>
      <c r="J32" s="32">
        <f>0.001*[3]CZ!$AB$362</f>
        <v>2.6362394425214637</v>
      </c>
      <c r="K32" s="32">
        <f>0.001*[3]DK!$AB$362</f>
        <v>21.856807216426461</v>
      </c>
      <c r="L32" s="32">
        <f>0.001*[3]EE!$AB$362</f>
        <v>4.1266439866088964</v>
      </c>
      <c r="M32" s="32">
        <f>0.001*[3]FI!$AB$362</f>
        <v>21.272230164894896</v>
      </c>
      <c r="N32" s="32">
        <f>0.001*[3]FR!$AB$362</f>
        <v>58.362687183603541</v>
      </c>
      <c r="O32" s="32">
        <f>0.001*[3]DE!$AB$362</f>
        <v>160.46762952681581</v>
      </c>
      <c r="P32" s="32">
        <f>0.001*[3]GR!$AB$362</f>
        <v>16.284544921875</v>
      </c>
      <c r="Q32" s="32">
        <f>0.001*[3]HU!$AB$362</f>
        <v>0.87424163818359379</v>
      </c>
      <c r="R32" s="32">
        <f>0.001*[3]IE!$AB$362</f>
        <v>28.199325120238189</v>
      </c>
      <c r="S32" s="32">
        <f>0.001*[3]IT!$AB$362</f>
        <v>57.638692407540169</v>
      </c>
      <c r="T32" s="32">
        <f>0.001*[3]LA!$AB$362</f>
        <v>1.3618632767211041</v>
      </c>
      <c r="U32" s="32">
        <f>0.001*[3]LT!$AB$362</f>
        <v>5.6633950306829828</v>
      </c>
      <c r="V32" s="32">
        <f>0.001*[3]LU!$AB$362</f>
        <v>0.48561868889941623</v>
      </c>
      <c r="W32" s="32">
        <f>0.001*[3]MT!$AB$362</f>
        <v>0.22798551701592196</v>
      </c>
      <c r="X32" s="32">
        <f>0.001*[3]NL!$AB$362</f>
        <v>22.463236292095228</v>
      </c>
      <c r="Y32" s="32">
        <f>0.001*[3]PL!$AB$362</f>
        <v>47.395544262378877</v>
      </c>
      <c r="Z32" s="32">
        <f>0.001*[3]PT!$AB$362</f>
        <v>38.845299287655259</v>
      </c>
      <c r="AA32" s="32">
        <f>0.001*[3]RO!$AB$362</f>
        <v>15.748146067600159</v>
      </c>
      <c r="AB32" s="32">
        <f>0.001*[3]SK!$AB$362</f>
        <v>0.8966254975481841</v>
      </c>
      <c r="AC32" s="32">
        <f>0.001*[3]SI!$AB$362</f>
        <v>0.86654040527343756</v>
      </c>
      <c r="AD32" s="32">
        <f>0.001*[3]ES!$AB$362</f>
        <v>152.57264275782711</v>
      </c>
      <c r="AE32" s="32">
        <f>0.001*[3]SE!$AB$362</f>
        <v>50.493631696565416</v>
      </c>
      <c r="AF32" s="24"/>
      <c r="AG32" s="24"/>
      <c r="AH32" s="24"/>
      <c r="AI32" s="13"/>
      <c r="AJ32" s="15"/>
      <c r="AK32" s="15"/>
      <c r="AL32" s="23"/>
      <c r="AM32" s="30"/>
      <c r="AN32" s="30"/>
      <c r="AO32" s="30"/>
      <c r="AP32" s="30"/>
      <c r="AQ32" s="30"/>
      <c r="AR32" s="32"/>
      <c r="AS32" s="30"/>
      <c r="AT32" s="32"/>
      <c r="AU32" s="32"/>
      <c r="AV32" s="32"/>
      <c r="AW32" s="24"/>
      <c r="AX32" s="25"/>
      <c r="AY32" s="25"/>
      <c r="AZ32" s="26"/>
    </row>
    <row r="33" spans="2:52" ht="12.95" customHeight="1" x14ac:dyDescent="0.25">
      <c r="B33" s="27" t="s">
        <v>81</v>
      </c>
      <c r="C33" s="28" t="s">
        <v>87</v>
      </c>
      <c r="D33" s="31">
        <f>0.001*[3]EU28!$AB$363</f>
        <v>267.26601418143525</v>
      </c>
      <c r="E33" s="32">
        <f>0.001*[3]AT!$AB$363</f>
        <v>0</v>
      </c>
      <c r="F33" s="32">
        <f>0.001*[3]BE!$AB$363</f>
        <v>14.482897469385859</v>
      </c>
      <c r="G33" s="32">
        <f>0.001*[3]BG!$AB$363</f>
        <v>6.6890701293945309E-2</v>
      </c>
      <c r="H33" s="32">
        <f>0.001*[3]HR!$AB$363</f>
        <v>0</v>
      </c>
      <c r="I33" s="32">
        <f>0.001*[3]CY!$AB$363</f>
        <v>0.10074240112304687</v>
      </c>
      <c r="J33" s="32">
        <f>0.001*[3]CZ!$AB$363</f>
        <v>0</v>
      </c>
      <c r="K33" s="32">
        <f>0.001*[3]DK!$AB$363</f>
        <v>20.506985805367517</v>
      </c>
      <c r="L33" s="32">
        <f>0.001*[3]EE!$AB$363</f>
        <v>0.15036192817907029</v>
      </c>
      <c r="M33" s="32">
        <f>0.001*[3]FI!$AB$363</f>
        <v>1.1218649935035709</v>
      </c>
      <c r="N33" s="32">
        <f>0.001*[3]FR!$AB$363</f>
        <v>32.505031316174424</v>
      </c>
      <c r="O33" s="32">
        <f>0.001*[3]DE!$AB$363</f>
        <v>155.04797119861996</v>
      </c>
      <c r="P33" s="32">
        <f>0.001*[3]GR!$AB$363</f>
        <v>0.71116552173010938</v>
      </c>
      <c r="Q33" s="32">
        <f>0.001*[3]HU!$AB$363</f>
        <v>0</v>
      </c>
      <c r="R33" s="32">
        <f>0.001*[3]IE!$AB$363</f>
        <v>3.0134825311595677</v>
      </c>
      <c r="S33" s="32">
        <f>0.001*[3]IT!$AB$363</f>
        <v>0.56464168451622943</v>
      </c>
      <c r="T33" s="32">
        <f>0.001*[3]LA!$AB$363</f>
        <v>0.10761749618953502</v>
      </c>
      <c r="U33" s="32">
        <f>0.001*[3]LT!$AB$363</f>
        <v>6.8463825390450553E-2</v>
      </c>
      <c r="V33" s="32">
        <f>0.001*[3]LU!$AB$363</f>
        <v>0</v>
      </c>
      <c r="W33" s="32">
        <f>0.001*[3]MT!$AB$363</f>
        <v>0.25478683471679686</v>
      </c>
      <c r="X33" s="32">
        <f>0.001*[3]NL!$AB$363</f>
        <v>40.951431042375106</v>
      </c>
      <c r="Y33" s="32">
        <f>0.001*[3]PL!$AB$363</f>
        <v>1.1071250297355204</v>
      </c>
      <c r="Z33" s="32">
        <f>0.001*[3]PT!$AB$363</f>
        <v>0.45775027465820312</v>
      </c>
      <c r="AA33" s="32">
        <f>0.001*[3]RO!$AB$363</f>
        <v>4.7927406121500385E-2</v>
      </c>
      <c r="AB33" s="32">
        <f>0.001*[3]SK!$AB$363</f>
        <v>0</v>
      </c>
      <c r="AC33" s="32">
        <f>0.001*[3]SI!$AB$363</f>
        <v>0</v>
      </c>
      <c r="AD33" s="32">
        <f>0.001*[3]ES!$AB$363</f>
        <v>2.486362818341481</v>
      </c>
      <c r="AE33" s="32">
        <f>0.001*[3]SE!$AB$363</f>
        <v>5.0625064009864289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5"/>
      <c r="AY33" s="25"/>
      <c r="AZ33" s="26"/>
    </row>
    <row r="34" spans="2:52" ht="12.95" customHeight="1" x14ac:dyDescent="0.25">
      <c r="B34" s="33" t="s">
        <v>82</v>
      </c>
      <c r="C34" s="34" t="s">
        <v>87</v>
      </c>
      <c r="D34" s="35">
        <f>0.001*[3]EU28!$AB$364</f>
        <v>2255.6471848844922</v>
      </c>
      <c r="E34" s="36">
        <f>0.001*[3]AT!$AB$364</f>
        <v>89.025151808268518</v>
      </c>
      <c r="F34" s="36">
        <f>0.001*[3]BE!$AB$364</f>
        <v>57.639055512903745</v>
      </c>
      <c r="G34" s="36">
        <f>0.001*[3]BG!$AB$364</f>
        <v>21.666574003074437</v>
      </c>
      <c r="H34" s="36">
        <f>0.001*[3]HR!$AB$364</f>
        <v>19.72835111451149</v>
      </c>
      <c r="I34" s="36">
        <f>0.001*[3]CY!$AB$364</f>
        <v>5.0251286611684138</v>
      </c>
      <c r="J34" s="36">
        <f>0.001*[3]CZ!$AB$364</f>
        <v>28.326231357270608</v>
      </c>
      <c r="K34" s="36">
        <f>0.001*[3]DK!$AB$364</f>
        <v>55.798060039158472</v>
      </c>
      <c r="L34" s="36">
        <f>0.001*[3]EE!$AB$364</f>
        <v>5.3787680421874118</v>
      </c>
      <c r="M34" s="36">
        <f>0.001*[3]FI!$AB$364</f>
        <v>58.323459303677396</v>
      </c>
      <c r="N34" s="36">
        <f>0.001*[3]FR!$AB$364</f>
        <v>275.30822899019546</v>
      </c>
      <c r="O34" s="36">
        <f>0.001*[3]DE!$AB$364</f>
        <v>507.33150087120072</v>
      </c>
      <c r="P34" s="36">
        <f>0.001*[3]GR!$AB$364</f>
        <v>40.389024811786172</v>
      </c>
      <c r="Q34" s="36">
        <f>0.001*[3]HU!$AB$364</f>
        <v>20.288343509674071</v>
      </c>
      <c r="R34" s="36">
        <f>0.001*[3]IE!$AB$364</f>
        <v>38.551362885243428</v>
      </c>
      <c r="S34" s="36">
        <f>0.001*[3]IT!$AB$364</f>
        <v>260.03697096724215</v>
      </c>
      <c r="T34" s="36">
        <f>0.001*[3]LA!$AB$364</f>
        <v>5.7915253589779621</v>
      </c>
      <c r="U34" s="36">
        <f>0.001*[3]LT!$AB$364</f>
        <v>7.8966224120770043</v>
      </c>
      <c r="V34" s="36">
        <f>0.001*[3]LU!$AB$364</f>
        <v>2.1284255306751914</v>
      </c>
      <c r="W34" s="36">
        <f>0.001*[3]MT!$AB$364</f>
        <v>1.0711468904616861</v>
      </c>
      <c r="X34" s="36">
        <f>0.001*[3]NL!$AB$364</f>
        <v>88.900724308702536</v>
      </c>
      <c r="Y34" s="36">
        <f>0.001*[3]PL!$AB$364</f>
        <v>79.169204150818018</v>
      </c>
      <c r="Z34" s="36">
        <f>0.001*[3]PT!$AB$364</f>
        <v>67.519665601589594</v>
      </c>
      <c r="AA34" s="36">
        <f>0.001*[3]RO!$AB$364</f>
        <v>53.777279225140731</v>
      </c>
      <c r="AB34" s="36">
        <f>0.001*[3]SK!$AB$364</f>
        <v>14.505205412833295</v>
      </c>
      <c r="AC34" s="36">
        <f>0.001*[3]SI!$AB$364</f>
        <v>9.1953075323104869</v>
      </c>
      <c r="AD34" s="36">
        <f>0.001*[3]ES!$AB$364</f>
        <v>292.55201189491027</v>
      </c>
      <c r="AE34" s="36">
        <f>0.001*[3]SE!$AB$364</f>
        <v>150.32385468843322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5"/>
      <c r="AY34" s="25"/>
      <c r="AZ34" s="26"/>
    </row>
    <row r="35" spans="2:52" ht="12.95" customHeight="1" x14ac:dyDescent="0.25">
      <c r="B35" s="27" t="s">
        <v>83</v>
      </c>
      <c r="C35" s="28" t="s">
        <v>87</v>
      </c>
      <c r="D35" s="29">
        <f>0.001*[3]EU28!$AB$365</f>
        <v>189.3149165364504</v>
      </c>
      <c r="E35" s="30">
        <f>0.001*[3]AT!$AB$365</f>
        <v>5.9104697265624999</v>
      </c>
      <c r="F35" s="30">
        <f>0.001*[3]BE!$AB$365</f>
        <v>4.28486865234375</v>
      </c>
      <c r="G35" s="30">
        <f>0.001*[3]BG!$AB$365</f>
        <v>1.6055762939453124</v>
      </c>
      <c r="H35" s="30">
        <f>0.001*[3]HR!$AB$365</f>
        <v>0.63846166992187503</v>
      </c>
      <c r="I35" s="30">
        <f>0.001*[3]CY!$AB$365</f>
        <v>6.4800750732421877E-2</v>
      </c>
      <c r="J35" s="30">
        <f>0.001*[3]CZ!$AB$365</f>
        <v>6.5565092773437499</v>
      </c>
      <c r="K35" s="30">
        <f>0.001*[3]DK!$AB$365</f>
        <v>6.6240966796874998</v>
      </c>
      <c r="L35" s="30">
        <f>0.001*[3]EE!$AB$365</f>
        <v>0.78331005859375002</v>
      </c>
      <c r="M35" s="30">
        <f>0.001*[3]FI!$AB$365</f>
        <v>16.317809570312502</v>
      </c>
      <c r="N35" s="30">
        <f>0.001*[3]FR!$AB$365</f>
        <v>22.48139453125</v>
      </c>
      <c r="O35" s="30">
        <f>0.001*[3]DE!$AB$365</f>
        <v>38.842316406249999</v>
      </c>
      <c r="P35" s="30">
        <f>0.001*[3]GR!$AB$365</f>
        <v>1.66076318359375</v>
      </c>
      <c r="Q35" s="30">
        <f>0.001*[3]HU!$AB$365</f>
        <v>3.6236708984375001</v>
      </c>
      <c r="R35" s="30">
        <f>0.001*[3]IE!$AB$365</f>
        <v>1.121941650390625</v>
      </c>
      <c r="S35" s="30">
        <f>0.001*[3]IT!$AB$365</f>
        <v>18.436509765625001</v>
      </c>
      <c r="T35" s="30">
        <f>0.001*[3]LA!$AB$365</f>
        <v>0.68122357177734372</v>
      </c>
      <c r="U35" s="30">
        <f>0.001*[3]LT!$AB$365</f>
        <v>1.0326812744140625</v>
      </c>
      <c r="V35" s="30">
        <f>0.001*[3]LU!$AB$365</f>
        <v>0.1418352508544922</v>
      </c>
      <c r="W35" s="30">
        <f>0.001*[3]MT!$AB$365</f>
        <v>1.4416066408157349E-3</v>
      </c>
      <c r="X35" s="30">
        <f>0.001*[3]NL!$AB$365</f>
        <v>8.3044121093750007</v>
      </c>
      <c r="Y35" s="30">
        <f>0.001*[3]PL!$AB$365</f>
        <v>13.157999999999999</v>
      </c>
      <c r="Z35" s="30">
        <f>0.001*[3]PT!$AB$365</f>
        <v>1.8729538574218751</v>
      </c>
      <c r="AA35" s="30">
        <f>0.001*[3]RO!$AB$365</f>
        <v>4.3858559570312501</v>
      </c>
      <c r="AB35" s="30">
        <f>0.001*[3]SK!$AB$365</f>
        <v>2.3529780273437502</v>
      </c>
      <c r="AC35" s="30">
        <f>0.001*[3]SI!$AB$365</f>
        <v>0.82979260253906251</v>
      </c>
      <c r="AD35" s="30">
        <f>0.001*[3]ES!$AB$365</f>
        <v>11.636962890625</v>
      </c>
      <c r="AE35" s="30">
        <f>0.001*[3]SE!$AB$365</f>
        <v>15.964280273437501</v>
      </c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5"/>
      <c r="AY35" s="25"/>
      <c r="AZ35" s="26"/>
    </row>
    <row r="36" spans="2:52" ht="12.95" customHeight="1" x14ac:dyDescent="0.25">
      <c r="B36" s="37" t="s">
        <v>84</v>
      </c>
      <c r="C36" s="38" t="s">
        <v>87</v>
      </c>
      <c r="D36" s="39">
        <f>0.001*[3]EU28!$AB$366</f>
        <v>414.02908950805664</v>
      </c>
      <c r="E36" s="40">
        <f>0.001*[3]AT!$AB$366</f>
        <v>13.543400390625001</v>
      </c>
      <c r="F36" s="40">
        <f>0.001*[3]BE!$AB$366</f>
        <v>16.0747763671875</v>
      </c>
      <c r="G36" s="40">
        <f>0.001*[3]BG!$AB$366</f>
        <v>5.1089541015625004</v>
      </c>
      <c r="H36" s="40">
        <f>0.001*[3]HR!$AB$366</f>
        <v>2.38916015625</v>
      </c>
      <c r="I36" s="40">
        <f>0.001*[3]CY!$AB$366</f>
        <v>1.4358751220703125</v>
      </c>
      <c r="J36" s="40">
        <f>0.001*[3]CZ!$AB$366</f>
        <v>10.915873046874999</v>
      </c>
      <c r="K36" s="40">
        <f>0.001*[3]DK!$AB$366</f>
        <v>4.8727138671874997</v>
      </c>
      <c r="L36" s="40">
        <f>0.001*[3]EE!$AB$366</f>
        <v>3.3238197326660154E-2</v>
      </c>
      <c r="M36" s="40">
        <f>0.001*[3]FI!$AB$366</f>
        <v>3.2380952148437498</v>
      </c>
      <c r="N36" s="40">
        <f>0.001*[3]FR!$AB$366</f>
        <v>68.496867187500001</v>
      </c>
      <c r="O36" s="40">
        <f>0.001*[3]DE!$AB$366</f>
        <v>86.015187499999996</v>
      </c>
      <c r="P36" s="40">
        <f>0.001*[3]GR!$AB$366</f>
        <v>10.24728125</v>
      </c>
      <c r="Q36" s="40">
        <f>0.001*[3]HU!$AB$366</f>
        <v>9.4106708984375</v>
      </c>
      <c r="R36" s="40">
        <f>0.001*[3]IE!$AB$366</f>
        <v>3.694806884765625</v>
      </c>
      <c r="S36" s="40">
        <f>0.001*[3]IT!$AB$366</f>
        <v>78.413468750000007</v>
      </c>
      <c r="T36" s="40">
        <f>0.001*[3]LA!$AB$366</f>
        <v>4.6492698669433598E-2</v>
      </c>
      <c r="U36" s="40">
        <f>0.001*[3]LT!$AB$366</f>
        <v>0.17583932495117188</v>
      </c>
      <c r="V36" s="40">
        <f>0.001*[3]LU!$AB$366</f>
        <v>1.1316275634765625</v>
      </c>
      <c r="W36" s="40">
        <f>0.001*[3]MT!$AB$366</f>
        <v>0.49761523437499999</v>
      </c>
      <c r="X36" s="40">
        <f>0.001*[3]NL!$AB$366</f>
        <v>12.046758789062499</v>
      </c>
      <c r="Y36" s="40">
        <f>0.001*[3]PL!$AB$366</f>
        <v>3.033508544921875</v>
      </c>
      <c r="Z36" s="40">
        <f>0.001*[3]PT!$AB$366</f>
        <v>9.3881992187499996</v>
      </c>
      <c r="AA36" s="40">
        <f>0.001*[3]RO!$AB$366</f>
        <v>6.3879501953125004</v>
      </c>
      <c r="AB36" s="40">
        <f>0.001*[3]SK!$AB$366</f>
        <v>4.0713037109375003</v>
      </c>
      <c r="AC36" s="40">
        <f>0.001*[3]SI!$AB$366</f>
        <v>1.7690390625000001</v>
      </c>
      <c r="AD36" s="40">
        <f>0.001*[3]ES!$AB$366</f>
        <v>56.428937500000004</v>
      </c>
      <c r="AE36" s="40">
        <f>0.001*[3]SE!$AB$366</f>
        <v>5.1614487304687504</v>
      </c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2:52" ht="12.95" customHeight="1" x14ac:dyDescent="0.25">
      <c r="B37" s="18" t="s">
        <v>88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6"/>
      <c r="AY37" s="46"/>
      <c r="AZ37" s="47"/>
    </row>
    <row r="38" spans="2:52" ht="12.95" customHeight="1" x14ac:dyDescent="0.25">
      <c r="B38" s="41" t="s">
        <v>89</v>
      </c>
      <c r="C38" s="42" t="s">
        <v>90</v>
      </c>
      <c r="D38" s="43">
        <f>[3]EU28!$AB$396</f>
        <v>0.73354813454875989</v>
      </c>
      <c r="E38" s="44">
        <f>[3]AT!$AB$396</f>
        <v>1.1266983136195448</v>
      </c>
      <c r="F38" s="44">
        <f>[3]BE!$AB$396</f>
        <v>0.58054005588787982</v>
      </c>
      <c r="G38" s="44">
        <f>[3]BG!$AB$396</f>
        <v>0.57786836763368932</v>
      </c>
      <c r="H38" s="44">
        <f>[3]HR!$AB$396</f>
        <v>0.96389424640036103</v>
      </c>
      <c r="I38" s="44">
        <f>[3]CY!$AB$396</f>
        <v>0.80763234286273911</v>
      </c>
      <c r="J38" s="44">
        <f>[3]CZ!$AB$396</f>
        <v>0.38692593935919223</v>
      </c>
      <c r="K38" s="44">
        <f>[3]DK!$AB$396</f>
        <v>1.0798491063141611</v>
      </c>
      <c r="L38" s="44">
        <f>[3]EE!$AB$396</f>
        <v>0.52233117759023218</v>
      </c>
      <c r="M38" s="44">
        <f>[3]FI!$AB$396</f>
        <v>0.61843812008191823</v>
      </c>
      <c r="N38" s="44">
        <f>[3]FR!$AB$396</f>
        <v>0.45876447071226417</v>
      </c>
      <c r="O38" s="44">
        <f>[3]DE!$AB$396</f>
        <v>0.94794408985234613</v>
      </c>
      <c r="P38" s="44">
        <f>[3]GR!$AB$396</f>
        <v>0.69707844815137177</v>
      </c>
      <c r="Q38" s="44">
        <f>[3]HU!$AB$396</f>
        <v>0.38267249540681408</v>
      </c>
      <c r="R38" s="44">
        <f>[3]IE!$AB$396</f>
        <v>0.67649403421479015</v>
      </c>
      <c r="S38" s="44">
        <f>[3]IT!$AB$396</f>
        <v>0.7657244813461942</v>
      </c>
      <c r="T38" s="44">
        <f>[3]LA!$AB$396</f>
        <v>0.63562257369689101</v>
      </c>
      <c r="U38" s="44">
        <f>[3]LT!$AB$396</f>
        <v>0.6073969948245852</v>
      </c>
      <c r="V38" s="44">
        <f>[3]LU!$AB$396</f>
        <v>0.94579664681082076</v>
      </c>
      <c r="W38" s="44">
        <f>[3]MT!$AB$396</f>
        <v>0.3070068473664907</v>
      </c>
      <c r="X38" s="44">
        <f>[3]NL!$AB$396</f>
        <v>0.70073514712558949</v>
      </c>
      <c r="Y38" s="44">
        <f>[3]PL!$AB$396</f>
        <v>0.40173769232660295</v>
      </c>
      <c r="Z38" s="44">
        <f>[3]PT!$AB$396</f>
        <v>1.3148036320917433</v>
      </c>
      <c r="AA38" s="44">
        <f>[3]RO!$AB$396</f>
        <v>0.71945284736000814</v>
      </c>
      <c r="AB38" s="44">
        <f>[3]SK!$AB$396</f>
        <v>0.41023121862617923</v>
      </c>
      <c r="AC38" s="44">
        <f>[3]SI!$AB$396</f>
        <v>0.54484190856591574</v>
      </c>
      <c r="AD38" s="44">
        <f>[3]ES!$AB$396</f>
        <v>0.99276075014736354</v>
      </c>
      <c r="AE38" s="44">
        <f>[3]SE!$AB$396</f>
        <v>0.99427114682474504</v>
      </c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6"/>
      <c r="AY38" s="46"/>
      <c r="AZ38" s="47"/>
    </row>
    <row r="39" spans="2:52" ht="12.95" customHeight="1" x14ac:dyDescent="0.25">
      <c r="B39" s="48" t="s">
        <v>91</v>
      </c>
      <c r="C39" s="49" t="s">
        <v>87</v>
      </c>
      <c r="D39" s="50">
        <f>D34/D38</f>
        <v>3074.981829613741</v>
      </c>
      <c r="E39" s="51">
        <f t="shared" ref="E39:AE39" si="0">E34/E38</f>
        <v>79.014187500000006</v>
      </c>
      <c r="F39" s="51">
        <f t="shared" si="0"/>
        <v>99.285234375000002</v>
      </c>
      <c r="G39" s="51">
        <f t="shared" si="0"/>
        <v>37.493960937499999</v>
      </c>
      <c r="H39" s="51">
        <f t="shared" si="0"/>
        <v>20.46733984375</v>
      </c>
      <c r="I39" s="51">
        <f t="shared" si="0"/>
        <v>6.2220498046874999</v>
      </c>
      <c r="J39" s="51">
        <f t="shared" si="0"/>
        <v>73.208406249999996</v>
      </c>
      <c r="K39" s="51">
        <f t="shared" si="0"/>
        <v>51.672089843749994</v>
      </c>
      <c r="L39" s="51">
        <f t="shared" si="0"/>
        <v>10.297620117187501</v>
      </c>
      <c r="M39" s="51">
        <f t="shared" si="0"/>
        <v>94.307671875000011</v>
      </c>
      <c r="N39" s="51">
        <f t="shared" si="0"/>
        <v>600.10800000000006</v>
      </c>
      <c r="O39" s="51">
        <f t="shared" si="0"/>
        <v>535.19137499999999</v>
      </c>
      <c r="P39" s="51">
        <f t="shared" si="0"/>
        <v>57.9404296875</v>
      </c>
      <c r="Q39" s="51">
        <f t="shared" si="0"/>
        <v>53.017511718750001</v>
      </c>
      <c r="R39" s="51">
        <f t="shared" si="0"/>
        <v>56.986996093750001</v>
      </c>
      <c r="S39" s="51">
        <f t="shared" si="0"/>
        <v>339.596</v>
      </c>
      <c r="T39" s="51">
        <f t="shared" si="0"/>
        <v>9.1115791015624996</v>
      </c>
      <c r="U39" s="51">
        <f t="shared" si="0"/>
        <v>13.000759765625002</v>
      </c>
      <c r="V39" s="51">
        <f t="shared" si="0"/>
        <v>2.2504050292968749</v>
      </c>
      <c r="W39" s="51">
        <f t="shared" si="0"/>
        <v>3.4890000000000003</v>
      </c>
      <c r="X39" s="51">
        <f t="shared" si="0"/>
        <v>126.86779687500001</v>
      </c>
      <c r="Y39" s="51">
        <f t="shared" si="0"/>
        <v>197.06690625000002</v>
      </c>
      <c r="Z39" s="51">
        <f t="shared" si="0"/>
        <v>51.353421875000009</v>
      </c>
      <c r="AA39" s="51">
        <f t="shared" si="0"/>
        <v>74.74746875000001</v>
      </c>
      <c r="AB39" s="51">
        <f t="shared" si="0"/>
        <v>35.358609375</v>
      </c>
      <c r="AC39" s="51">
        <f t="shared" si="0"/>
        <v>16.877019531249999</v>
      </c>
      <c r="AD39" s="51">
        <f t="shared" si="0"/>
        <v>294.68531250000001</v>
      </c>
      <c r="AE39" s="51">
        <f t="shared" si="0"/>
        <v>151.19000000000003</v>
      </c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6"/>
      <c r="AY39" s="46"/>
      <c r="AZ39" s="47"/>
    </row>
    <row r="40" spans="2:52" ht="18" customHeight="1" x14ac:dyDescent="0.25">
      <c r="B40" s="27"/>
      <c r="C40" s="28"/>
      <c r="D40" s="52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7"/>
      <c r="AY40" s="17"/>
      <c r="AZ40" s="16"/>
    </row>
    <row r="41" spans="2:52" ht="12.95" customHeight="1" x14ac:dyDescent="0.25">
      <c r="B41" s="54" t="s">
        <v>92</v>
      </c>
      <c r="C41" s="55"/>
      <c r="D41" s="19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5"/>
      <c r="AY41" s="25"/>
      <c r="AZ41" s="26"/>
    </row>
    <row r="42" spans="2:52" ht="12.95" customHeight="1" x14ac:dyDescent="0.25">
      <c r="B42" s="56" t="s">
        <v>70</v>
      </c>
      <c r="C42" s="57" t="s">
        <v>93</v>
      </c>
      <c r="D42" s="58">
        <f>IF(D7=0,"n.a.",D23/D7*1000)</f>
        <v>4896.7744010321503</v>
      </c>
      <c r="E42" s="59">
        <f t="shared" ref="E42:AE42" si="1">IF(E7=0,"n.a.",E23/E7*1000)</f>
        <v>4567.9255043328485</v>
      </c>
      <c r="F42" s="59">
        <f t="shared" si="1"/>
        <v>4695.6690947701982</v>
      </c>
      <c r="G42" s="59">
        <f t="shared" si="1"/>
        <v>6227.5477473832898</v>
      </c>
      <c r="H42" s="59">
        <f t="shared" si="1"/>
        <v>6346.1429209920288</v>
      </c>
      <c r="I42" s="59">
        <f t="shared" si="1"/>
        <v>6063.7435171406714</v>
      </c>
      <c r="J42" s="59">
        <f t="shared" si="1"/>
        <v>6027.8116950394315</v>
      </c>
      <c r="K42" s="59">
        <f t="shared" si="1"/>
        <v>4651.986581997372</v>
      </c>
      <c r="L42" s="59">
        <f t="shared" si="1"/>
        <v>6091.369137412501</v>
      </c>
      <c r="M42" s="59">
        <f t="shared" si="1"/>
        <v>5063.0298528468384</v>
      </c>
      <c r="N42" s="59">
        <f t="shared" si="1"/>
        <v>6218.0893960933536</v>
      </c>
      <c r="O42" s="59">
        <f t="shared" si="1"/>
        <v>3960.7559788077469</v>
      </c>
      <c r="P42" s="59">
        <f t="shared" si="1"/>
        <v>6126.6116566705505</v>
      </c>
      <c r="Q42" s="59">
        <f t="shared" si="1"/>
        <v>6420.1843395311789</v>
      </c>
      <c r="R42" s="59">
        <f t="shared" si="1"/>
        <v>5920.0851918432254</v>
      </c>
      <c r="S42" s="59">
        <f t="shared" si="1"/>
        <v>4126.3422789060251</v>
      </c>
      <c r="T42" s="59">
        <f t="shared" si="1"/>
        <v>5735.0464326685697</v>
      </c>
      <c r="U42" s="59">
        <f t="shared" si="1"/>
        <v>6314.5224766567835</v>
      </c>
      <c r="V42" s="59">
        <f t="shared" si="1"/>
        <v>4128.2891256422308</v>
      </c>
      <c r="W42" s="59">
        <f t="shared" si="1"/>
        <v>6190.782919704704</v>
      </c>
      <c r="X42" s="59">
        <f t="shared" si="1"/>
        <v>5249.8658444353659</v>
      </c>
      <c r="Y42" s="59">
        <f t="shared" si="1"/>
        <v>6419.2278297157491</v>
      </c>
      <c r="Z42" s="59">
        <f t="shared" si="1"/>
        <v>6195.518208139275</v>
      </c>
      <c r="AA42" s="59">
        <f t="shared" si="1"/>
        <v>6470.6732775045784</v>
      </c>
      <c r="AB42" s="59">
        <f t="shared" si="1"/>
        <v>5974.4081980123374</v>
      </c>
      <c r="AC42" s="59">
        <f t="shared" si="1"/>
        <v>6293.6071454628118</v>
      </c>
      <c r="AD42" s="59">
        <f t="shared" si="1"/>
        <v>5626.2188987400768</v>
      </c>
      <c r="AE42" s="59">
        <f t="shared" si="1"/>
        <v>6047.1259934961054</v>
      </c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5"/>
      <c r="AY42" s="25"/>
      <c r="AZ42" s="26"/>
    </row>
    <row r="43" spans="2:52" ht="12.95" customHeight="1" x14ac:dyDescent="0.25">
      <c r="B43" s="60" t="s">
        <v>72</v>
      </c>
      <c r="C43" s="61" t="s">
        <v>93</v>
      </c>
      <c r="D43" s="62">
        <f t="shared" ref="D43:AE52" si="2">IF(D8=0,"n.a.",D24/D8*1000)</f>
        <v>5172.3688218855941</v>
      </c>
      <c r="E43" s="63">
        <f t="shared" si="2"/>
        <v>5809.2629898755131</v>
      </c>
      <c r="F43" s="63">
        <f t="shared" si="2"/>
        <v>3102.2447265557439</v>
      </c>
      <c r="G43" s="63">
        <f t="shared" si="2"/>
        <v>5887.7270849712359</v>
      </c>
      <c r="H43" s="63">
        <f t="shared" si="2"/>
        <v>5714.0233126306248</v>
      </c>
      <c r="I43" s="63">
        <f t="shared" si="2"/>
        <v>6499.9996872784232</v>
      </c>
      <c r="J43" s="63">
        <f t="shared" si="2"/>
        <v>5276.9034632149333</v>
      </c>
      <c r="K43" s="63">
        <f t="shared" si="2"/>
        <v>4158.609806499876</v>
      </c>
      <c r="L43" s="63">
        <f t="shared" si="2"/>
        <v>4389.8035552557958</v>
      </c>
      <c r="M43" s="63">
        <f t="shared" si="2"/>
        <v>5922.0337334600654</v>
      </c>
      <c r="N43" s="63">
        <f t="shared" si="2"/>
        <v>5750.656542083113</v>
      </c>
      <c r="O43" s="63">
        <f t="shared" si="2"/>
        <v>4713.4499809185254</v>
      </c>
      <c r="P43" s="63">
        <f t="shared" si="2"/>
        <v>5870.5577761635914</v>
      </c>
      <c r="Q43" s="63">
        <f t="shared" si="2"/>
        <v>4015.0642104206549</v>
      </c>
      <c r="R43" s="63">
        <f t="shared" si="2"/>
        <v>5524.4117034270803</v>
      </c>
      <c r="S43" s="63">
        <f t="shared" si="2"/>
        <v>5059.8777512314919</v>
      </c>
      <c r="T43" s="63">
        <f t="shared" si="2"/>
        <v>5973.1095918393312</v>
      </c>
      <c r="U43" s="63">
        <f t="shared" si="2"/>
        <v>5136.41363815356</v>
      </c>
      <c r="V43" s="63">
        <f t="shared" si="2"/>
        <v>6138.6451921039798</v>
      </c>
      <c r="W43" s="63">
        <f t="shared" si="2"/>
        <v>6500.0000475673169</v>
      </c>
      <c r="X43" s="63">
        <f t="shared" si="2"/>
        <v>3514.3008668338366</v>
      </c>
      <c r="Y43" s="63">
        <f t="shared" si="2"/>
        <v>5182.3083342490918</v>
      </c>
      <c r="Z43" s="63">
        <f t="shared" si="2"/>
        <v>6047.0519773338456</v>
      </c>
      <c r="AA43" s="63">
        <f t="shared" si="2"/>
        <v>6029.3407183650042</v>
      </c>
      <c r="AB43" s="63">
        <f t="shared" si="2"/>
        <v>5812.0921554676625</v>
      </c>
      <c r="AC43" s="63">
        <f t="shared" si="2"/>
        <v>5540.4843095958931</v>
      </c>
      <c r="AD43" s="63">
        <f t="shared" si="2"/>
        <v>4991.845513051956</v>
      </c>
      <c r="AE43" s="63">
        <f t="shared" si="2"/>
        <v>5905.6392105825944</v>
      </c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5"/>
      <c r="AY43" s="25"/>
      <c r="AZ43" s="26"/>
    </row>
    <row r="44" spans="2:52" ht="12.95" customHeight="1" x14ac:dyDescent="0.25">
      <c r="B44" s="60" t="s">
        <v>73</v>
      </c>
      <c r="C44" s="61" t="s">
        <v>93</v>
      </c>
      <c r="D44" s="62">
        <f t="shared" si="2"/>
        <v>6233.4976444846534</v>
      </c>
      <c r="E44" s="63">
        <f t="shared" si="2"/>
        <v>6697.8834900879656</v>
      </c>
      <c r="F44" s="63">
        <f t="shared" si="2"/>
        <v>6557.4475140672575</v>
      </c>
      <c r="G44" s="63">
        <f t="shared" si="2"/>
        <v>6500.0001456803857</v>
      </c>
      <c r="H44" s="63">
        <f t="shared" si="2"/>
        <v>6500.0006403237476</v>
      </c>
      <c r="I44" s="63">
        <f t="shared" si="2"/>
        <v>6489.1309494220068</v>
      </c>
      <c r="J44" s="63">
        <f t="shared" si="2"/>
        <v>6499.9999414365548</v>
      </c>
      <c r="K44" s="63">
        <f t="shared" si="2"/>
        <v>5826.4212606673818</v>
      </c>
      <c r="L44" s="63">
        <f t="shared" si="2"/>
        <v>6499.9998344443784</v>
      </c>
      <c r="M44" s="63">
        <f t="shared" si="2"/>
        <v>6307.9739489731028</v>
      </c>
      <c r="N44" s="63">
        <f t="shared" si="2"/>
        <v>5781.5200190256946</v>
      </c>
      <c r="O44" s="63">
        <f t="shared" si="2"/>
        <v>6494.7229409132651</v>
      </c>
      <c r="P44" s="63">
        <f t="shared" si="2"/>
        <v>6499.999113115935</v>
      </c>
      <c r="Q44" s="63">
        <f t="shared" si="2"/>
        <v>6499.9995487857368</v>
      </c>
      <c r="R44" s="63">
        <f t="shared" si="2"/>
        <v>6500.0002971638769</v>
      </c>
      <c r="S44" s="63">
        <f t="shared" si="2"/>
        <v>6417.4507672362315</v>
      </c>
      <c r="T44" s="63">
        <f t="shared" si="2"/>
        <v>6500.0000387486516</v>
      </c>
      <c r="U44" s="63">
        <f t="shared" si="2"/>
        <v>6500.00146682582</v>
      </c>
      <c r="V44" s="63">
        <f t="shared" si="2"/>
        <v>6500.001282937923</v>
      </c>
      <c r="W44" s="63">
        <f t="shared" si="2"/>
        <v>6500.0000530005345</v>
      </c>
      <c r="X44" s="63">
        <f t="shared" si="2"/>
        <v>6490.3580990427972</v>
      </c>
      <c r="Y44" s="63">
        <f t="shared" si="2"/>
        <v>6499.9999343880154</v>
      </c>
      <c r="Z44" s="63">
        <f t="shared" si="2"/>
        <v>6302.2551085591076</v>
      </c>
      <c r="AA44" s="63">
        <f t="shared" si="2"/>
        <v>6500.0004635815012</v>
      </c>
      <c r="AB44" s="63">
        <f t="shared" si="2"/>
        <v>6500.000564648275</v>
      </c>
      <c r="AC44" s="63">
        <f t="shared" si="2"/>
        <v>6500.000165654682</v>
      </c>
      <c r="AD44" s="63">
        <f t="shared" si="2"/>
        <v>6499.9996774535675</v>
      </c>
      <c r="AE44" s="63">
        <f t="shared" si="2"/>
        <v>3785.0186057076294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5"/>
      <c r="AY44" s="25"/>
      <c r="AZ44" s="26"/>
    </row>
    <row r="45" spans="2:52" ht="12.95" customHeight="1" x14ac:dyDescent="0.25">
      <c r="B45" s="60" t="s">
        <v>74</v>
      </c>
      <c r="C45" s="61" t="s">
        <v>93</v>
      </c>
      <c r="D45" s="62">
        <f t="shared" si="2"/>
        <v>6511.521983136482</v>
      </c>
      <c r="E45" s="63">
        <f t="shared" si="2"/>
        <v>6992.8764536366207</v>
      </c>
      <c r="F45" s="63">
        <f t="shared" si="2"/>
        <v>4999.9998752251722</v>
      </c>
      <c r="G45" s="63">
        <f t="shared" si="2"/>
        <v>6632.719064246482</v>
      </c>
      <c r="H45" s="63">
        <f t="shared" si="2"/>
        <v>6136.1805595140659</v>
      </c>
      <c r="I45" s="63">
        <f t="shared" si="2"/>
        <v>6000.0002118456678</v>
      </c>
      <c r="J45" s="63">
        <f t="shared" si="2"/>
        <v>5999.9997015581503</v>
      </c>
      <c r="K45" s="63">
        <f t="shared" si="2"/>
        <v>4999.9997772508523</v>
      </c>
      <c r="L45" s="63">
        <f t="shared" si="2"/>
        <v>5999.9998134738134</v>
      </c>
      <c r="M45" s="63">
        <f t="shared" si="2"/>
        <v>4999.9998752251722</v>
      </c>
      <c r="N45" s="63">
        <f t="shared" si="2"/>
        <v>6967.380513787115</v>
      </c>
      <c r="O45" s="63">
        <f t="shared" si="2"/>
        <v>5000.0005027817833</v>
      </c>
      <c r="P45" s="63">
        <f t="shared" si="2"/>
        <v>6825.3109561063739</v>
      </c>
      <c r="Q45" s="63">
        <f t="shared" si="2"/>
        <v>6831.3601870159064</v>
      </c>
      <c r="R45" s="63">
        <f t="shared" si="2"/>
        <v>4999.9998752251722</v>
      </c>
      <c r="S45" s="63">
        <f t="shared" si="2"/>
        <v>7000.686009363586</v>
      </c>
      <c r="T45" s="63">
        <f t="shared" si="2"/>
        <v>5999.9998134738134</v>
      </c>
      <c r="U45" s="63">
        <f t="shared" si="2"/>
        <v>6000</v>
      </c>
      <c r="V45" s="63">
        <f t="shared" si="2"/>
        <v>4999.9998937159444</v>
      </c>
      <c r="W45" s="63">
        <f t="shared" si="2"/>
        <v>6000.0002118456678</v>
      </c>
      <c r="X45" s="63">
        <f t="shared" si="2"/>
        <v>4999.9998752251722</v>
      </c>
      <c r="Y45" s="63">
        <f t="shared" si="2"/>
        <v>5999.9998341989667</v>
      </c>
      <c r="Z45" s="63">
        <f t="shared" si="2"/>
        <v>6948.6269466761269</v>
      </c>
      <c r="AA45" s="63">
        <f t="shared" si="2"/>
        <v>6616.4259707438659</v>
      </c>
      <c r="AB45" s="63">
        <f t="shared" si="2"/>
        <v>6000</v>
      </c>
      <c r="AC45" s="63">
        <f t="shared" si="2"/>
        <v>6599.9588452707603</v>
      </c>
      <c r="AD45" s="63">
        <f t="shared" si="2"/>
        <v>6963.2653542402468</v>
      </c>
      <c r="AE45" s="63">
        <f t="shared" si="2"/>
        <v>4999.9998502701956</v>
      </c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5"/>
      <c r="AY45" s="25"/>
      <c r="AZ45" s="26"/>
    </row>
    <row r="46" spans="2:52" ht="12.95" customHeight="1" x14ac:dyDescent="0.25">
      <c r="B46" s="60" t="s">
        <v>75</v>
      </c>
      <c r="C46" s="61" t="s">
        <v>93</v>
      </c>
      <c r="D46" s="62">
        <f t="shared" si="2"/>
        <v>3104.2977793672662</v>
      </c>
      <c r="E46" s="63">
        <f t="shared" si="2"/>
        <v>4335.7657629488795</v>
      </c>
      <c r="F46" s="63">
        <f t="shared" si="2"/>
        <v>2842.0452437245985</v>
      </c>
      <c r="G46" s="63">
        <f t="shared" si="2"/>
        <v>1816.4152824677003</v>
      </c>
      <c r="H46" s="63">
        <f t="shared" si="2"/>
        <v>3110.0439424593592</v>
      </c>
      <c r="I46" s="63" t="str">
        <f t="shared" si="2"/>
        <v>n.a.</v>
      </c>
      <c r="J46" s="63">
        <f t="shared" si="2"/>
        <v>2039.0197230466413</v>
      </c>
      <c r="K46" s="63" t="str">
        <f t="shared" si="2"/>
        <v>n.a.</v>
      </c>
      <c r="L46" s="63" t="str">
        <f t="shared" si="2"/>
        <v>n.a.</v>
      </c>
      <c r="M46" s="63">
        <f t="shared" si="2"/>
        <v>4436.5108597470744</v>
      </c>
      <c r="N46" s="63">
        <f t="shared" si="2"/>
        <v>3012.3855248137506</v>
      </c>
      <c r="O46" s="63">
        <f t="shared" si="2"/>
        <v>4532.4741810559171</v>
      </c>
      <c r="P46" s="63">
        <f t="shared" si="2"/>
        <v>1618.5316562292892</v>
      </c>
      <c r="Q46" s="63">
        <f t="shared" si="2"/>
        <v>4142.0836597028674</v>
      </c>
      <c r="R46" s="63">
        <f t="shared" si="2"/>
        <v>3023.9801877874602</v>
      </c>
      <c r="S46" s="63">
        <f t="shared" si="2"/>
        <v>2912.5115856453172</v>
      </c>
      <c r="T46" s="63">
        <f t="shared" si="2"/>
        <v>1906.3003743335305</v>
      </c>
      <c r="U46" s="63">
        <f t="shared" si="2"/>
        <v>3813.7168632276207</v>
      </c>
      <c r="V46" s="63" t="str">
        <f t="shared" si="2"/>
        <v>n.a.</v>
      </c>
      <c r="W46" s="63" t="str">
        <f t="shared" si="2"/>
        <v>n.a.</v>
      </c>
      <c r="X46" s="63">
        <f t="shared" si="2"/>
        <v>2548.5313468591489</v>
      </c>
      <c r="Y46" s="63">
        <f t="shared" si="2"/>
        <v>3533.7672806251094</v>
      </c>
      <c r="Z46" s="63">
        <f t="shared" si="2"/>
        <v>2259.5384503380874</v>
      </c>
      <c r="AA46" s="63">
        <f t="shared" si="2"/>
        <v>2597.6531401805241</v>
      </c>
      <c r="AB46" s="63">
        <f t="shared" si="2"/>
        <v>2472.3728664011883</v>
      </c>
      <c r="AC46" s="63">
        <f t="shared" si="2"/>
        <v>3858.4327599544208</v>
      </c>
      <c r="AD46" s="63">
        <f t="shared" si="2"/>
        <v>2049.2622718042494</v>
      </c>
      <c r="AE46" s="63">
        <f t="shared" si="2"/>
        <v>4032.4887524077535</v>
      </c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5"/>
      <c r="AY46" s="25"/>
      <c r="AZ46" s="26"/>
    </row>
    <row r="47" spans="2:52" ht="12.95" customHeight="1" x14ac:dyDescent="0.25">
      <c r="B47" s="60" t="s">
        <v>76</v>
      </c>
      <c r="C47" s="61" t="s">
        <v>93</v>
      </c>
      <c r="D47" s="62">
        <f t="shared" si="2"/>
        <v>3165.4546415777932</v>
      </c>
      <c r="E47" s="63">
        <f t="shared" si="2"/>
        <v>4339.6036246127369</v>
      </c>
      <c r="F47" s="63">
        <f t="shared" si="2"/>
        <v>2860.3258426100447</v>
      </c>
      <c r="G47" s="63">
        <f t="shared" si="2"/>
        <v>1670.3883044934919</v>
      </c>
      <c r="H47" s="63">
        <f t="shared" si="2"/>
        <v>3247.2451949850329</v>
      </c>
      <c r="I47" s="63">
        <f t="shared" si="2"/>
        <v>3045.3308391163664</v>
      </c>
      <c r="J47" s="63">
        <f t="shared" si="2"/>
        <v>2039.020150074871</v>
      </c>
      <c r="K47" s="63">
        <f t="shared" si="2"/>
        <v>2396.63318258053</v>
      </c>
      <c r="L47" s="63">
        <f t="shared" si="2"/>
        <v>4088.0954945949616</v>
      </c>
      <c r="M47" s="63">
        <f t="shared" si="2"/>
        <v>4436.5110075105613</v>
      </c>
      <c r="N47" s="63">
        <f t="shared" si="2"/>
        <v>3023.234444119129</v>
      </c>
      <c r="O47" s="63">
        <f t="shared" si="2"/>
        <v>4540.603427824728</v>
      </c>
      <c r="P47" s="63">
        <f t="shared" si="2"/>
        <v>1620.8535525168527</v>
      </c>
      <c r="Q47" s="63">
        <f t="shared" si="2"/>
        <v>4064.0699281330772</v>
      </c>
      <c r="R47" s="63">
        <f t="shared" si="2"/>
        <v>3023.9802841808905</v>
      </c>
      <c r="S47" s="63">
        <f t="shared" si="2"/>
        <v>2914.486716816642</v>
      </c>
      <c r="T47" s="63">
        <f t="shared" si="2"/>
        <v>1924.1832938258426</v>
      </c>
      <c r="U47" s="63">
        <f t="shared" si="2"/>
        <v>3813.716685909294</v>
      </c>
      <c r="V47" s="63">
        <f t="shared" si="2"/>
        <v>3065.359384390078</v>
      </c>
      <c r="W47" s="63" t="str">
        <f t="shared" si="2"/>
        <v>n.a.</v>
      </c>
      <c r="X47" s="63">
        <f t="shared" si="2"/>
        <v>2548.5315637473286</v>
      </c>
      <c r="Y47" s="63">
        <f t="shared" si="2"/>
        <v>3556.491363999623</v>
      </c>
      <c r="Z47" s="63">
        <f t="shared" si="2"/>
        <v>2259.537944209731</v>
      </c>
      <c r="AA47" s="63">
        <f t="shared" si="2"/>
        <v>2623.4599095689177</v>
      </c>
      <c r="AB47" s="63">
        <f t="shared" si="2"/>
        <v>2532.48267041894</v>
      </c>
      <c r="AC47" s="63">
        <f t="shared" si="2"/>
        <v>3841.5707761366648</v>
      </c>
      <c r="AD47" s="63">
        <f t="shared" si="2"/>
        <v>2053.9527116157674</v>
      </c>
      <c r="AE47" s="63">
        <f t="shared" si="2"/>
        <v>4032.488174496913</v>
      </c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5"/>
      <c r="AY47" s="25"/>
      <c r="AZ47" s="26"/>
    </row>
    <row r="48" spans="2:52" ht="12.95" customHeight="1" x14ac:dyDescent="0.25">
      <c r="B48" s="60" t="s">
        <v>77</v>
      </c>
      <c r="C48" s="61" t="s">
        <v>93</v>
      </c>
      <c r="D48" s="62">
        <f t="shared" si="2"/>
        <v>1039.8527047489383</v>
      </c>
      <c r="E48" s="63">
        <f t="shared" si="2"/>
        <v>953.57910605719383</v>
      </c>
      <c r="F48" s="63">
        <f t="shared" si="2"/>
        <v>732.49974483375706</v>
      </c>
      <c r="G48" s="63">
        <f t="shared" si="2"/>
        <v>1128.969200722853</v>
      </c>
      <c r="H48" s="63">
        <f t="shared" si="2"/>
        <v>1046.8616771115026</v>
      </c>
      <c r="I48" s="63">
        <f t="shared" si="2"/>
        <v>1405.6339848922787</v>
      </c>
      <c r="J48" s="63">
        <f t="shared" si="2"/>
        <v>874.91705382422174</v>
      </c>
      <c r="K48" s="63">
        <f t="shared" si="2"/>
        <v>794.11497333270336</v>
      </c>
      <c r="L48" s="63">
        <f t="shared" si="2"/>
        <v>845.34153969370414</v>
      </c>
      <c r="M48" s="63">
        <f t="shared" si="2"/>
        <v>753.80262505268945</v>
      </c>
      <c r="N48" s="63">
        <f t="shared" si="2"/>
        <v>1102.2349788161448</v>
      </c>
      <c r="O48" s="63">
        <f t="shared" si="2"/>
        <v>884.20107657251162</v>
      </c>
      <c r="P48" s="63">
        <f t="shared" si="2"/>
        <v>1277.3535201244226</v>
      </c>
      <c r="Q48" s="63">
        <f t="shared" si="2"/>
        <v>984.85484501272401</v>
      </c>
      <c r="R48" s="63">
        <f t="shared" si="2"/>
        <v>778.92094522678917</v>
      </c>
      <c r="S48" s="63">
        <f t="shared" si="2"/>
        <v>1270.9892987951714</v>
      </c>
      <c r="T48" s="63">
        <f t="shared" si="2"/>
        <v>870.53951503214205</v>
      </c>
      <c r="U48" s="63">
        <f t="shared" si="2"/>
        <v>862.89301585335988</v>
      </c>
      <c r="V48" s="63">
        <f t="shared" si="2"/>
        <v>789.39144128131977</v>
      </c>
      <c r="W48" s="63">
        <f t="shared" si="2"/>
        <v>1380.468437199012</v>
      </c>
      <c r="X48" s="63">
        <f t="shared" si="2"/>
        <v>804.93439021149334</v>
      </c>
      <c r="Y48" s="63">
        <f t="shared" si="2"/>
        <v>868.09546694478854</v>
      </c>
      <c r="Z48" s="63">
        <f t="shared" si="2"/>
        <v>1347.0597872817816</v>
      </c>
      <c r="AA48" s="63">
        <f t="shared" si="2"/>
        <v>1135.9202896874165</v>
      </c>
      <c r="AB48" s="63">
        <f t="shared" si="2"/>
        <v>949.21238462632346</v>
      </c>
      <c r="AC48" s="63">
        <f t="shared" si="2"/>
        <v>1018.6730452806361</v>
      </c>
      <c r="AD48" s="63">
        <f t="shared" si="2"/>
        <v>1379.2260390659039</v>
      </c>
      <c r="AE48" s="63">
        <f t="shared" si="2"/>
        <v>774.01164431455254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5"/>
      <c r="AY48" s="25"/>
      <c r="AZ48" s="26"/>
    </row>
    <row r="49" spans="2:52" ht="12.95" customHeight="1" x14ac:dyDescent="0.25">
      <c r="B49" s="60" t="s">
        <v>78</v>
      </c>
      <c r="C49" s="61" t="s">
        <v>93</v>
      </c>
      <c r="D49" s="62">
        <f t="shared" si="2"/>
        <v>4541.957827051443</v>
      </c>
      <c r="E49" s="63" t="str">
        <f t="shared" si="2"/>
        <v>n.a.</v>
      </c>
      <c r="F49" s="63" t="str">
        <f t="shared" si="2"/>
        <v>n.a.</v>
      </c>
      <c r="G49" s="63" t="str">
        <f t="shared" si="2"/>
        <v>n.a.</v>
      </c>
      <c r="H49" s="63" t="str">
        <f t="shared" si="2"/>
        <v>n.a.</v>
      </c>
      <c r="I49" s="63">
        <f t="shared" si="2"/>
        <v>4091.7192649068638</v>
      </c>
      <c r="J49" s="63" t="str">
        <f t="shared" si="2"/>
        <v>n.a.</v>
      </c>
      <c r="K49" s="63" t="str">
        <f t="shared" si="2"/>
        <v>n.a.</v>
      </c>
      <c r="L49" s="63" t="str">
        <f t="shared" si="2"/>
        <v>n.a.</v>
      </c>
      <c r="M49" s="63" t="str">
        <f t="shared" si="2"/>
        <v>n.a.</v>
      </c>
      <c r="N49" s="63" t="str">
        <f t="shared" si="2"/>
        <v>n.a.</v>
      </c>
      <c r="O49" s="63" t="str">
        <f t="shared" si="2"/>
        <v>n.a.</v>
      </c>
      <c r="P49" s="63">
        <f t="shared" si="2"/>
        <v>3553.1624474952428</v>
      </c>
      <c r="Q49" s="63" t="str">
        <f t="shared" si="2"/>
        <v>n.a.</v>
      </c>
      <c r="R49" s="63" t="str">
        <f t="shared" si="2"/>
        <v>n.a.</v>
      </c>
      <c r="S49" s="63" t="str">
        <f t="shared" si="2"/>
        <v>n.a.</v>
      </c>
      <c r="T49" s="63" t="str">
        <f t="shared" si="2"/>
        <v>n.a.</v>
      </c>
      <c r="U49" s="63" t="str">
        <f t="shared" si="2"/>
        <v>n.a.</v>
      </c>
      <c r="V49" s="63" t="str">
        <f t="shared" si="2"/>
        <v>n.a.</v>
      </c>
      <c r="W49" s="63" t="str">
        <f t="shared" si="2"/>
        <v>n.a.</v>
      </c>
      <c r="X49" s="63" t="str">
        <f t="shared" si="2"/>
        <v>n.a.</v>
      </c>
      <c r="Y49" s="63" t="str">
        <f t="shared" si="2"/>
        <v>n.a.</v>
      </c>
      <c r="Z49" s="63">
        <f t="shared" si="2"/>
        <v>4095.1005783494575</v>
      </c>
      <c r="AA49" s="63" t="str">
        <f t="shared" si="2"/>
        <v>n.a.</v>
      </c>
      <c r="AB49" s="63" t="str">
        <f t="shared" si="2"/>
        <v>n.a.</v>
      </c>
      <c r="AC49" s="63" t="str">
        <f t="shared" si="2"/>
        <v>n.a.</v>
      </c>
      <c r="AD49" s="63">
        <f t="shared" si="2"/>
        <v>4229.6349359862916</v>
      </c>
      <c r="AE49" s="63" t="str">
        <f t="shared" si="2"/>
        <v>n.a.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5"/>
      <c r="AY49" s="25"/>
      <c r="AZ49" s="26"/>
    </row>
    <row r="50" spans="2:52" ht="12.95" customHeight="1" x14ac:dyDescent="0.25">
      <c r="B50" s="60" t="s">
        <v>79</v>
      </c>
      <c r="C50" s="61" t="s">
        <v>93</v>
      </c>
      <c r="D50" s="62">
        <f t="shared" si="2"/>
        <v>4491.588874104249</v>
      </c>
      <c r="E50" s="63" t="str">
        <f t="shared" si="2"/>
        <v>n.a.</v>
      </c>
      <c r="F50" s="63" t="str">
        <f t="shared" si="2"/>
        <v>n.a.</v>
      </c>
      <c r="G50" s="63" t="str">
        <f t="shared" si="2"/>
        <v>n.a.</v>
      </c>
      <c r="H50" s="63" t="str">
        <f t="shared" si="2"/>
        <v>n.a.</v>
      </c>
      <c r="I50" s="63" t="str">
        <f t="shared" si="2"/>
        <v>n.a.</v>
      </c>
      <c r="J50" s="63" t="str">
        <f t="shared" si="2"/>
        <v>n.a.</v>
      </c>
      <c r="K50" s="63" t="str">
        <f t="shared" si="2"/>
        <v>n.a.</v>
      </c>
      <c r="L50" s="63" t="str">
        <f t="shared" si="2"/>
        <v>n.a.</v>
      </c>
      <c r="M50" s="63" t="str">
        <f t="shared" si="2"/>
        <v>n.a.</v>
      </c>
      <c r="N50" s="63" t="str">
        <f t="shared" si="2"/>
        <v>n.a.</v>
      </c>
      <c r="O50" s="63" t="str">
        <f t="shared" si="2"/>
        <v>n.a.</v>
      </c>
      <c r="P50" s="63" t="str">
        <f t="shared" si="2"/>
        <v>n.a.</v>
      </c>
      <c r="Q50" s="63" t="str">
        <f t="shared" si="2"/>
        <v>n.a.</v>
      </c>
      <c r="R50" s="63">
        <f t="shared" si="2"/>
        <v>3871.2115428658685</v>
      </c>
      <c r="S50" s="63">
        <f t="shared" si="2"/>
        <v>4493.4936351125098</v>
      </c>
      <c r="T50" s="63" t="str">
        <f t="shared" si="2"/>
        <v>n.a.</v>
      </c>
      <c r="U50" s="63" t="str">
        <f t="shared" si="2"/>
        <v>n.a.</v>
      </c>
      <c r="V50" s="63" t="str">
        <f t="shared" si="2"/>
        <v>n.a.</v>
      </c>
      <c r="W50" s="63" t="str">
        <f t="shared" si="2"/>
        <v>n.a.</v>
      </c>
      <c r="X50" s="63" t="str">
        <f t="shared" si="2"/>
        <v>n.a.</v>
      </c>
      <c r="Y50" s="63" t="str">
        <f t="shared" si="2"/>
        <v>n.a.</v>
      </c>
      <c r="Z50" s="63">
        <f t="shared" si="2"/>
        <v>3239.9999776170052</v>
      </c>
      <c r="AA50" s="63" t="str">
        <f t="shared" si="2"/>
        <v>n.a.</v>
      </c>
      <c r="AB50" s="63" t="str">
        <f t="shared" si="2"/>
        <v>n.a.</v>
      </c>
      <c r="AC50" s="63" t="str">
        <f t="shared" si="2"/>
        <v>n.a.</v>
      </c>
      <c r="AD50" s="63" t="str">
        <f t="shared" si="2"/>
        <v>n.a.</v>
      </c>
      <c r="AE50" s="63" t="str">
        <f t="shared" si="2"/>
        <v>n.a.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5"/>
      <c r="AY50" s="25"/>
      <c r="AZ50" s="26"/>
    </row>
    <row r="51" spans="2:52" ht="12.95" customHeight="1" x14ac:dyDescent="0.25">
      <c r="B51" s="60" t="s">
        <v>80</v>
      </c>
      <c r="C51" s="61" t="s">
        <v>93</v>
      </c>
      <c r="D51" s="62">
        <f t="shared" si="2"/>
        <v>2487.0373023596976</v>
      </c>
      <c r="E51" s="63">
        <f t="shared" si="2"/>
        <v>2392.3655460308173</v>
      </c>
      <c r="F51" s="63">
        <f t="shared" si="2"/>
        <v>2512.9377065055155</v>
      </c>
      <c r="G51" s="63">
        <f t="shared" si="2"/>
        <v>2139.3748638971679</v>
      </c>
      <c r="H51" s="63">
        <f t="shared" si="2"/>
        <v>2520.6093185916666</v>
      </c>
      <c r="I51" s="63">
        <f t="shared" si="2"/>
        <v>2275.1662121846557</v>
      </c>
      <c r="J51" s="63">
        <f t="shared" si="2"/>
        <v>2618.5676271810457</v>
      </c>
      <c r="K51" s="63">
        <f t="shared" si="2"/>
        <v>2922.8761964949304</v>
      </c>
      <c r="L51" s="63">
        <f t="shared" si="2"/>
        <v>2780.5268540893849</v>
      </c>
      <c r="M51" s="63">
        <f t="shared" si="2"/>
        <v>2348.3697276034459</v>
      </c>
      <c r="N51" s="63">
        <f t="shared" si="2"/>
        <v>3110.2153679015696</v>
      </c>
      <c r="O51" s="63">
        <f t="shared" si="2"/>
        <v>2090.1056090148722</v>
      </c>
      <c r="P51" s="63">
        <f t="shared" si="2"/>
        <v>3094.0042233370077</v>
      </c>
      <c r="Q51" s="63">
        <f t="shared" si="2"/>
        <v>2325.482001048641</v>
      </c>
      <c r="R51" s="63">
        <f t="shared" si="2"/>
        <v>3370.8309731368695</v>
      </c>
      <c r="S51" s="63">
        <f t="shared" si="2"/>
        <v>2638.4120247264264</v>
      </c>
      <c r="T51" s="63">
        <f t="shared" si="2"/>
        <v>2832.9203837741875</v>
      </c>
      <c r="U51" s="63">
        <f t="shared" si="2"/>
        <v>2901.1672253127531</v>
      </c>
      <c r="V51" s="63">
        <f t="shared" si="2"/>
        <v>2296.002861189746</v>
      </c>
      <c r="W51" s="63">
        <f t="shared" si="2"/>
        <v>2511.8943632569835</v>
      </c>
      <c r="X51" s="63">
        <f t="shared" si="2"/>
        <v>3104.9002613188541</v>
      </c>
      <c r="Y51" s="63">
        <f t="shared" si="2"/>
        <v>2639.694767730969</v>
      </c>
      <c r="Z51" s="63">
        <f t="shared" si="2"/>
        <v>2234.6612193293508</v>
      </c>
      <c r="AA51" s="63">
        <f t="shared" si="2"/>
        <v>2028.9404110047449</v>
      </c>
      <c r="AB51" s="63">
        <f t="shared" si="2"/>
        <v>2410.9447923967814</v>
      </c>
      <c r="AC51" s="63">
        <f t="shared" si="2"/>
        <v>1945.1051021922203</v>
      </c>
      <c r="AD51" s="63">
        <f t="shared" si="2"/>
        <v>2462.5226674658329</v>
      </c>
      <c r="AE51" s="63">
        <f t="shared" si="2"/>
        <v>2808.6507084102182</v>
      </c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5"/>
      <c r="AY51" s="25"/>
      <c r="AZ51" s="26"/>
    </row>
    <row r="52" spans="2:52" ht="12.95" customHeight="1" x14ac:dyDescent="0.25">
      <c r="B52" s="60" t="s">
        <v>81</v>
      </c>
      <c r="C52" s="61" t="s">
        <v>93</v>
      </c>
      <c r="D52" s="62">
        <f t="shared" si="2"/>
        <v>3373.0516789867079</v>
      </c>
      <c r="E52" s="63" t="str">
        <f t="shared" si="2"/>
        <v>n.a.</v>
      </c>
      <c r="F52" s="63">
        <f t="shared" si="2"/>
        <v>3345.6964394885067</v>
      </c>
      <c r="G52" s="63">
        <f t="shared" ref="G52:AE52" si="3">IF(G17=0,"n.a.",G33/G17*1000)</f>
        <v>3716.70183597906</v>
      </c>
      <c r="H52" s="63" t="str">
        <f t="shared" si="3"/>
        <v>n.a.</v>
      </c>
      <c r="I52" s="63">
        <f t="shared" si="3"/>
        <v>3155.7668560197326</v>
      </c>
      <c r="J52" s="63" t="str">
        <f t="shared" si="3"/>
        <v>n.a.</v>
      </c>
      <c r="K52" s="63">
        <f t="shared" si="3"/>
        <v>3821.0639116345783</v>
      </c>
      <c r="L52" s="63">
        <f t="shared" si="3"/>
        <v>3602.6367315126909</v>
      </c>
      <c r="M52" s="63">
        <f t="shared" si="3"/>
        <v>3263.1217254184317</v>
      </c>
      <c r="N52" s="63">
        <f t="shared" si="3"/>
        <v>3568.9641749648263</v>
      </c>
      <c r="O52" s="63">
        <f t="shared" si="3"/>
        <v>3504.1638469153045</v>
      </c>
      <c r="P52" s="63">
        <f t="shared" si="3"/>
        <v>3100.0787563501872</v>
      </c>
      <c r="Q52" s="63" t="str">
        <f t="shared" si="3"/>
        <v>n.a.</v>
      </c>
      <c r="R52" s="63">
        <f t="shared" si="3"/>
        <v>4134.4076571835449</v>
      </c>
      <c r="S52" s="63">
        <f t="shared" si="3"/>
        <v>3030.86593408525</v>
      </c>
      <c r="T52" s="63">
        <f t="shared" si="3"/>
        <v>3504.5113001518598</v>
      </c>
      <c r="U52" s="63">
        <f t="shared" si="3"/>
        <v>3528.7110977847806</v>
      </c>
      <c r="V52" s="63" t="str">
        <f t="shared" si="3"/>
        <v>n.a.</v>
      </c>
      <c r="W52" s="63">
        <f t="shared" si="3"/>
        <v>3242.5250033934672</v>
      </c>
      <c r="X52" s="63">
        <f t="shared" si="3"/>
        <v>3534.7159599155352</v>
      </c>
      <c r="Y52" s="63">
        <f t="shared" si="3"/>
        <v>3290.8821058269918</v>
      </c>
      <c r="Z52" s="63">
        <f t="shared" si="3"/>
        <v>3158.8267731882306</v>
      </c>
      <c r="AA52" s="63">
        <f t="shared" si="3"/>
        <v>3608.0196054559019</v>
      </c>
      <c r="AB52" s="63" t="str">
        <f t="shared" si="3"/>
        <v>n.a.</v>
      </c>
      <c r="AC52" s="63" t="str">
        <f t="shared" si="3"/>
        <v>n.a.</v>
      </c>
      <c r="AD52" s="63">
        <f t="shared" si="3"/>
        <v>3135.3432840282153</v>
      </c>
      <c r="AE52" s="63">
        <f t="shared" si="3"/>
        <v>3156.7461500282834</v>
      </c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5"/>
      <c r="AY52" s="25"/>
      <c r="AZ52" s="26"/>
    </row>
    <row r="53" spans="2:52" ht="12.95" customHeight="1" x14ac:dyDescent="0.25">
      <c r="B53" s="64" t="s">
        <v>82</v>
      </c>
      <c r="C53" s="65" t="s">
        <v>93</v>
      </c>
      <c r="D53" s="66">
        <f t="shared" ref="D53:AE55" si="4">IF(D18=0,"n.a.",D34/D18*1000)</f>
        <v>2040.8753890364251</v>
      </c>
      <c r="E53" s="67">
        <f t="shared" si="4"/>
        <v>2409.5334193021263</v>
      </c>
      <c r="F53" s="67">
        <f t="shared" si="4"/>
        <v>1483.248498512301</v>
      </c>
      <c r="G53" s="67">
        <f t="shared" si="4"/>
        <v>1726.3975572156055</v>
      </c>
      <c r="H53" s="67">
        <f t="shared" si="4"/>
        <v>2249.842713548544</v>
      </c>
      <c r="I53" s="67">
        <f t="shared" si="4"/>
        <v>1916.4067441807829</v>
      </c>
      <c r="J53" s="67">
        <f t="shared" si="4"/>
        <v>1351.9912143702873</v>
      </c>
      <c r="K53" s="67">
        <f t="shared" si="4"/>
        <v>2489.8276946338929</v>
      </c>
      <c r="L53" s="67">
        <f t="shared" si="4"/>
        <v>2993.2438790489928</v>
      </c>
      <c r="M53" s="67">
        <f t="shared" si="4"/>
        <v>2799.5223721179668</v>
      </c>
      <c r="N53" s="67">
        <f t="shared" si="4"/>
        <v>2031.5474889026061</v>
      </c>
      <c r="O53" s="67">
        <f t="shared" si="4"/>
        <v>1790.1305109069879</v>
      </c>
      <c r="P53" s="67">
        <f t="shared" si="4"/>
        <v>2007.3421788710025</v>
      </c>
      <c r="Q53" s="67">
        <f t="shared" si="4"/>
        <v>1326.3409387454278</v>
      </c>
      <c r="R53" s="67">
        <f t="shared" si="4"/>
        <v>2514.2436830176293</v>
      </c>
      <c r="S53" s="67">
        <f t="shared" si="4"/>
        <v>1893.7879037735349</v>
      </c>
      <c r="T53" s="67">
        <f t="shared" si="4"/>
        <v>2277.3739476520377</v>
      </c>
      <c r="U53" s="67">
        <f t="shared" si="4"/>
        <v>2998.6763581485607</v>
      </c>
      <c r="V53" s="67">
        <f t="shared" si="4"/>
        <v>1065.296219681511</v>
      </c>
      <c r="W53" s="67">
        <f t="shared" si="4"/>
        <v>1874.1836282188917</v>
      </c>
      <c r="X53" s="67">
        <f t="shared" si="4"/>
        <v>2230.9471038683255</v>
      </c>
      <c r="Y53" s="67">
        <f t="shared" si="4"/>
        <v>2842.4712757402899</v>
      </c>
      <c r="Z53" s="67">
        <f t="shared" si="4"/>
        <v>2128.8457090377187</v>
      </c>
      <c r="AA53" s="67">
        <f t="shared" si="4"/>
        <v>2181.5434470277569</v>
      </c>
      <c r="AB53" s="67">
        <f t="shared" si="4"/>
        <v>1712.2554402710721</v>
      </c>
      <c r="AC53" s="67">
        <f t="shared" si="4"/>
        <v>2178.7990768637142</v>
      </c>
      <c r="AD53" s="67">
        <f t="shared" si="4"/>
        <v>2090.6334429711428</v>
      </c>
      <c r="AE53" s="67">
        <f t="shared" si="4"/>
        <v>3127.0796153413762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5"/>
      <c r="AY53" s="25"/>
      <c r="AZ53" s="26"/>
    </row>
    <row r="54" spans="2:52" ht="12.95" customHeight="1" x14ac:dyDescent="0.25">
      <c r="B54" s="60" t="s">
        <v>83</v>
      </c>
      <c r="C54" s="61" t="s">
        <v>93</v>
      </c>
      <c r="D54" s="62">
        <f t="shared" si="4"/>
        <v>5350.0679826718342</v>
      </c>
      <c r="E54" s="63">
        <f t="shared" si="4"/>
        <v>5569.4439443963947</v>
      </c>
      <c r="F54" s="63">
        <f t="shared" si="4"/>
        <v>4916.7533886715319</v>
      </c>
      <c r="G54" s="63">
        <f t="shared" si="4"/>
        <v>6109.8340045323639</v>
      </c>
      <c r="H54" s="63">
        <f t="shared" si="4"/>
        <v>6257.7033221119918</v>
      </c>
      <c r="I54" s="63">
        <f t="shared" si="4"/>
        <v>6188.0430365733655</v>
      </c>
      <c r="J54" s="63">
        <f t="shared" si="4"/>
        <v>5759.3528361617218</v>
      </c>
      <c r="K54" s="63">
        <f t="shared" si="4"/>
        <v>4471.4934321340297</v>
      </c>
      <c r="L54" s="63">
        <f t="shared" si="4"/>
        <v>5583.7030512455185</v>
      </c>
      <c r="M54" s="63">
        <f t="shared" si="4"/>
        <v>5875.5840948451796</v>
      </c>
      <c r="N54" s="63">
        <f t="shared" si="4"/>
        <v>5815.6264652147902</v>
      </c>
      <c r="O54" s="63">
        <f t="shared" si="4"/>
        <v>4665.5849967566328</v>
      </c>
      <c r="P54" s="63">
        <f t="shared" si="4"/>
        <v>6290.7034609228249</v>
      </c>
      <c r="Q54" s="63">
        <f t="shared" si="4"/>
        <v>4250.6488712375412</v>
      </c>
      <c r="R54" s="63">
        <f t="shared" si="4"/>
        <v>6150.1677571663158</v>
      </c>
      <c r="S54" s="63">
        <f t="shared" si="4"/>
        <v>5199.2348892906939</v>
      </c>
      <c r="T54" s="63">
        <f t="shared" si="4"/>
        <v>5901.7188941937984</v>
      </c>
      <c r="U54" s="63">
        <f t="shared" si="4"/>
        <v>5344.2839966499214</v>
      </c>
      <c r="V54" s="63">
        <f t="shared" si="4"/>
        <v>5382.0908960631587</v>
      </c>
      <c r="W54" s="63">
        <f t="shared" si="4"/>
        <v>5561.9610704169318</v>
      </c>
      <c r="X54" s="63">
        <f t="shared" si="4"/>
        <v>4993.6996054133006</v>
      </c>
      <c r="Y54" s="63">
        <f t="shared" si="4"/>
        <v>5571.1611671585024</v>
      </c>
      <c r="Z54" s="63">
        <f t="shared" si="4"/>
        <v>6462.258257409575</v>
      </c>
      <c r="AA54" s="63">
        <f t="shared" si="4"/>
        <v>6261.6255684079833</v>
      </c>
      <c r="AB54" s="63">
        <f t="shared" si="4"/>
        <v>6054.9329568448984</v>
      </c>
      <c r="AC54" s="63">
        <f t="shared" si="4"/>
        <v>5984.8370843330295</v>
      </c>
      <c r="AD54" s="63">
        <f t="shared" si="4"/>
        <v>6148.8278204369417</v>
      </c>
      <c r="AE54" s="63">
        <f t="shared" si="4"/>
        <v>5838.8095237244825</v>
      </c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5"/>
      <c r="AY54" s="25"/>
      <c r="AZ54" s="26"/>
    </row>
    <row r="55" spans="2:52" s="76" customFormat="1" ht="12.95" customHeight="1" x14ac:dyDescent="0.25">
      <c r="B55" s="68" t="s">
        <v>84</v>
      </c>
      <c r="C55" s="69" t="s">
        <v>93</v>
      </c>
      <c r="D55" s="70">
        <f t="shared" si="4"/>
        <v>971.60835733643262</v>
      </c>
      <c r="E55" s="71">
        <f t="shared" si="4"/>
        <v>913.05730404128883</v>
      </c>
      <c r="F55" s="71">
        <f t="shared" si="4"/>
        <v>744.91322469260956</v>
      </c>
      <c r="G55" s="71">
        <f t="shared" si="4"/>
        <v>1064.443399988606</v>
      </c>
      <c r="H55" s="71">
        <f t="shared" si="4"/>
        <v>1030.094420058736</v>
      </c>
      <c r="I55" s="71">
        <f t="shared" si="4"/>
        <v>1381.9648292811819</v>
      </c>
      <c r="J55" s="71">
        <f t="shared" si="4"/>
        <v>837.60231594295442</v>
      </c>
      <c r="K55" s="71">
        <f t="shared" si="4"/>
        <v>766.85729777597726</v>
      </c>
      <c r="L55" s="71">
        <f t="shared" si="4"/>
        <v>821.13151344559958</v>
      </c>
      <c r="M55" s="71">
        <f t="shared" si="4"/>
        <v>725.96880037710514</v>
      </c>
      <c r="N55" s="71">
        <f t="shared" si="4"/>
        <v>1020.7707474332577</v>
      </c>
      <c r="O55" s="71">
        <f t="shared" si="4"/>
        <v>794.25352845858765</v>
      </c>
      <c r="P55" s="71">
        <f t="shared" si="4"/>
        <v>1212.6077174022325</v>
      </c>
      <c r="Q55" s="71">
        <f t="shared" si="4"/>
        <v>923.08292837312263</v>
      </c>
      <c r="R55" s="71">
        <f t="shared" si="4"/>
        <v>757.82485120344188</v>
      </c>
      <c r="S55" s="71">
        <f t="shared" si="4"/>
        <v>1150.1076608383946</v>
      </c>
      <c r="T55" s="71">
        <f t="shared" si="4"/>
        <v>846.07815144583867</v>
      </c>
      <c r="U55" s="71">
        <f t="shared" si="4"/>
        <v>841.77387034112064</v>
      </c>
      <c r="V55" s="71">
        <f t="shared" si="4"/>
        <v>777.94794559840125</v>
      </c>
      <c r="W55" s="71">
        <f t="shared" si="4"/>
        <v>1368.434012087409</v>
      </c>
      <c r="X55" s="71">
        <f t="shared" si="4"/>
        <v>791.60008973607671</v>
      </c>
      <c r="Y55" s="71">
        <f t="shared" si="4"/>
        <v>842.53018672126018</v>
      </c>
      <c r="Z55" s="71">
        <f t="shared" si="4"/>
        <v>1335.8494441056635</v>
      </c>
      <c r="AA55" s="71">
        <f t="shared" si="4"/>
        <v>1091.1372696334317</v>
      </c>
      <c r="AB55" s="71">
        <f t="shared" si="4"/>
        <v>909.90539440568443</v>
      </c>
      <c r="AC55" s="71">
        <f t="shared" si="4"/>
        <v>966.20778807066779</v>
      </c>
      <c r="AD55" s="71">
        <f t="shared" si="4"/>
        <v>1294.3527800640859</v>
      </c>
      <c r="AE55" s="71">
        <f t="shared" si="4"/>
        <v>749.67303986860463</v>
      </c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25"/>
      <c r="AY55" s="25"/>
      <c r="AZ55" s="75"/>
    </row>
    <row r="56" spans="2:52" s="76" customFormat="1" ht="18" customHeight="1" x14ac:dyDescent="0.25">
      <c r="B56" s="72"/>
      <c r="C56" s="73"/>
      <c r="D56" s="73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2:52" s="76" customFormat="1" ht="12.95" customHeight="1" x14ac:dyDescent="0.25">
      <c r="B57" s="7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25"/>
      <c r="AY57" s="25"/>
      <c r="AZ57" s="75"/>
    </row>
    <row r="58" spans="2:52" s="76" customFormat="1" ht="12.95" customHeight="1" x14ac:dyDescent="0.25">
      <c r="B58" s="78"/>
      <c r="C58" s="73"/>
      <c r="D58" s="73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25"/>
      <c r="AY58" s="25"/>
      <c r="AZ58" s="75"/>
    </row>
    <row r="59" spans="2:52" s="76" customFormat="1" ht="12.95" customHeight="1" x14ac:dyDescent="0.25">
      <c r="B59" s="78"/>
      <c r="C59" s="73"/>
      <c r="D59" s="73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25"/>
      <c r="AY59" s="25"/>
      <c r="AZ59" s="75"/>
    </row>
    <row r="60" spans="2:52" s="76" customFormat="1" ht="12.95" customHeight="1" x14ac:dyDescent="0.25">
      <c r="B60" s="78"/>
      <c r="C60" s="73"/>
      <c r="D60" s="73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25"/>
      <c r="AY60" s="25"/>
      <c r="AZ60" s="75"/>
    </row>
    <row r="61" spans="2:52" s="76" customFormat="1" ht="12.95" customHeight="1" x14ac:dyDescent="0.25">
      <c r="B61" s="78"/>
      <c r="C61" s="73"/>
      <c r="D61" s="73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25"/>
      <c r="AY61" s="25"/>
      <c r="AZ61" s="75"/>
    </row>
    <row r="62" spans="2:52" s="76" customFormat="1" ht="12.95" customHeight="1" x14ac:dyDescent="0.25">
      <c r="B62" s="72"/>
      <c r="C62" s="73"/>
      <c r="D62" s="73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25"/>
      <c r="AY62" s="25"/>
      <c r="AZ62" s="75"/>
    </row>
    <row r="63" spans="2:52" s="76" customFormat="1" x14ac:dyDescent="0.25">
      <c r="B63" s="72"/>
      <c r="C63" s="73"/>
      <c r="D63" s="73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2:52" s="76" customFormat="1" x14ac:dyDescent="0.25">
      <c r="B64" s="81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2:52" s="76" customFormat="1" x14ac:dyDescent="0.25">
      <c r="B65" s="81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2:52" s="76" customFormat="1" x14ac:dyDescent="0.25">
      <c r="B66" s="81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2:52" s="76" customFormat="1" x14ac:dyDescent="0.25">
      <c r="B67" s="81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2:52" s="76" customFormat="1" x14ac:dyDescent="0.25">
      <c r="B68" s="81"/>
      <c r="E68" s="79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2:52" s="76" customFormat="1" x14ac:dyDescent="0.25">
      <c r="B69" s="81"/>
      <c r="E69" s="79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2:52" s="76" customFormat="1" x14ac:dyDescent="0.25">
      <c r="B70" s="81"/>
      <c r="E70" s="79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2:52" s="76" customFormat="1" x14ac:dyDescent="0.25">
      <c r="B71" s="81"/>
      <c r="E71" s="79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2:52" s="76" customFormat="1" x14ac:dyDescent="0.25">
      <c r="B72" s="81"/>
      <c r="E72" s="79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2:52" s="76" customFormat="1" x14ac:dyDescent="0.25">
      <c r="B73" s="81"/>
      <c r="E73" s="79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2:52" s="76" customFormat="1" x14ac:dyDescent="0.25">
      <c r="B74" s="81"/>
      <c r="E74" s="79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2:52" s="76" customFormat="1" x14ac:dyDescent="0.25">
      <c r="B75" s="81"/>
      <c r="E75" s="79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2:52" s="76" customFormat="1" x14ac:dyDescent="0.25">
      <c r="B76" s="81"/>
      <c r="E76" s="79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2:52" s="76" customFormat="1" x14ac:dyDescent="0.25">
      <c r="B77" s="81"/>
      <c r="E77" s="79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2:52" s="76" customFormat="1" x14ac:dyDescent="0.25">
      <c r="B78" s="81"/>
      <c r="E78" s="79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2:52" s="76" customFormat="1" x14ac:dyDescent="0.25">
      <c r="B79" s="81"/>
      <c r="E79" s="79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2:52" s="76" customFormat="1" x14ac:dyDescent="0.25">
      <c r="B80" s="81"/>
      <c r="E80" s="79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2:52" s="76" customFormat="1" x14ac:dyDescent="0.25">
      <c r="B81" s="81"/>
      <c r="E81" s="79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2:52" s="76" customFormat="1" x14ac:dyDescent="0.25">
      <c r="B82" s="81"/>
      <c r="E82" s="79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2:52" s="76" customFormat="1" x14ac:dyDescent="0.25">
      <c r="B83" s="81"/>
      <c r="E83" s="79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2:52" s="76" customFormat="1" x14ac:dyDescent="0.25">
      <c r="B84" s="81"/>
      <c r="E84" s="79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2:52" s="76" customFormat="1" ht="42" customHeight="1" x14ac:dyDescent="0.25">
      <c r="B85" s="81"/>
      <c r="E85" s="79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2:52" s="76" customFormat="1" ht="24.75" customHeight="1" x14ac:dyDescent="0.3">
      <c r="B86" s="82"/>
      <c r="E86" s="79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2:52" s="76" customFormat="1" ht="31.5" customHeight="1" x14ac:dyDescent="0.25">
      <c r="B87" s="83"/>
      <c r="E87" s="79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2:52" s="76" customFormat="1" ht="12.95" customHeight="1" x14ac:dyDescent="0.25">
      <c r="B88" s="77"/>
      <c r="E88" s="79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25"/>
      <c r="AY88" s="25"/>
      <c r="AZ88" s="25"/>
    </row>
    <row r="89" spans="2:52" s="76" customFormat="1" ht="12.95" customHeight="1" x14ac:dyDescent="0.25">
      <c r="B89" s="78"/>
      <c r="C89" s="73"/>
      <c r="D89" s="73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25"/>
      <c r="AY89" s="25"/>
      <c r="AZ89" s="25"/>
    </row>
    <row r="90" spans="2:52" s="76" customFormat="1" ht="12.95" customHeight="1" x14ac:dyDescent="0.25">
      <c r="B90" s="78"/>
      <c r="C90" s="73"/>
      <c r="D90" s="73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25"/>
      <c r="AY90" s="25"/>
      <c r="AZ90" s="25"/>
    </row>
    <row r="91" spans="2:52" s="76" customFormat="1" ht="12.95" customHeight="1" x14ac:dyDescent="0.25">
      <c r="B91" s="78"/>
      <c r="C91" s="73"/>
      <c r="D91" s="73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25"/>
      <c r="AY91" s="25"/>
      <c r="AZ91" s="25"/>
    </row>
    <row r="92" spans="2:52" s="76" customFormat="1" ht="12.95" customHeight="1" x14ac:dyDescent="0.25">
      <c r="B92" s="78"/>
      <c r="C92" s="73"/>
      <c r="D92" s="73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25"/>
      <c r="AY92" s="25"/>
      <c r="AZ92" s="25"/>
    </row>
    <row r="93" spans="2:52" s="76" customFormat="1" ht="12.95" customHeight="1" x14ac:dyDescent="0.25">
      <c r="B93" s="78"/>
      <c r="C93" s="73"/>
      <c r="D93" s="73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25"/>
      <c r="AY93" s="25"/>
      <c r="AZ93" s="25"/>
    </row>
    <row r="94" spans="2:52" s="76" customFormat="1" ht="12.95" customHeight="1" x14ac:dyDescent="0.25">
      <c r="B94" s="78"/>
      <c r="C94" s="73"/>
      <c r="D94" s="73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25"/>
      <c r="AY94" s="25"/>
      <c r="AZ94" s="25"/>
    </row>
    <row r="95" spans="2:52" s="76" customFormat="1" ht="12.95" customHeight="1" x14ac:dyDescent="0.25">
      <c r="B95" s="78"/>
      <c r="C95" s="73"/>
      <c r="D95" s="73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25"/>
      <c r="AY95" s="25"/>
      <c r="AZ95" s="25"/>
    </row>
    <row r="96" spans="2:52" s="76" customFormat="1" ht="12.95" customHeight="1" x14ac:dyDescent="0.25">
      <c r="B96" s="78"/>
      <c r="C96" s="73"/>
      <c r="D96" s="73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25"/>
      <c r="AY96" s="25"/>
      <c r="AZ96" s="25"/>
    </row>
    <row r="97" spans="2:52" s="76" customFormat="1" ht="12.95" customHeight="1" x14ac:dyDescent="0.25">
      <c r="B97" s="78"/>
      <c r="C97" s="73"/>
      <c r="D97" s="73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25"/>
      <c r="AY97" s="25"/>
      <c r="AZ97" s="25"/>
    </row>
    <row r="98" spans="2:52" s="76" customFormat="1" ht="12.95" customHeight="1" x14ac:dyDescent="0.25">
      <c r="B98" s="78"/>
      <c r="C98" s="73"/>
      <c r="D98" s="73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25"/>
      <c r="AY98" s="25"/>
      <c r="AZ98" s="25"/>
    </row>
    <row r="99" spans="2:52" s="76" customFormat="1" ht="12.95" customHeight="1" x14ac:dyDescent="0.25">
      <c r="B99" s="78"/>
      <c r="C99" s="73"/>
      <c r="D99" s="73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25"/>
      <c r="AY99" s="25"/>
      <c r="AZ99" s="25"/>
    </row>
    <row r="100" spans="2:52" s="76" customFormat="1" ht="12.95" customHeight="1" x14ac:dyDescent="0.25">
      <c r="B100" s="78"/>
      <c r="C100" s="73"/>
      <c r="D100" s="73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25"/>
      <c r="AY100" s="25"/>
      <c r="AZ100" s="25"/>
    </row>
    <row r="101" spans="2:52" s="76" customFormat="1" ht="12.95" customHeight="1" x14ac:dyDescent="0.25">
      <c r="B101" s="78"/>
      <c r="C101" s="73"/>
      <c r="D101" s="73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25"/>
      <c r="AY101" s="25"/>
      <c r="AZ101" s="25"/>
    </row>
    <row r="102" spans="2:52" s="76" customFormat="1" ht="12.95" customHeight="1" x14ac:dyDescent="0.25">
      <c r="B102" s="78"/>
      <c r="C102" s="73"/>
      <c r="D102" s="73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25"/>
      <c r="AY102" s="25"/>
      <c r="AZ102" s="25"/>
    </row>
    <row r="103" spans="2:52" s="76" customFormat="1" ht="12.95" customHeight="1" x14ac:dyDescent="0.25">
      <c r="B103" s="78"/>
      <c r="C103" s="73"/>
      <c r="D103" s="73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25"/>
      <c r="AY103" s="25"/>
      <c r="AZ103" s="25"/>
    </row>
    <row r="104" spans="2:52" s="76" customFormat="1" ht="12.95" customHeight="1" x14ac:dyDescent="0.25">
      <c r="B104" s="78"/>
      <c r="C104" s="73"/>
      <c r="D104" s="73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25"/>
      <c r="AY104" s="25"/>
      <c r="AZ104" s="25"/>
    </row>
    <row r="105" spans="2:52" s="76" customFormat="1" ht="12.95" customHeight="1" x14ac:dyDescent="0.25">
      <c r="B105" s="78"/>
      <c r="C105" s="73"/>
      <c r="D105" s="73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25"/>
      <c r="AY105" s="25"/>
      <c r="AZ105" s="25"/>
    </row>
    <row r="106" spans="2:52" s="76" customFormat="1" ht="12.95" customHeight="1" x14ac:dyDescent="0.25">
      <c r="B106" s="78"/>
      <c r="C106" s="73"/>
      <c r="D106" s="73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25"/>
      <c r="AY106" s="25"/>
      <c r="AZ106" s="25"/>
    </row>
    <row r="107" spans="2:52" s="76" customFormat="1" ht="12.95" customHeight="1" x14ac:dyDescent="0.25">
      <c r="B107" s="78"/>
      <c r="C107" s="73"/>
      <c r="D107" s="73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25"/>
      <c r="AY107" s="25"/>
      <c r="AZ107" s="25"/>
    </row>
    <row r="108" spans="2:52" s="76" customFormat="1" ht="12.95" customHeight="1" x14ac:dyDescent="0.25">
      <c r="B108" s="78"/>
      <c r="C108" s="73"/>
      <c r="D108" s="73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25"/>
      <c r="AY108" s="25"/>
      <c r="AZ108" s="25"/>
    </row>
    <row r="109" spans="2:52" s="76" customFormat="1" ht="12.95" customHeight="1" x14ac:dyDescent="0.25">
      <c r="B109" s="78"/>
      <c r="C109" s="73"/>
      <c r="D109" s="73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25"/>
      <c r="AY109" s="25"/>
      <c r="AZ109" s="25"/>
    </row>
    <row r="110" spans="2:52" s="76" customFormat="1" ht="12.95" customHeight="1" x14ac:dyDescent="0.25">
      <c r="B110" s="78"/>
      <c r="C110" s="73"/>
      <c r="D110" s="73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25"/>
      <c r="AY110" s="25"/>
      <c r="AZ110" s="25"/>
    </row>
    <row r="111" spans="2:52" s="76" customFormat="1" x14ac:dyDescent="0.25">
      <c r="B111" s="78"/>
      <c r="C111" s="73"/>
      <c r="D111" s="73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25"/>
      <c r="AY111" s="25"/>
      <c r="AZ111" s="25"/>
    </row>
    <row r="112" spans="2:52" s="76" customFormat="1" x14ac:dyDescent="0.25">
      <c r="B112" s="72"/>
      <c r="C112" s="73"/>
      <c r="D112" s="73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25"/>
      <c r="AY112" s="25"/>
      <c r="AZ112" s="25"/>
    </row>
    <row r="113" spans="2:52" s="76" customFormat="1" x14ac:dyDescent="0.25">
      <c r="B113" s="72"/>
      <c r="C113" s="73"/>
      <c r="D113" s="73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25"/>
      <c r="AY113" s="25"/>
      <c r="AZ113" s="25"/>
    </row>
    <row r="114" spans="2:52" s="76" customFormat="1" x14ac:dyDescent="0.25">
      <c r="B114" s="72"/>
      <c r="C114" s="73"/>
      <c r="D114" s="73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25"/>
      <c r="AY114" s="25"/>
      <c r="AZ114" s="25"/>
    </row>
    <row r="115" spans="2:52" s="76" customFormat="1" x14ac:dyDescent="0.25">
      <c r="B115" s="72"/>
      <c r="C115" s="73"/>
      <c r="D115" s="73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25"/>
      <c r="AY115" s="25"/>
      <c r="AZ115" s="25"/>
    </row>
    <row r="116" spans="2:52" s="76" customFormat="1" x14ac:dyDescent="0.25">
      <c r="B116" s="72"/>
      <c r="C116" s="73"/>
      <c r="D116" s="73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25"/>
      <c r="AY116" s="25"/>
      <c r="AZ116" s="25"/>
    </row>
    <row r="117" spans="2:52" s="76" customFormat="1" ht="31.5" customHeight="1" x14ac:dyDescent="0.25">
      <c r="B117" s="72"/>
      <c r="C117" s="73"/>
      <c r="D117" s="73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17"/>
      <c r="AY117" s="17"/>
      <c r="AZ117" s="17"/>
    </row>
    <row r="118" spans="2:52" s="76" customFormat="1" ht="12.95" customHeight="1" x14ac:dyDescent="0.25">
      <c r="B118" s="77"/>
      <c r="C118" s="73"/>
      <c r="D118" s="73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25"/>
      <c r="AY118" s="25"/>
      <c r="AZ118" s="25"/>
    </row>
    <row r="119" spans="2:52" s="76" customFormat="1" ht="12.95" customHeight="1" x14ac:dyDescent="0.25">
      <c r="B119" s="78"/>
      <c r="C119" s="73"/>
      <c r="D119" s="73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25"/>
      <c r="AY119" s="25"/>
      <c r="AZ119" s="25"/>
    </row>
    <row r="120" spans="2:52" s="76" customFormat="1" ht="12.95" customHeight="1" x14ac:dyDescent="0.25">
      <c r="B120" s="78"/>
      <c r="C120" s="73"/>
      <c r="D120" s="73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25"/>
      <c r="AY120" s="25"/>
      <c r="AZ120" s="25"/>
    </row>
    <row r="121" spans="2:52" s="76" customFormat="1" ht="12.95" customHeight="1" x14ac:dyDescent="0.25">
      <c r="B121" s="78"/>
      <c r="C121" s="73"/>
      <c r="D121" s="73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25"/>
      <c r="AY121" s="25"/>
      <c r="AZ121" s="25"/>
    </row>
    <row r="122" spans="2:52" s="76" customFormat="1" ht="12.95" customHeight="1" x14ac:dyDescent="0.25">
      <c r="B122" s="84"/>
      <c r="C122" s="73"/>
      <c r="D122" s="73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25"/>
      <c r="AY122" s="25"/>
      <c r="AZ122" s="25"/>
    </row>
    <row r="123" spans="2:52" s="76" customFormat="1" ht="12.95" customHeight="1" x14ac:dyDescent="0.25">
      <c r="B123" s="72"/>
      <c r="C123" s="73"/>
      <c r="D123" s="73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25"/>
      <c r="AY123" s="25"/>
      <c r="AZ123" s="25"/>
    </row>
    <row r="124" spans="2:52" s="76" customFormat="1" ht="12.95" customHeight="1" x14ac:dyDescent="0.25">
      <c r="B124" s="72"/>
      <c r="C124" s="73"/>
      <c r="D124" s="73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17"/>
      <c r="AY124" s="17"/>
      <c r="AZ124" s="17"/>
    </row>
    <row r="125" spans="2:52" s="76" customFormat="1" ht="12.95" customHeight="1" x14ac:dyDescent="0.25">
      <c r="B125" s="72"/>
      <c r="C125" s="73"/>
      <c r="D125" s="73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17"/>
      <c r="AY125" s="17"/>
      <c r="AZ125" s="17"/>
    </row>
    <row r="126" spans="2:52" s="76" customFormat="1" ht="12.95" customHeight="1" x14ac:dyDescent="0.25">
      <c r="B126" s="72"/>
      <c r="C126" s="73"/>
      <c r="D126" s="73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17"/>
      <c r="AY126" s="17"/>
      <c r="AZ126" s="17"/>
    </row>
    <row r="127" spans="2:52" s="76" customFormat="1" ht="12.95" customHeight="1" x14ac:dyDescent="0.25">
      <c r="B127" s="72"/>
      <c r="C127" s="73"/>
      <c r="D127" s="73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17"/>
      <c r="AY127" s="17"/>
      <c r="AZ127" s="17"/>
    </row>
    <row r="128" spans="2:52" s="76" customFormat="1" ht="12.95" customHeight="1" x14ac:dyDescent="0.25">
      <c r="B128" s="72"/>
      <c r="C128" s="73"/>
      <c r="D128" s="73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17"/>
      <c r="AY128" s="17"/>
      <c r="AZ128" s="17"/>
    </row>
    <row r="129" spans="2:52" s="76" customFormat="1" ht="12.95" customHeight="1" x14ac:dyDescent="0.25">
      <c r="B129" s="72"/>
      <c r="C129" s="73"/>
      <c r="D129" s="73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17"/>
      <c r="AY129" s="17"/>
      <c r="AZ129" s="17"/>
    </row>
    <row r="130" spans="2:52" s="76" customFormat="1" x14ac:dyDescent="0.25">
      <c r="B130" s="72"/>
      <c r="C130" s="73"/>
      <c r="D130" s="73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17"/>
      <c r="AY130" s="17"/>
      <c r="AZ130" s="17"/>
    </row>
    <row r="131" spans="2:52" s="76" customFormat="1" x14ac:dyDescent="0.25">
      <c r="B131" s="81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17"/>
      <c r="AY131" s="17"/>
      <c r="AZ131" s="17"/>
    </row>
    <row r="132" spans="2:52" s="76" customFormat="1" x14ac:dyDescent="0.25">
      <c r="B132" s="81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17"/>
      <c r="AY132" s="17"/>
      <c r="AZ132" s="17"/>
    </row>
    <row r="133" spans="2:52" s="76" customFormat="1" x14ac:dyDescent="0.25">
      <c r="B133" s="81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17"/>
      <c r="AY133" s="17"/>
      <c r="AZ133" s="17"/>
    </row>
    <row r="134" spans="2:52" s="76" customFormat="1" x14ac:dyDescent="0.25">
      <c r="B134" s="81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17"/>
      <c r="AY134" s="17"/>
      <c r="AZ134" s="17"/>
    </row>
    <row r="135" spans="2:52" s="76" customFormat="1" x14ac:dyDescent="0.25">
      <c r="B135" s="81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17"/>
      <c r="AY135" s="17"/>
      <c r="AZ135" s="17"/>
    </row>
    <row r="136" spans="2:52" s="76" customFormat="1" ht="37.5" customHeight="1" x14ac:dyDescent="0.25">
      <c r="B136" s="81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17"/>
      <c r="AY136" s="17"/>
      <c r="AZ136" s="17"/>
    </row>
    <row r="137" spans="2:52" s="76" customFormat="1" ht="18" customHeight="1" x14ac:dyDescent="0.25">
      <c r="B137" s="83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17"/>
      <c r="AY137" s="17"/>
      <c r="AZ137" s="17"/>
    </row>
    <row r="138" spans="2:52" s="76" customFormat="1" ht="12.95" customHeight="1" x14ac:dyDescent="0.25">
      <c r="B138" s="77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25"/>
      <c r="AY138" s="25"/>
      <c r="AZ138" s="25"/>
    </row>
    <row r="139" spans="2:52" s="76" customFormat="1" ht="12.95" customHeight="1" x14ac:dyDescent="0.25">
      <c r="B139" s="78"/>
      <c r="C139" s="73"/>
      <c r="D139" s="73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25"/>
      <c r="AY139" s="25"/>
      <c r="AZ139" s="25"/>
    </row>
    <row r="140" spans="2:52" s="76" customFormat="1" ht="12.95" customHeight="1" x14ac:dyDescent="0.25">
      <c r="B140" s="78"/>
      <c r="C140" s="73"/>
      <c r="D140" s="73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25"/>
      <c r="AY140" s="25"/>
      <c r="AZ140" s="25"/>
    </row>
    <row r="141" spans="2:52" s="76" customFormat="1" ht="12.95" customHeight="1" x14ac:dyDescent="0.25">
      <c r="B141" s="78"/>
      <c r="C141" s="73"/>
      <c r="D141" s="73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O141" s="79"/>
      <c r="AP141" s="79"/>
      <c r="AQ141" s="79"/>
      <c r="AR141" s="79"/>
      <c r="AS141" s="79"/>
      <c r="AT141" s="79"/>
      <c r="AU141" s="79"/>
      <c r="AV141" s="79"/>
      <c r="AW141" s="79"/>
      <c r="AX141" s="25"/>
      <c r="AY141" s="25"/>
      <c r="AZ141" s="25"/>
    </row>
    <row r="142" spans="2:52" s="76" customFormat="1" ht="12.95" customHeight="1" x14ac:dyDescent="0.25">
      <c r="B142" s="78"/>
      <c r="C142" s="73"/>
      <c r="D142" s="73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25"/>
      <c r="AY142" s="25"/>
      <c r="AZ142" s="25"/>
    </row>
    <row r="143" spans="2:52" s="76" customFormat="1" ht="12.95" customHeight="1" x14ac:dyDescent="0.25">
      <c r="B143" s="78"/>
      <c r="C143" s="73"/>
      <c r="D143" s="73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25"/>
      <c r="AY143" s="25"/>
      <c r="AZ143" s="25"/>
    </row>
    <row r="144" spans="2:52" s="76" customFormat="1" ht="12.95" customHeight="1" x14ac:dyDescent="0.25">
      <c r="B144" s="78"/>
      <c r="C144" s="73"/>
      <c r="D144" s="73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25"/>
      <c r="AY144" s="25"/>
      <c r="AZ144" s="25"/>
    </row>
    <row r="145" spans="2:52" s="76" customFormat="1" ht="12.95" customHeight="1" x14ac:dyDescent="0.25">
      <c r="B145" s="78"/>
      <c r="C145" s="73"/>
      <c r="D145" s="73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25"/>
      <c r="AY145" s="25"/>
      <c r="AZ145" s="25"/>
    </row>
    <row r="146" spans="2:52" s="76" customFormat="1" ht="12.95" customHeight="1" x14ac:dyDescent="0.25">
      <c r="B146" s="78"/>
      <c r="C146" s="73"/>
      <c r="D146" s="73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25"/>
      <c r="AY146" s="25"/>
      <c r="AZ146" s="25"/>
    </row>
    <row r="147" spans="2:52" s="76" customFormat="1" ht="12.95" customHeight="1" x14ac:dyDescent="0.25">
      <c r="B147" s="78"/>
      <c r="C147" s="73"/>
      <c r="D147" s="73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25"/>
      <c r="AY147" s="25"/>
      <c r="AZ147" s="25"/>
    </row>
    <row r="148" spans="2:52" s="76" customFormat="1" ht="12.95" customHeight="1" x14ac:dyDescent="0.25">
      <c r="B148" s="78"/>
      <c r="C148" s="73"/>
      <c r="D148" s="73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25"/>
      <c r="AY148" s="25"/>
      <c r="AZ148" s="25"/>
    </row>
    <row r="149" spans="2:52" s="76" customFormat="1" ht="12.95" customHeight="1" x14ac:dyDescent="0.25">
      <c r="B149" s="78"/>
      <c r="C149" s="73"/>
      <c r="D149" s="73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25"/>
      <c r="AY149" s="25"/>
      <c r="AZ149" s="25"/>
    </row>
    <row r="150" spans="2:52" s="76" customFormat="1" ht="12.95" customHeight="1" x14ac:dyDescent="0.25">
      <c r="B150" s="78"/>
      <c r="C150" s="73"/>
      <c r="D150" s="73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25"/>
      <c r="AY150" s="25"/>
      <c r="AZ150" s="25"/>
    </row>
    <row r="151" spans="2:52" s="76" customFormat="1" ht="12.95" customHeight="1" x14ac:dyDescent="0.25">
      <c r="B151" s="78"/>
      <c r="C151" s="73"/>
      <c r="D151" s="73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25"/>
      <c r="AY151" s="25"/>
      <c r="AZ151" s="25"/>
    </row>
    <row r="152" spans="2:52" s="76" customFormat="1" ht="12.95" customHeight="1" x14ac:dyDescent="0.25">
      <c r="B152" s="78"/>
      <c r="C152" s="73"/>
      <c r="D152" s="73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25"/>
      <c r="AY152" s="25"/>
      <c r="AZ152" s="25"/>
    </row>
    <row r="153" spans="2:52" s="76" customFormat="1" ht="12.95" customHeight="1" x14ac:dyDescent="0.25">
      <c r="B153" s="78"/>
      <c r="C153" s="73"/>
      <c r="D153" s="73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25"/>
      <c r="AY153" s="25"/>
      <c r="AZ153" s="25"/>
    </row>
    <row r="154" spans="2:52" s="76" customFormat="1" ht="12.95" customHeight="1" x14ac:dyDescent="0.25">
      <c r="B154" s="78"/>
      <c r="C154" s="73"/>
      <c r="D154" s="73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25"/>
      <c r="AY154" s="25"/>
      <c r="AZ154" s="25"/>
    </row>
    <row r="155" spans="2:52" s="76" customFormat="1" ht="12.95" customHeight="1" x14ac:dyDescent="0.25">
      <c r="B155" s="78"/>
      <c r="C155" s="73"/>
      <c r="D155" s="73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25"/>
      <c r="AY155" s="25"/>
      <c r="AZ155" s="25"/>
    </row>
    <row r="156" spans="2:52" s="76" customFormat="1" ht="12.95" customHeight="1" x14ac:dyDescent="0.25">
      <c r="B156" s="78"/>
      <c r="C156" s="73"/>
      <c r="D156" s="73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25"/>
      <c r="AY156" s="25"/>
      <c r="AZ156" s="25"/>
    </row>
    <row r="157" spans="2:52" s="76" customFormat="1" ht="12.95" customHeight="1" x14ac:dyDescent="0.25">
      <c r="B157" s="78"/>
      <c r="C157" s="73"/>
      <c r="D157" s="73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25"/>
      <c r="AY157" s="25"/>
      <c r="AZ157" s="25"/>
    </row>
    <row r="158" spans="2:52" s="76" customFormat="1" ht="12.95" customHeight="1" x14ac:dyDescent="0.25">
      <c r="B158" s="78"/>
      <c r="C158" s="73"/>
      <c r="D158" s="73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25"/>
      <c r="AY158" s="25"/>
      <c r="AZ158" s="25"/>
    </row>
    <row r="159" spans="2:52" s="76" customFormat="1" ht="12.95" customHeight="1" x14ac:dyDescent="0.25">
      <c r="B159" s="78"/>
      <c r="C159" s="73"/>
      <c r="D159" s="73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25"/>
      <c r="AY159" s="25"/>
      <c r="AZ159" s="25"/>
    </row>
    <row r="160" spans="2:52" s="76" customFormat="1" ht="12.95" customHeight="1" x14ac:dyDescent="0.25">
      <c r="B160" s="78"/>
      <c r="C160" s="73"/>
      <c r="D160" s="73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25"/>
      <c r="AY160" s="25"/>
      <c r="AZ160" s="25"/>
    </row>
    <row r="161" spans="2:52" s="76" customFormat="1" ht="12.95" customHeight="1" x14ac:dyDescent="0.25">
      <c r="B161" s="78"/>
      <c r="C161" s="73"/>
      <c r="D161" s="73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25"/>
      <c r="AY161" s="25"/>
      <c r="AZ161" s="25"/>
    </row>
    <row r="162" spans="2:52" s="76" customFormat="1" ht="12.95" customHeight="1" x14ac:dyDescent="0.25">
      <c r="B162" s="72"/>
      <c r="C162" s="73"/>
      <c r="D162" s="73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25"/>
      <c r="AY162" s="25"/>
      <c r="AZ162" s="25"/>
    </row>
    <row r="163" spans="2:52" s="76" customFormat="1" ht="12.95" customHeight="1" x14ac:dyDescent="0.25">
      <c r="B163" s="72"/>
      <c r="C163" s="73"/>
      <c r="D163" s="73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25"/>
      <c r="AY163" s="25"/>
      <c r="AZ163" s="25"/>
    </row>
    <row r="164" spans="2:52" s="76" customFormat="1" ht="12.95" customHeight="1" x14ac:dyDescent="0.25">
      <c r="B164" s="72"/>
      <c r="C164" s="73"/>
      <c r="D164" s="73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25"/>
      <c r="AY164" s="25"/>
      <c r="AZ164" s="25"/>
    </row>
    <row r="165" spans="2:52" s="76" customFormat="1" ht="12.95" customHeight="1" x14ac:dyDescent="0.25">
      <c r="B165" s="72"/>
      <c r="C165" s="73"/>
      <c r="D165" s="73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25"/>
      <c r="AY165" s="25"/>
      <c r="AZ165" s="25"/>
    </row>
    <row r="166" spans="2:52" s="76" customFormat="1" ht="12.95" customHeight="1" x14ac:dyDescent="0.25">
      <c r="B166" s="72"/>
      <c r="C166" s="73"/>
      <c r="D166" s="73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25"/>
      <c r="AY166" s="25"/>
      <c r="AZ166" s="25"/>
    </row>
    <row r="167" spans="2:52" s="76" customFormat="1" ht="18" customHeight="1" x14ac:dyDescent="0.25">
      <c r="B167" s="72"/>
      <c r="C167" s="73"/>
      <c r="D167" s="73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17"/>
      <c r="AY167" s="17"/>
      <c r="AZ167" s="17"/>
    </row>
    <row r="168" spans="2:52" s="76" customFormat="1" ht="12.95" customHeight="1" x14ac:dyDescent="0.25">
      <c r="B168" s="77"/>
      <c r="C168" s="73"/>
      <c r="D168" s="73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25"/>
      <c r="AY168" s="25"/>
      <c r="AZ168" s="25"/>
    </row>
    <row r="169" spans="2:52" s="76" customFormat="1" ht="12.95" customHeight="1" x14ac:dyDescent="0.25">
      <c r="B169" s="78"/>
      <c r="C169" s="73"/>
      <c r="D169" s="73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25"/>
      <c r="AY169" s="25"/>
      <c r="AZ169" s="25"/>
    </row>
    <row r="170" spans="2:52" s="76" customFormat="1" ht="12.95" customHeight="1" x14ac:dyDescent="0.25">
      <c r="B170" s="78"/>
      <c r="C170" s="73"/>
      <c r="D170" s="73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25"/>
      <c r="AY170" s="25"/>
      <c r="AZ170" s="25"/>
    </row>
    <row r="171" spans="2:52" s="76" customFormat="1" ht="12.95" customHeight="1" x14ac:dyDescent="0.25">
      <c r="B171" s="78"/>
      <c r="C171" s="73"/>
      <c r="D171" s="73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25"/>
      <c r="AY171" s="25"/>
      <c r="AZ171" s="25"/>
    </row>
    <row r="172" spans="2:52" s="76" customFormat="1" ht="12.95" customHeight="1" x14ac:dyDescent="0.25">
      <c r="B172" s="84"/>
      <c r="C172" s="73"/>
      <c r="D172" s="73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25"/>
      <c r="AY172" s="25"/>
      <c r="AZ172" s="25"/>
    </row>
    <row r="173" spans="2:52" s="76" customFormat="1" ht="12.95" customHeight="1" x14ac:dyDescent="0.25">
      <c r="B173" s="72"/>
      <c r="C173" s="73"/>
      <c r="D173" s="73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25"/>
      <c r="AY173" s="25"/>
      <c r="AZ173" s="25"/>
    </row>
    <row r="174" spans="2:52" s="76" customFormat="1" ht="31.5" customHeight="1" x14ac:dyDescent="0.25">
      <c r="B174" s="72"/>
      <c r="C174" s="73"/>
      <c r="D174" s="73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17"/>
      <c r="AY174" s="17"/>
      <c r="AZ174" s="17"/>
    </row>
    <row r="175" spans="2:52" s="76" customFormat="1" ht="12.95" customHeight="1" x14ac:dyDescent="0.25">
      <c r="B175" s="77"/>
      <c r="C175" s="73"/>
      <c r="D175" s="73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25"/>
      <c r="AY175" s="25"/>
      <c r="AZ175" s="25"/>
    </row>
    <row r="176" spans="2:52" s="76" customFormat="1" ht="12.95" customHeight="1" x14ac:dyDescent="0.25">
      <c r="B176" s="78"/>
      <c r="C176" s="73"/>
      <c r="D176" s="73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25"/>
      <c r="AY176" s="25"/>
      <c r="AZ176" s="25"/>
    </row>
    <row r="177" spans="2:52" s="76" customFormat="1" ht="12.95" customHeight="1" x14ac:dyDescent="0.25">
      <c r="B177" s="78"/>
      <c r="C177" s="73"/>
      <c r="D177" s="73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25"/>
      <c r="AY177" s="25"/>
      <c r="AZ177" s="25"/>
    </row>
    <row r="178" spans="2:52" s="76" customFormat="1" ht="12.95" customHeight="1" x14ac:dyDescent="0.25">
      <c r="B178" s="78"/>
      <c r="C178" s="73"/>
      <c r="D178" s="73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25"/>
      <c r="AY178" s="25"/>
      <c r="AZ178" s="25"/>
    </row>
    <row r="179" spans="2:52" s="76" customFormat="1" ht="12.95" customHeight="1" x14ac:dyDescent="0.25">
      <c r="B179" s="84"/>
      <c r="C179" s="73"/>
      <c r="D179" s="73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25"/>
      <c r="AY179" s="25"/>
      <c r="AZ179" s="25"/>
    </row>
    <row r="180" spans="2:52" s="76" customFormat="1" ht="12.95" customHeight="1" x14ac:dyDescent="0.25">
      <c r="B180" s="72"/>
      <c r="C180" s="73"/>
      <c r="D180" s="73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25"/>
      <c r="AY180" s="25"/>
      <c r="AZ180" s="25"/>
    </row>
    <row r="181" spans="2:52" s="76" customFormat="1" ht="31.5" customHeight="1" x14ac:dyDescent="0.25">
      <c r="B181" s="72"/>
      <c r="C181" s="73"/>
      <c r="D181" s="73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17"/>
      <c r="AY181" s="17"/>
      <c r="AZ181" s="17"/>
    </row>
    <row r="182" spans="2:52" s="76" customFormat="1" ht="12.95" customHeight="1" x14ac:dyDescent="0.25">
      <c r="B182" s="77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25"/>
      <c r="AY182" s="25"/>
      <c r="AZ182" s="25"/>
    </row>
    <row r="183" spans="2:52" s="76" customFormat="1" ht="12.95" customHeight="1" x14ac:dyDescent="0.25">
      <c r="B183" s="78"/>
      <c r="C183" s="73"/>
      <c r="D183" s="73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25"/>
      <c r="AY183" s="25"/>
      <c r="AZ183" s="25"/>
    </row>
    <row r="184" spans="2:52" s="76" customFormat="1" ht="12.95" customHeight="1" x14ac:dyDescent="0.25">
      <c r="B184" s="78"/>
      <c r="C184" s="73"/>
      <c r="D184" s="73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25"/>
      <c r="AY184" s="25"/>
      <c r="AZ184" s="25"/>
    </row>
    <row r="185" spans="2:52" s="76" customFormat="1" x14ac:dyDescent="0.25">
      <c r="B185" s="78"/>
      <c r="C185" s="73"/>
      <c r="D185" s="73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17"/>
      <c r="AY185" s="17"/>
      <c r="AZ185" s="17"/>
    </row>
    <row r="186" spans="2:52" s="76" customFormat="1" ht="37.5" customHeight="1" x14ac:dyDescent="0.25">
      <c r="B186" s="81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17"/>
      <c r="AY186" s="17"/>
      <c r="AZ186" s="17"/>
    </row>
    <row r="187" spans="2:52" s="76" customFormat="1" ht="31.5" customHeight="1" x14ac:dyDescent="0.25">
      <c r="B187" s="83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17"/>
      <c r="AY187" s="17"/>
      <c r="AZ187" s="17"/>
    </row>
    <row r="188" spans="2:52" s="76" customFormat="1" ht="12.95" customHeight="1" x14ac:dyDescent="0.25">
      <c r="B188" s="77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25"/>
      <c r="AY188" s="25"/>
      <c r="AZ188" s="25"/>
    </row>
    <row r="189" spans="2:52" s="76" customFormat="1" ht="12.95" customHeight="1" x14ac:dyDescent="0.25">
      <c r="B189" s="78"/>
      <c r="C189" s="73"/>
      <c r="D189" s="73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25"/>
      <c r="AY189" s="25"/>
      <c r="AZ189" s="25"/>
    </row>
    <row r="190" spans="2:52" s="76" customFormat="1" ht="12.95" customHeight="1" x14ac:dyDescent="0.25">
      <c r="B190" s="78"/>
      <c r="C190" s="73"/>
      <c r="D190" s="73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25"/>
      <c r="AY190" s="25"/>
      <c r="AZ190" s="25"/>
    </row>
    <row r="191" spans="2:52" s="76" customFormat="1" ht="12.95" customHeight="1" x14ac:dyDescent="0.25">
      <c r="B191" s="78"/>
      <c r="C191" s="73"/>
      <c r="D191" s="73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25"/>
      <c r="AY191" s="25"/>
      <c r="AZ191" s="25"/>
    </row>
    <row r="192" spans="2:52" s="76" customFormat="1" ht="12.95" customHeight="1" x14ac:dyDescent="0.25">
      <c r="B192" s="78"/>
      <c r="C192" s="73"/>
      <c r="D192" s="73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25"/>
      <c r="AY192" s="25"/>
      <c r="AZ192" s="25"/>
    </row>
    <row r="193" spans="2:52" s="76" customFormat="1" ht="12.95" customHeight="1" x14ac:dyDescent="0.25">
      <c r="B193" s="78"/>
      <c r="C193" s="73"/>
      <c r="D193" s="73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25"/>
      <c r="AY193" s="25"/>
      <c r="AZ193" s="25"/>
    </row>
    <row r="194" spans="2:52" s="76" customFormat="1" ht="12.95" customHeight="1" x14ac:dyDescent="0.25">
      <c r="B194" s="78"/>
      <c r="C194" s="73"/>
      <c r="D194" s="73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25"/>
      <c r="AY194" s="25"/>
      <c r="AZ194" s="25"/>
    </row>
    <row r="195" spans="2:52" s="76" customFormat="1" ht="12.95" customHeight="1" x14ac:dyDescent="0.25">
      <c r="B195" s="78"/>
      <c r="C195" s="73"/>
      <c r="D195" s="73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25"/>
      <c r="AY195" s="25"/>
      <c r="AZ195" s="25"/>
    </row>
    <row r="196" spans="2:52" s="76" customFormat="1" ht="12.95" customHeight="1" x14ac:dyDescent="0.25">
      <c r="B196" s="78"/>
      <c r="C196" s="73"/>
      <c r="D196" s="73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25"/>
      <c r="AY196" s="25"/>
      <c r="AZ196" s="25"/>
    </row>
    <row r="197" spans="2:52" s="76" customFormat="1" ht="12.95" customHeight="1" x14ac:dyDescent="0.25">
      <c r="B197" s="78"/>
      <c r="C197" s="73"/>
      <c r="D197" s="73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25"/>
      <c r="AY197" s="25"/>
      <c r="AZ197" s="25"/>
    </row>
    <row r="198" spans="2:52" s="76" customFormat="1" ht="12.95" customHeight="1" x14ac:dyDescent="0.25">
      <c r="B198" s="78"/>
      <c r="C198" s="73"/>
      <c r="D198" s="73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25"/>
      <c r="AY198" s="25"/>
      <c r="AZ198" s="25"/>
    </row>
    <row r="199" spans="2:52" s="76" customFormat="1" ht="12.95" customHeight="1" x14ac:dyDescent="0.25">
      <c r="B199" s="78"/>
      <c r="C199" s="73"/>
      <c r="D199" s="73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25"/>
      <c r="AY199" s="25"/>
      <c r="AZ199" s="25"/>
    </row>
    <row r="200" spans="2:52" s="76" customFormat="1" ht="12.95" customHeight="1" x14ac:dyDescent="0.25">
      <c r="B200" s="78"/>
      <c r="C200" s="73"/>
      <c r="D200" s="73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25"/>
      <c r="AY200" s="25"/>
      <c r="AZ200" s="25"/>
    </row>
    <row r="201" spans="2:52" s="76" customFormat="1" ht="12.95" customHeight="1" x14ac:dyDescent="0.25">
      <c r="B201" s="78"/>
      <c r="C201" s="73"/>
      <c r="D201" s="73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25"/>
      <c r="AY201" s="25"/>
      <c r="AZ201" s="25"/>
    </row>
    <row r="202" spans="2:52" s="76" customFormat="1" ht="12.95" customHeight="1" x14ac:dyDescent="0.25">
      <c r="B202" s="78"/>
      <c r="C202" s="73"/>
      <c r="D202" s="73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25"/>
      <c r="AY202" s="25"/>
      <c r="AZ202" s="25"/>
    </row>
    <row r="203" spans="2:52" s="76" customFormat="1" ht="12.95" customHeight="1" x14ac:dyDescent="0.25">
      <c r="B203" s="78"/>
      <c r="C203" s="73"/>
      <c r="D203" s="73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25"/>
      <c r="AY203" s="25"/>
      <c r="AZ203" s="25"/>
    </row>
    <row r="204" spans="2:52" s="76" customFormat="1" ht="12.95" customHeight="1" x14ac:dyDescent="0.25">
      <c r="B204" s="78"/>
      <c r="C204" s="73"/>
      <c r="D204" s="73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25"/>
      <c r="AY204" s="25"/>
      <c r="AZ204" s="25"/>
    </row>
    <row r="205" spans="2:52" s="76" customFormat="1" ht="12.95" customHeight="1" x14ac:dyDescent="0.25">
      <c r="B205" s="78"/>
      <c r="C205" s="73"/>
      <c r="D205" s="73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25"/>
      <c r="AY205" s="25"/>
      <c r="AZ205" s="25"/>
    </row>
    <row r="206" spans="2:52" s="76" customFormat="1" ht="12.95" customHeight="1" x14ac:dyDescent="0.25">
      <c r="B206" s="78"/>
      <c r="C206" s="73"/>
      <c r="D206" s="73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25"/>
      <c r="AY206" s="25"/>
      <c r="AZ206" s="25"/>
    </row>
    <row r="207" spans="2:52" s="76" customFormat="1" ht="12.95" customHeight="1" x14ac:dyDescent="0.25">
      <c r="B207" s="78"/>
      <c r="C207" s="73"/>
      <c r="D207" s="73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25"/>
      <c r="AY207" s="25"/>
      <c r="AZ207" s="25"/>
    </row>
    <row r="208" spans="2:52" s="76" customFormat="1" ht="12.95" customHeight="1" x14ac:dyDescent="0.25">
      <c r="B208" s="78"/>
      <c r="C208" s="73"/>
      <c r="D208" s="73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25"/>
      <c r="AY208" s="25"/>
      <c r="AZ208" s="25"/>
    </row>
    <row r="209" spans="2:52" s="76" customFormat="1" ht="12.95" customHeight="1" x14ac:dyDescent="0.25">
      <c r="B209" s="78"/>
      <c r="C209" s="73"/>
      <c r="D209" s="73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25"/>
      <c r="AY209" s="25"/>
      <c r="AZ209" s="25"/>
    </row>
    <row r="210" spans="2:52" s="76" customFormat="1" ht="12.95" customHeight="1" x14ac:dyDescent="0.25">
      <c r="B210" s="78"/>
      <c r="C210" s="73"/>
      <c r="D210" s="73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25"/>
      <c r="AY210" s="25"/>
      <c r="AZ210" s="25"/>
    </row>
    <row r="211" spans="2:52" s="76" customFormat="1" ht="12.95" customHeight="1" x14ac:dyDescent="0.25">
      <c r="B211" s="78"/>
      <c r="C211" s="73"/>
      <c r="D211" s="73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25"/>
      <c r="AY211" s="25"/>
      <c r="AZ211" s="25"/>
    </row>
    <row r="212" spans="2:52" s="76" customFormat="1" ht="12.95" customHeight="1" x14ac:dyDescent="0.25">
      <c r="B212" s="72"/>
      <c r="C212" s="73"/>
      <c r="D212" s="73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25"/>
      <c r="AY212" s="25"/>
      <c r="AZ212" s="25"/>
    </row>
    <row r="213" spans="2:52" s="76" customFormat="1" ht="12.95" customHeight="1" x14ac:dyDescent="0.25">
      <c r="B213" s="72"/>
      <c r="C213" s="73"/>
      <c r="D213" s="73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25"/>
      <c r="AY213" s="25"/>
      <c r="AZ213" s="25"/>
    </row>
    <row r="214" spans="2:52" s="76" customFormat="1" ht="12.95" customHeight="1" x14ac:dyDescent="0.25">
      <c r="B214" s="72"/>
      <c r="C214" s="73"/>
      <c r="D214" s="73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25"/>
      <c r="AY214" s="25"/>
      <c r="AZ214" s="25"/>
    </row>
    <row r="215" spans="2:52" s="76" customFormat="1" ht="12.95" customHeight="1" x14ac:dyDescent="0.25">
      <c r="B215" s="72"/>
      <c r="C215" s="73"/>
      <c r="D215" s="73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25"/>
      <c r="AY215" s="25"/>
      <c r="AZ215" s="25"/>
    </row>
    <row r="216" spans="2:52" s="76" customFormat="1" ht="12.95" customHeight="1" x14ac:dyDescent="0.25">
      <c r="B216" s="72"/>
      <c r="C216" s="73"/>
      <c r="D216" s="73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25"/>
      <c r="AY216" s="25"/>
      <c r="AZ216" s="25"/>
    </row>
    <row r="217" spans="2:52" s="76" customFormat="1" ht="31.5" customHeight="1" x14ac:dyDescent="0.25">
      <c r="B217" s="72"/>
      <c r="C217" s="73"/>
      <c r="D217" s="73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17"/>
      <c r="AY217" s="17"/>
      <c r="AZ217" s="17"/>
    </row>
    <row r="218" spans="2:52" s="76" customFormat="1" ht="12.95" customHeight="1" x14ac:dyDescent="0.25">
      <c r="B218" s="77"/>
      <c r="C218" s="73"/>
      <c r="D218" s="73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25"/>
      <c r="AY218" s="25"/>
      <c r="AZ218" s="25"/>
    </row>
    <row r="219" spans="2:52" s="76" customFormat="1" ht="12.95" customHeight="1" x14ac:dyDescent="0.25">
      <c r="B219" s="78"/>
      <c r="C219" s="73"/>
      <c r="D219" s="73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25"/>
      <c r="AY219" s="25"/>
      <c r="AZ219" s="25"/>
    </row>
    <row r="220" spans="2:52" s="76" customFormat="1" ht="12.95" customHeight="1" x14ac:dyDescent="0.25">
      <c r="B220" s="78"/>
      <c r="C220" s="73"/>
      <c r="D220" s="73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25"/>
      <c r="AY220" s="25"/>
      <c r="AZ220" s="25"/>
    </row>
    <row r="221" spans="2:52" s="76" customFormat="1" ht="12.95" customHeight="1" x14ac:dyDescent="0.25">
      <c r="B221" s="78"/>
      <c r="C221" s="73"/>
      <c r="D221" s="73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25"/>
      <c r="AY221" s="25"/>
      <c r="AZ221" s="25"/>
    </row>
    <row r="222" spans="2:52" s="76" customFormat="1" ht="12.95" customHeight="1" x14ac:dyDescent="0.25">
      <c r="B222" s="84"/>
      <c r="C222" s="73"/>
      <c r="D222" s="73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25"/>
      <c r="AY222" s="25"/>
      <c r="AZ222" s="25"/>
    </row>
    <row r="223" spans="2:52" s="76" customFormat="1" ht="12.95" customHeight="1" x14ac:dyDescent="0.25">
      <c r="B223" s="72"/>
      <c r="C223" s="73"/>
      <c r="D223" s="73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25"/>
      <c r="AY223" s="25"/>
      <c r="AZ223" s="25"/>
    </row>
    <row r="224" spans="2:52" s="76" customFormat="1" ht="43.5" customHeight="1" x14ac:dyDescent="0.25">
      <c r="B224" s="72"/>
      <c r="C224" s="73"/>
      <c r="D224" s="73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85"/>
      <c r="AG224" s="85"/>
      <c r="AH224" s="85"/>
      <c r="AI224" s="85"/>
      <c r="AJ224" s="85"/>
      <c r="AK224" s="85"/>
      <c r="AL224" s="85"/>
      <c r="AM224" s="85"/>
      <c r="AN224" s="85"/>
      <c r="AO224" s="85"/>
      <c r="AP224" s="85"/>
      <c r="AQ224" s="85"/>
      <c r="AR224" s="85"/>
      <c r="AS224" s="85"/>
      <c r="AT224" s="85"/>
      <c r="AU224" s="85"/>
      <c r="AV224" s="85"/>
      <c r="AW224" s="85"/>
      <c r="AX224" s="17"/>
      <c r="AY224" s="17"/>
      <c r="AZ224" s="17"/>
    </row>
    <row r="225" spans="2:52" s="76" customFormat="1" ht="12.95" customHeight="1" x14ac:dyDescent="0.25">
      <c r="B225" s="77"/>
      <c r="C225" s="73"/>
      <c r="D225" s="73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25"/>
      <c r="AY225" s="25"/>
      <c r="AZ225" s="25"/>
    </row>
    <row r="226" spans="2:52" s="76" customFormat="1" ht="12.95" customHeight="1" x14ac:dyDescent="0.25">
      <c r="B226" s="78"/>
      <c r="C226" s="73"/>
      <c r="D226" s="73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25"/>
      <c r="AY226" s="25"/>
      <c r="AZ226" s="25"/>
    </row>
    <row r="227" spans="2:52" s="76" customFormat="1" ht="12.95" customHeight="1" x14ac:dyDescent="0.25">
      <c r="B227" s="78"/>
      <c r="C227" s="73"/>
      <c r="D227" s="73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25"/>
      <c r="AY227" s="25"/>
      <c r="AZ227" s="25"/>
    </row>
    <row r="228" spans="2:52" s="76" customFormat="1" ht="12.95" customHeight="1" x14ac:dyDescent="0.25">
      <c r="B228" s="78"/>
      <c r="C228" s="73"/>
      <c r="D228" s="73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25"/>
      <c r="AY228" s="25"/>
      <c r="AZ228" s="25"/>
    </row>
    <row r="229" spans="2:52" s="76" customFormat="1" ht="12.95" customHeight="1" x14ac:dyDescent="0.25">
      <c r="B229" s="84"/>
      <c r="C229" s="73"/>
      <c r="D229" s="73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25"/>
      <c r="AY229" s="25"/>
      <c r="AZ229" s="25"/>
    </row>
    <row r="230" spans="2:52" s="76" customFormat="1" ht="12.95" customHeight="1" x14ac:dyDescent="0.25">
      <c r="B230" s="72"/>
      <c r="C230" s="73"/>
      <c r="D230" s="73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25"/>
      <c r="AY230" s="25"/>
      <c r="AZ230" s="25"/>
    </row>
    <row r="231" spans="2:52" s="76" customFormat="1" x14ac:dyDescent="0.25">
      <c r="B231" s="72"/>
      <c r="C231" s="73"/>
      <c r="D231" s="73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17"/>
      <c r="AY231" s="17"/>
      <c r="AZ231" s="17"/>
    </row>
    <row r="232" spans="2:52" s="76" customFormat="1" x14ac:dyDescent="0.25">
      <c r="B232" s="81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  <c r="AU232" s="86"/>
      <c r="AV232" s="86"/>
      <c r="AW232" s="86"/>
      <c r="AX232" s="17"/>
      <c r="AY232" s="17"/>
      <c r="AZ232" s="17"/>
    </row>
    <row r="233" spans="2:52" s="76" customFormat="1" x14ac:dyDescent="0.25">
      <c r="B233" s="81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6"/>
      <c r="AU233" s="86"/>
      <c r="AV233" s="86"/>
      <c r="AW233" s="86"/>
      <c r="AX233" s="17"/>
      <c r="AY233" s="17"/>
      <c r="AZ233" s="17"/>
    </row>
    <row r="234" spans="2:52" s="76" customFormat="1" x14ac:dyDescent="0.25">
      <c r="B234" s="81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  <c r="AT234" s="86"/>
      <c r="AU234" s="86"/>
      <c r="AV234" s="86"/>
      <c r="AW234" s="86"/>
      <c r="AX234" s="17"/>
      <c r="AY234" s="17"/>
      <c r="AZ234" s="17"/>
    </row>
    <row r="235" spans="2:52" s="76" customFormat="1" x14ac:dyDescent="0.25">
      <c r="B235" s="81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  <c r="AU235" s="86"/>
      <c r="AV235" s="86"/>
      <c r="AW235" s="86"/>
      <c r="AX235" s="17"/>
      <c r="AY235" s="17"/>
      <c r="AZ235" s="17"/>
    </row>
    <row r="236" spans="2:52" s="76" customFormat="1" ht="37.5" customHeight="1" x14ac:dyDescent="0.25">
      <c r="B236" s="81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  <c r="AU236" s="86"/>
      <c r="AV236" s="86"/>
      <c r="AW236" s="86"/>
      <c r="AX236" s="17"/>
      <c r="AY236" s="17"/>
      <c r="AZ236" s="17"/>
    </row>
    <row r="237" spans="2:52" s="76" customFormat="1" ht="18" customHeight="1" x14ac:dyDescent="0.25">
      <c r="B237" s="83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  <c r="AT237" s="86"/>
      <c r="AU237" s="86"/>
      <c r="AV237" s="86"/>
      <c r="AW237" s="86"/>
      <c r="AX237" s="17"/>
      <c r="AY237" s="17"/>
      <c r="AZ237" s="17"/>
    </row>
    <row r="238" spans="2:52" s="76" customFormat="1" ht="12.95" customHeight="1" x14ac:dyDescent="0.25">
      <c r="B238" s="77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25"/>
      <c r="AY238" s="25"/>
      <c r="AZ238" s="25"/>
    </row>
    <row r="239" spans="2:52" s="76" customFormat="1" ht="12.95" customHeight="1" x14ac:dyDescent="0.25">
      <c r="B239" s="78"/>
      <c r="C239" s="73"/>
      <c r="D239" s="73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25"/>
      <c r="AY239" s="25"/>
      <c r="AZ239" s="25"/>
    </row>
    <row r="240" spans="2:52" s="76" customFormat="1" ht="12.95" customHeight="1" x14ac:dyDescent="0.25">
      <c r="B240" s="78"/>
      <c r="C240" s="73"/>
      <c r="D240" s="73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25"/>
      <c r="AY240" s="25"/>
      <c r="AZ240" s="25"/>
    </row>
    <row r="241" spans="2:52" s="76" customFormat="1" ht="12.95" customHeight="1" x14ac:dyDescent="0.25">
      <c r="B241" s="78"/>
      <c r="C241" s="73"/>
      <c r="D241" s="73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25"/>
      <c r="AY241" s="25"/>
      <c r="AZ241" s="25"/>
    </row>
    <row r="242" spans="2:52" s="76" customFormat="1" ht="12.95" customHeight="1" x14ac:dyDescent="0.25">
      <c r="B242" s="78"/>
      <c r="C242" s="73"/>
      <c r="D242" s="73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25"/>
      <c r="AY242" s="25"/>
      <c r="AZ242" s="25"/>
    </row>
    <row r="243" spans="2:52" s="76" customFormat="1" ht="12.95" customHeight="1" x14ac:dyDescent="0.25">
      <c r="B243" s="78"/>
      <c r="C243" s="73"/>
      <c r="D243" s="73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25"/>
      <c r="AY243" s="25"/>
      <c r="AZ243" s="25"/>
    </row>
    <row r="244" spans="2:52" s="76" customFormat="1" ht="12.95" customHeight="1" x14ac:dyDescent="0.25">
      <c r="B244" s="78"/>
      <c r="C244" s="73"/>
      <c r="D244" s="73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25"/>
      <c r="AY244" s="25"/>
      <c r="AZ244" s="25"/>
    </row>
    <row r="245" spans="2:52" s="76" customFormat="1" ht="12.95" customHeight="1" x14ac:dyDescent="0.25">
      <c r="B245" s="78"/>
      <c r="C245" s="73"/>
      <c r="D245" s="73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25"/>
      <c r="AY245" s="25"/>
      <c r="AZ245" s="25"/>
    </row>
    <row r="246" spans="2:52" s="76" customFormat="1" ht="12.95" customHeight="1" x14ac:dyDescent="0.25">
      <c r="B246" s="78"/>
      <c r="C246" s="73"/>
      <c r="D246" s="73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25"/>
      <c r="AY246" s="25"/>
      <c r="AZ246" s="25"/>
    </row>
    <row r="247" spans="2:52" s="76" customFormat="1" ht="12.95" customHeight="1" x14ac:dyDescent="0.25">
      <c r="B247" s="78"/>
      <c r="C247" s="73"/>
      <c r="D247" s="73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25"/>
      <c r="AY247" s="25"/>
      <c r="AZ247" s="25"/>
    </row>
    <row r="248" spans="2:52" s="76" customFormat="1" ht="12.95" customHeight="1" x14ac:dyDescent="0.25">
      <c r="B248" s="78"/>
      <c r="C248" s="73"/>
      <c r="D248" s="73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25"/>
      <c r="AY248" s="25"/>
      <c r="AZ248" s="25"/>
    </row>
    <row r="249" spans="2:52" s="76" customFormat="1" ht="12.95" customHeight="1" x14ac:dyDescent="0.25">
      <c r="B249" s="78"/>
      <c r="C249" s="73"/>
      <c r="D249" s="73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25"/>
      <c r="AY249" s="25"/>
      <c r="AZ249" s="25"/>
    </row>
    <row r="250" spans="2:52" s="76" customFormat="1" ht="12.95" customHeight="1" x14ac:dyDescent="0.25">
      <c r="B250" s="78"/>
      <c r="C250" s="73"/>
      <c r="D250" s="73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25"/>
      <c r="AY250" s="25"/>
      <c r="AZ250" s="25"/>
    </row>
    <row r="251" spans="2:52" s="76" customFormat="1" ht="12.95" customHeight="1" x14ac:dyDescent="0.25">
      <c r="B251" s="78"/>
      <c r="C251" s="73"/>
      <c r="D251" s="73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25"/>
      <c r="AY251" s="25"/>
      <c r="AZ251" s="25"/>
    </row>
    <row r="252" spans="2:52" s="76" customFormat="1" ht="12.95" customHeight="1" x14ac:dyDescent="0.25">
      <c r="B252" s="78"/>
      <c r="C252" s="73"/>
      <c r="D252" s="73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25"/>
      <c r="AY252" s="25"/>
      <c r="AZ252" s="25"/>
    </row>
    <row r="253" spans="2:52" s="76" customFormat="1" ht="12.95" customHeight="1" x14ac:dyDescent="0.25">
      <c r="B253" s="78"/>
      <c r="C253" s="73"/>
      <c r="D253" s="73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25"/>
      <c r="AY253" s="25"/>
      <c r="AZ253" s="25"/>
    </row>
    <row r="254" spans="2:52" s="76" customFormat="1" ht="12.95" customHeight="1" x14ac:dyDescent="0.25">
      <c r="B254" s="78"/>
      <c r="C254" s="73"/>
      <c r="D254" s="73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25"/>
      <c r="AY254" s="25"/>
      <c r="AZ254" s="25"/>
    </row>
    <row r="255" spans="2:52" s="76" customFormat="1" ht="12.95" customHeight="1" x14ac:dyDescent="0.25">
      <c r="B255" s="78"/>
      <c r="C255" s="73"/>
      <c r="D255" s="73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25"/>
      <c r="AY255" s="25"/>
      <c r="AZ255" s="25"/>
    </row>
    <row r="256" spans="2:52" s="76" customFormat="1" ht="12.95" customHeight="1" x14ac:dyDescent="0.25">
      <c r="B256" s="78"/>
      <c r="C256" s="73"/>
      <c r="D256" s="73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25"/>
      <c r="AY256" s="25"/>
      <c r="AZ256" s="25"/>
    </row>
    <row r="257" spans="2:52" s="76" customFormat="1" ht="12.95" customHeight="1" x14ac:dyDescent="0.25">
      <c r="B257" s="78"/>
      <c r="C257" s="73"/>
      <c r="D257" s="73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25"/>
      <c r="AY257" s="25"/>
      <c r="AZ257" s="25"/>
    </row>
    <row r="258" spans="2:52" s="76" customFormat="1" ht="12.95" customHeight="1" x14ac:dyDescent="0.25">
      <c r="B258" s="78"/>
      <c r="C258" s="73"/>
      <c r="D258" s="73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25"/>
      <c r="AY258" s="25"/>
      <c r="AZ258" s="25"/>
    </row>
    <row r="259" spans="2:52" s="76" customFormat="1" ht="12.95" customHeight="1" x14ac:dyDescent="0.25">
      <c r="B259" s="78"/>
      <c r="C259" s="73"/>
      <c r="D259" s="73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25"/>
      <c r="AY259" s="25"/>
      <c r="AZ259" s="25"/>
    </row>
    <row r="260" spans="2:52" s="76" customFormat="1" ht="12.95" customHeight="1" x14ac:dyDescent="0.25">
      <c r="B260" s="78"/>
      <c r="C260" s="73"/>
      <c r="D260" s="73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25"/>
      <c r="AY260" s="25"/>
      <c r="AZ260" s="25"/>
    </row>
    <row r="261" spans="2:52" s="76" customFormat="1" ht="12.95" customHeight="1" x14ac:dyDescent="0.25">
      <c r="B261" s="78"/>
      <c r="C261" s="73"/>
      <c r="D261" s="73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25"/>
      <c r="AY261" s="25"/>
      <c r="AZ261" s="25"/>
    </row>
    <row r="262" spans="2:52" s="76" customFormat="1" ht="12.95" customHeight="1" x14ac:dyDescent="0.25">
      <c r="B262" s="72"/>
      <c r="C262" s="73"/>
      <c r="D262" s="73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25"/>
      <c r="AY262" s="25"/>
      <c r="AZ262" s="25"/>
    </row>
    <row r="263" spans="2:52" s="76" customFormat="1" ht="12.95" customHeight="1" x14ac:dyDescent="0.25">
      <c r="B263" s="72"/>
      <c r="C263" s="73"/>
      <c r="D263" s="73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25"/>
      <c r="AY263" s="25"/>
      <c r="AZ263" s="25"/>
    </row>
    <row r="264" spans="2:52" s="76" customFormat="1" ht="12.95" customHeight="1" x14ac:dyDescent="0.25">
      <c r="B264" s="72"/>
      <c r="C264" s="73"/>
      <c r="D264" s="73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25"/>
      <c r="AY264" s="25"/>
      <c r="AZ264" s="25"/>
    </row>
    <row r="265" spans="2:52" s="76" customFormat="1" ht="12.95" customHeight="1" x14ac:dyDescent="0.25">
      <c r="B265" s="72"/>
      <c r="C265" s="73"/>
      <c r="D265" s="73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25"/>
      <c r="AY265" s="25"/>
      <c r="AZ265" s="25"/>
    </row>
    <row r="266" spans="2:52" s="76" customFormat="1" ht="12.95" customHeight="1" x14ac:dyDescent="0.25">
      <c r="B266" s="72"/>
      <c r="C266" s="73"/>
      <c r="D266" s="73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25"/>
      <c r="AY266" s="25"/>
      <c r="AZ266" s="25"/>
    </row>
    <row r="267" spans="2:52" s="76" customFormat="1" ht="18" customHeight="1" x14ac:dyDescent="0.25">
      <c r="B267" s="72"/>
      <c r="C267" s="73"/>
      <c r="D267" s="73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17"/>
      <c r="AY267" s="17"/>
      <c r="AZ267" s="17"/>
    </row>
    <row r="268" spans="2:52" s="76" customFormat="1" ht="12.95" customHeight="1" x14ac:dyDescent="0.25">
      <c r="B268" s="77"/>
      <c r="C268" s="73"/>
      <c r="D268" s="73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25"/>
      <c r="AY268" s="25"/>
      <c r="AZ268" s="25"/>
    </row>
    <row r="269" spans="2:52" s="76" customFormat="1" ht="12.95" customHeight="1" x14ac:dyDescent="0.25">
      <c r="B269" s="78"/>
      <c r="C269" s="73"/>
      <c r="D269" s="73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25"/>
      <c r="AY269" s="25"/>
      <c r="AZ269" s="25"/>
    </row>
    <row r="270" spans="2:52" s="76" customFormat="1" ht="12.95" customHeight="1" x14ac:dyDescent="0.25">
      <c r="B270" s="78"/>
      <c r="C270" s="73"/>
      <c r="D270" s="73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25"/>
      <c r="AY270" s="25"/>
      <c r="AZ270" s="25"/>
    </row>
    <row r="271" spans="2:52" s="76" customFormat="1" ht="12.95" customHeight="1" x14ac:dyDescent="0.25">
      <c r="B271" s="78"/>
      <c r="C271" s="73"/>
      <c r="D271" s="73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25"/>
      <c r="AY271" s="25"/>
      <c r="AZ271" s="25"/>
    </row>
    <row r="272" spans="2:52" s="76" customFormat="1" ht="12.95" customHeight="1" x14ac:dyDescent="0.25">
      <c r="B272" s="84"/>
      <c r="C272" s="73"/>
      <c r="D272" s="73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25"/>
      <c r="AY272" s="25"/>
      <c r="AZ272" s="25"/>
    </row>
    <row r="273" spans="2:52" s="76" customFormat="1" ht="12.95" customHeight="1" x14ac:dyDescent="0.25">
      <c r="B273" s="72"/>
      <c r="C273" s="73"/>
      <c r="D273" s="73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25"/>
      <c r="AY273" s="25"/>
      <c r="AZ273" s="25"/>
    </row>
    <row r="274" spans="2:52" s="76" customFormat="1" ht="31.5" customHeight="1" x14ac:dyDescent="0.25">
      <c r="B274" s="72"/>
      <c r="C274" s="73"/>
      <c r="D274" s="73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85"/>
      <c r="AG274" s="85"/>
      <c r="AH274" s="85"/>
      <c r="AI274" s="85"/>
      <c r="AJ274" s="85"/>
      <c r="AK274" s="85"/>
      <c r="AL274" s="85"/>
      <c r="AM274" s="85"/>
      <c r="AN274" s="85"/>
      <c r="AO274" s="85"/>
      <c r="AP274" s="85"/>
      <c r="AQ274" s="85"/>
      <c r="AR274" s="85"/>
      <c r="AS274" s="85"/>
      <c r="AT274" s="85"/>
      <c r="AU274" s="85"/>
      <c r="AV274" s="85"/>
      <c r="AW274" s="85"/>
      <c r="AX274" s="17"/>
      <c r="AY274" s="17"/>
      <c r="AZ274" s="17"/>
    </row>
    <row r="275" spans="2:52" s="76" customFormat="1" ht="12.95" customHeight="1" x14ac:dyDescent="0.25">
      <c r="B275" s="77"/>
      <c r="C275" s="73"/>
      <c r="D275" s="73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25"/>
      <c r="AY275" s="25"/>
      <c r="AZ275" s="25"/>
    </row>
    <row r="276" spans="2:52" s="76" customFormat="1" ht="12.95" customHeight="1" x14ac:dyDescent="0.25">
      <c r="B276" s="78"/>
      <c r="C276" s="73"/>
      <c r="D276" s="73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25"/>
      <c r="AY276" s="25"/>
      <c r="AZ276" s="25"/>
    </row>
    <row r="277" spans="2:52" s="76" customFormat="1" ht="12.95" customHeight="1" x14ac:dyDescent="0.25">
      <c r="B277" s="78"/>
      <c r="C277" s="73"/>
      <c r="D277" s="73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25"/>
      <c r="AY277" s="25"/>
      <c r="AZ277" s="25"/>
    </row>
    <row r="278" spans="2:52" s="76" customFormat="1" ht="12.95" customHeight="1" x14ac:dyDescent="0.25">
      <c r="B278" s="78"/>
      <c r="C278" s="73"/>
      <c r="D278" s="73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25"/>
      <c r="AY278" s="25"/>
      <c r="AZ278" s="25"/>
    </row>
    <row r="279" spans="2:52" s="76" customFormat="1" ht="12.95" customHeight="1" x14ac:dyDescent="0.25">
      <c r="B279" s="84"/>
      <c r="C279" s="73"/>
      <c r="D279" s="73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25"/>
      <c r="AY279" s="25"/>
      <c r="AZ279" s="25"/>
    </row>
    <row r="280" spans="2:52" s="76" customFormat="1" ht="12.95" customHeight="1" x14ac:dyDescent="0.25">
      <c r="B280" s="72"/>
      <c r="C280" s="73"/>
      <c r="D280" s="73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25"/>
      <c r="AY280" s="25"/>
      <c r="AZ280" s="25"/>
    </row>
    <row r="281" spans="2:52" s="76" customFormat="1" ht="12.95" customHeight="1" x14ac:dyDescent="0.25">
      <c r="B281" s="72"/>
      <c r="C281" s="73"/>
      <c r="D281" s="73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  <c r="AT281" s="86"/>
      <c r="AU281" s="86"/>
      <c r="AV281" s="86"/>
      <c r="AW281" s="86"/>
      <c r="AX281" s="17"/>
      <c r="AY281" s="17"/>
      <c r="AZ281" s="17"/>
    </row>
    <row r="282" spans="2:52" s="76" customFormat="1" ht="12.95" customHeight="1" x14ac:dyDescent="0.25">
      <c r="B282" s="87"/>
      <c r="C282" s="73"/>
      <c r="D282" s="73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2:52" s="76" customFormat="1" x14ac:dyDescent="0.25">
      <c r="B283" s="87"/>
      <c r="C283" s="73"/>
      <c r="D283" s="73"/>
      <c r="E283" s="86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2:52" s="76" customFormat="1" x14ac:dyDescent="0.25">
      <c r="B284" s="81"/>
      <c r="E284" s="86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2:52" s="76" customFormat="1" x14ac:dyDescent="0.25">
      <c r="B285" s="81"/>
      <c r="E285" s="86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2:52" s="76" customFormat="1" ht="37.5" customHeight="1" x14ac:dyDescent="0.25">
      <c r="B286" s="81"/>
      <c r="E286" s="86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2:52" s="76" customFormat="1" ht="18" customHeight="1" x14ac:dyDescent="0.25">
      <c r="B287" s="83"/>
      <c r="E287" s="86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2:52" s="76" customFormat="1" ht="12.95" customHeight="1" x14ac:dyDescent="0.25">
      <c r="B288" s="77"/>
      <c r="E288" s="86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25"/>
      <c r="AY288" s="25"/>
      <c r="AZ288" s="25"/>
    </row>
    <row r="289" spans="2:52" s="76" customFormat="1" ht="12.95" customHeight="1" x14ac:dyDescent="0.25">
      <c r="B289" s="78"/>
      <c r="C289" s="73"/>
      <c r="D289" s="73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25"/>
      <c r="AY289" s="25"/>
      <c r="AZ289" s="25"/>
    </row>
    <row r="290" spans="2:52" s="76" customFormat="1" ht="12.95" customHeight="1" x14ac:dyDescent="0.25">
      <c r="B290" s="78"/>
      <c r="C290" s="73"/>
      <c r="D290" s="73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25"/>
      <c r="AY290" s="25"/>
      <c r="AZ290" s="25"/>
    </row>
    <row r="291" spans="2:52" s="76" customFormat="1" ht="12.95" customHeight="1" x14ac:dyDescent="0.25">
      <c r="B291" s="78"/>
      <c r="C291" s="73"/>
      <c r="D291" s="73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25"/>
      <c r="AY291" s="25"/>
      <c r="AZ291" s="25"/>
    </row>
    <row r="292" spans="2:52" s="76" customFormat="1" ht="12.95" customHeight="1" x14ac:dyDescent="0.25">
      <c r="B292" s="78"/>
      <c r="C292" s="73"/>
      <c r="D292" s="73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25"/>
      <c r="AY292" s="25"/>
      <c r="AZ292" s="25"/>
    </row>
    <row r="293" spans="2:52" s="76" customFormat="1" ht="12.95" customHeight="1" x14ac:dyDescent="0.25">
      <c r="B293" s="78"/>
      <c r="C293" s="73"/>
      <c r="D293" s="73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25"/>
      <c r="AY293" s="25"/>
      <c r="AZ293" s="25"/>
    </row>
    <row r="294" spans="2:52" s="76" customFormat="1" ht="12.95" customHeight="1" x14ac:dyDescent="0.25">
      <c r="B294" s="78"/>
      <c r="C294" s="73"/>
      <c r="D294" s="73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25"/>
      <c r="AY294" s="25"/>
      <c r="AZ294" s="25"/>
    </row>
    <row r="295" spans="2:52" s="76" customFormat="1" ht="12.95" customHeight="1" x14ac:dyDescent="0.25">
      <c r="B295" s="78"/>
      <c r="C295" s="73"/>
      <c r="D295" s="73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25"/>
      <c r="AY295" s="25"/>
      <c r="AZ295" s="25"/>
    </row>
    <row r="296" spans="2:52" s="76" customFormat="1" ht="12.95" customHeight="1" x14ac:dyDescent="0.25">
      <c r="B296" s="78"/>
      <c r="C296" s="73"/>
      <c r="D296" s="73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25"/>
      <c r="AY296" s="25"/>
      <c r="AZ296" s="25"/>
    </row>
    <row r="297" spans="2:52" s="76" customFormat="1" ht="12.95" customHeight="1" x14ac:dyDescent="0.25">
      <c r="B297" s="78"/>
      <c r="C297" s="73"/>
      <c r="D297" s="73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25"/>
      <c r="AY297" s="25"/>
      <c r="AZ297" s="25"/>
    </row>
    <row r="298" spans="2:52" s="76" customFormat="1" ht="12.95" customHeight="1" x14ac:dyDescent="0.25">
      <c r="B298" s="78"/>
      <c r="C298" s="73"/>
      <c r="D298" s="73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25"/>
      <c r="AY298" s="25"/>
      <c r="AZ298" s="25"/>
    </row>
    <row r="299" spans="2:52" s="76" customFormat="1" ht="12.95" customHeight="1" x14ac:dyDescent="0.25">
      <c r="B299" s="78"/>
      <c r="C299" s="73"/>
      <c r="D299" s="73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25"/>
      <c r="AY299" s="25"/>
      <c r="AZ299" s="25"/>
    </row>
    <row r="300" spans="2:52" s="76" customFormat="1" ht="12.95" customHeight="1" x14ac:dyDescent="0.25">
      <c r="B300" s="78"/>
      <c r="C300" s="73"/>
      <c r="D300" s="73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25"/>
      <c r="AY300" s="25"/>
      <c r="AZ300" s="25"/>
    </row>
    <row r="301" spans="2:52" s="76" customFormat="1" ht="12.95" customHeight="1" x14ac:dyDescent="0.25">
      <c r="B301" s="78"/>
      <c r="C301" s="73"/>
      <c r="D301" s="73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25"/>
      <c r="AY301" s="25"/>
      <c r="AZ301" s="25"/>
    </row>
    <row r="302" spans="2:52" s="76" customFormat="1" ht="12.95" customHeight="1" x14ac:dyDescent="0.25">
      <c r="B302" s="78"/>
      <c r="C302" s="73"/>
      <c r="D302" s="73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25"/>
      <c r="AY302" s="25"/>
      <c r="AZ302" s="25"/>
    </row>
    <row r="303" spans="2:52" s="76" customFormat="1" ht="12.95" customHeight="1" x14ac:dyDescent="0.25">
      <c r="B303" s="78"/>
      <c r="C303" s="73"/>
      <c r="D303" s="73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25"/>
      <c r="AY303" s="25"/>
      <c r="AZ303" s="25"/>
    </row>
    <row r="304" spans="2:52" s="76" customFormat="1" ht="12.95" customHeight="1" x14ac:dyDescent="0.25">
      <c r="B304" s="78"/>
      <c r="C304" s="73"/>
      <c r="D304" s="73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25"/>
      <c r="AY304" s="25"/>
      <c r="AZ304" s="25"/>
    </row>
    <row r="305" spans="2:52" s="76" customFormat="1" ht="12.95" customHeight="1" x14ac:dyDescent="0.25">
      <c r="B305" s="78"/>
      <c r="C305" s="73"/>
      <c r="D305" s="73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25"/>
      <c r="AY305" s="25"/>
      <c r="AZ305" s="25"/>
    </row>
    <row r="306" spans="2:52" s="76" customFormat="1" ht="12.95" customHeight="1" x14ac:dyDescent="0.25">
      <c r="B306" s="78"/>
      <c r="C306" s="73"/>
      <c r="D306" s="73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25"/>
      <c r="AY306" s="25"/>
      <c r="AZ306" s="25"/>
    </row>
    <row r="307" spans="2:52" s="76" customFormat="1" ht="12.95" customHeight="1" x14ac:dyDescent="0.25">
      <c r="B307" s="78"/>
      <c r="C307" s="73"/>
      <c r="D307" s="73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25"/>
      <c r="AY307" s="25"/>
      <c r="AZ307" s="25"/>
    </row>
    <row r="308" spans="2:52" s="76" customFormat="1" ht="12.95" customHeight="1" x14ac:dyDescent="0.25">
      <c r="B308" s="78"/>
      <c r="C308" s="73"/>
      <c r="D308" s="73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25"/>
      <c r="AY308" s="25"/>
      <c r="AZ308" s="25"/>
    </row>
    <row r="309" spans="2:52" s="76" customFormat="1" ht="12.95" customHeight="1" x14ac:dyDescent="0.25">
      <c r="B309" s="78"/>
      <c r="C309" s="73"/>
      <c r="D309" s="73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25"/>
      <c r="AY309" s="25"/>
      <c r="AZ309" s="25"/>
    </row>
    <row r="310" spans="2:52" s="76" customFormat="1" ht="12.95" customHeight="1" x14ac:dyDescent="0.25">
      <c r="B310" s="78"/>
      <c r="C310" s="73"/>
      <c r="D310" s="73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25"/>
      <c r="AY310" s="25"/>
      <c r="AZ310" s="25"/>
    </row>
    <row r="311" spans="2:52" s="76" customFormat="1" ht="12.95" customHeight="1" x14ac:dyDescent="0.25">
      <c r="B311" s="78"/>
      <c r="C311" s="73"/>
      <c r="D311" s="73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25"/>
      <c r="AY311" s="25"/>
      <c r="AZ311" s="25"/>
    </row>
    <row r="312" spans="2:52" s="76" customFormat="1" ht="12.95" customHeight="1" x14ac:dyDescent="0.25">
      <c r="B312" s="72"/>
      <c r="C312" s="73"/>
      <c r="D312" s="73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25"/>
      <c r="AY312" s="25"/>
      <c r="AZ312" s="25"/>
    </row>
    <row r="313" spans="2:52" s="76" customFormat="1" ht="12.95" customHeight="1" x14ac:dyDescent="0.25">
      <c r="B313" s="72"/>
      <c r="C313" s="73"/>
      <c r="D313" s="73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25"/>
      <c r="AY313" s="25"/>
      <c r="AZ313" s="25"/>
    </row>
    <row r="314" spans="2:52" s="76" customFormat="1" ht="12.95" customHeight="1" x14ac:dyDescent="0.25">
      <c r="B314" s="72"/>
      <c r="C314" s="73"/>
      <c r="D314" s="73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25"/>
      <c r="AY314" s="25"/>
      <c r="AZ314" s="25"/>
    </row>
    <row r="315" spans="2:52" s="76" customFormat="1" ht="12.95" customHeight="1" x14ac:dyDescent="0.25">
      <c r="B315" s="72"/>
      <c r="C315" s="73"/>
      <c r="D315" s="73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25"/>
      <c r="AY315" s="25"/>
      <c r="AZ315" s="25"/>
    </row>
    <row r="316" spans="2:52" s="76" customFormat="1" ht="12.95" customHeight="1" x14ac:dyDescent="0.25">
      <c r="B316" s="72"/>
      <c r="C316" s="73"/>
      <c r="D316" s="73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25"/>
      <c r="AY316" s="25"/>
      <c r="AZ316" s="25"/>
    </row>
    <row r="317" spans="2:52" s="76" customFormat="1" ht="18" customHeight="1" x14ac:dyDescent="0.25">
      <c r="B317" s="72"/>
      <c r="C317" s="73"/>
      <c r="D317" s="73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17"/>
      <c r="AY317" s="17"/>
      <c r="AZ317" s="17"/>
    </row>
    <row r="318" spans="2:52" s="76" customFormat="1" ht="12.95" customHeight="1" x14ac:dyDescent="0.25">
      <c r="B318" s="77"/>
      <c r="C318" s="73"/>
      <c r="D318" s="73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25"/>
      <c r="AY318" s="25"/>
      <c r="AZ318" s="25"/>
    </row>
    <row r="319" spans="2:52" s="76" customFormat="1" ht="12.95" customHeight="1" x14ac:dyDescent="0.25">
      <c r="B319" s="78"/>
      <c r="C319" s="73"/>
      <c r="D319" s="73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25"/>
      <c r="AY319" s="25"/>
      <c r="AZ319" s="25"/>
    </row>
    <row r="320" spans="2:52" s="76" customFormat="1" ht="12.95" customHeight="1" x14ac:dyDescent="0.25">
      <c r="B320" s="78"/>
      <c r="C320" s="73"/>
      <c r="D320" s="73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25"/>
      <c r="AY320" s="25"/>
      <c r="AZ320" s="25"/>
    </row>
    <row r="321" spans="2:52" s="76" customFormat="1" ht="12.95" customHeight="1" x14ac:dyDescent="0.25">
      <c r="B321" s="78"/>
      <c r="C321" s="73"/>
      <c r="D321" s="73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25"/>
      <c r="AY321" s="25"/>
      <c r="AZ321" s="25"/>
    </row>
    <row r="322" spans="2:52" s="76" customFormat="1" ht="12.95" customHeight="1" x14ac:dyDescent="0.25">
      <c r="B322" s="84"/>
      <c r="C322" s="73"/>
      <c r="D322" s="73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25"/>
      <c r="AY322" s="25"/>
      <c r="AZ322" s="25"/>
    </row>
    <row r="323" spans="2:52" s="76" customFormat="1" ht="12.95" customHeight="1" x14ac:dyDescent="0.25">
      <c r="B323" s="72"/>
      <c r="C323" s="73"/>
      <c r="D323" s="73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25"/>
      <c r="AY323" s="25"/>
      <c r="AZ323" s="25"/>
    </row>
    <row r="324" spans="2:52" s="76" customFormat="1" ht="31.5" customHeight="1" x14ac:dyDescent="0.25">
      <c r="B324" s="72"/>
      <c r="C324" s="73"/>
      <c r="D324" s="73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2:52" s="76" customFormat="1" ht="12.95" customHeight="1" x14ac:dyDescent="0.25">
      <c r="B325" s="77"/>
      <c r="C325" s="73"/>
      <c r="D325" s="73"/>
      <c r="E325" s="86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2:52" s="76" customFormat="1" ht="12.95" customHeight="1" x14ac:dyDescent="0.25">
      <c r="B326" s="78"/>
      <c r="C326" s="73"/>
      <c r="D326" s="73"/>
      <c r="E326" s="86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2:52" s="76" customFormat="1" ht="12.95" customHeight="1" x14ac:dyDescent="0.25">
      <c r="B327" s="78"/>
      <c r="C327" s="73"/>
      <c r="D327" s="73"/>
      <c r="E327" s="86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2:52" s="76" customFormat="1" ht="12.95" customHeight="1" x14ac:dyDescent="0.25">
      <c r="B328" s="78"/>
      <c r="C328" s="73"/>
      <c r="D328" s="73"/>
      <c r="E328" s="86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2:52" s="76" customFormat="1" ht="12.95" customHeight="1" x14ac:dyDescent="0.25">
      <c r="B329" s="84"/>
      <c r="C329" s="73"/>
      <c r="D329" s="73"/>
      <c r="E329" s="86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2:52" s="76" customFormat="1" ht="12.95" customHeight="1" x14ac:dyDescent="0.25">
      <c r="B330" s="72"/>
      <c r="C330" s="73"/>
      <c r="D330" s="73"/>
      <c r="E330" s="86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2:52" s="76" customFormat="1" x14ac:dyDescent="0.25">
      <c r="B331" s="87"/>
      <c r="C331" s="73"/>
      <c r="D331" s="73"/>
      <c r="E331" s="86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2:52" s="76" customFormat="1" x14ac:dyDescent="0.25">
      <c r="B332" s="81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2:52" s="76" customFormat="1" x14ac:dyDescent="0.25">
      <c r="B333" s="81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2:52" s="76" customFormat="1" x14ac:dyDescent="0.25">
      <c r="B334" s="81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2:52" s="76" customFormat="1" x14ac:dyDescent="0.25">
      <c r="B335" s="81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2:52" s="76" customFormat="1" ht="37.5" customHeight="1" x14ac:dyDescent="0.25">
      <c r="B336" s="81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2:52" s="76" customFormat="1" ht="18" customHeight="1" x14ac:dyDescent="0.25">
      <c r="B337" s="83"/>
      <c r="C337" s="88"/>
      <c r="D337" s="88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2:52" s="76" customFormat="1" ht="12.95" customHeight="1" x14ac:dyDescent="0.25">
      <c r="B338" s="77"/>
      <c r="C338" s="88"/>
      <c r="D338" s="88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25"/>
      <c r="AY338" s="25"/>
      <c r="AZ338" s="25"/>
    </row>
    <row r="339" spans="2:52" s="76" customFormat="1" ht="12.95" customHeight="1" x14ac:dyDescent="0.25">
      <c r="B339" s="78"/>
      <c r="C339" s="73"/>
      <c r="D339" s="73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25"/>
      <c r="AY339" s="25"/>
      <c r="AZ339" s="25"/>
    </row>
    <row r="340" spans="2:52" s="76" customFormat="1" ht="12.95" customHeight="1" x14ac:dyDescent="0.25">
      <c r="B340" s="78"/>
      <c r="C340" s="73"/>
      <c r="D340" s="73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25"/>
      <c r="AY340" s="25"/>
      <c r="AZ340" s="25"/>
    </row>
    <row r="341" spans="2:52" s="76" customFormat="1" ht="12.95" customHeight="1" x14ac:dyDescent="0.25">
      <c r="B341" s="78"/>
      <c r="C341" s="73"/>
      <c r="D341" s="73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25"/>
      <c r="AY341" s="25"/>
      <c r="AZ341" s="25"/>
    </row>
    <row r="342" spans="2:52" s="76" customFormat="1" ht="12.95" customHeight="1" x14ac:dyDescent="0.25">
      <c r="B342" s="78"/>
      <c r="C342" s="73"/>
      <c r="D342" s="73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25"/>
      <c r="AY342" s="25"/>
      <c r="AZ342" s="25"/>
    </row>
    <row r="343" spans="2:52" s="76" customFormat="1" ht="12.95" customHeight="1" x14ac:dyDescent="0.25">
      <c r="B343" s="78"/>
      <c r="C343" s="73"/>
      <c r="D343" s="73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25"/>
      <c r="AY343" s="25"/>
      <c r="AZ343" s="25"/>
    </row>
    <row r="344" spans="2:52" s="76" customFormat="1" ht="12.95" customHeight="1" x14ac:dyDescent="0.25">
      <c r="B344" s="78"/>
      <c r="C344" s="73"/>
      <c r="D344" s="73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25"/>
      <c r="AY344" s="25"/>
      <c r="AZ344" s="25"/>
    </row>
    <row r="345" spans="2:52" s="76" customFormat="1" ht="12.95" customHeight="1" x14ac:dyDescent="0.25">
      <c r="B345" s="78"/>
      <c r="C345" s="73"/>
      <c r="D345" s="73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25"/>
      <c r="AY345" s="25"/>
      <c r="AZ345" s="25"/>
    </row>
    <row r="346" spans="2:52" s="76" customFormat="1" ht="12.95" customHeight="1" x14ac:dyDescent="0.25">
      <c r="B346" s="78"/>
      <c r="C346" s="73"/>
      <c r="D346" s="73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25"/>
      <c r="AY346" s="25"/>
      <c r="AZ346" s="25"/>
    </row>
    <row r="347" spans="2:52" s="76" customFormat="1" ht="12.95" customHeight="1" x14ac:dyDescent="0.25">
      <c r="B347" s="78"/>
      <c r="C347" s="73"/>
      <c r="D347" s="73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25"/>
      <c r="AY347" s="25"/>
      <c r="AZ347" s="25"/>
    </row>
    <row r="348" spans="2:52" s="76" customFormat="1" ht="12.95" customHeight="1" x14ac:dyDescent="0.25">
      <c r="B348" s="78"/>
      <c r="C348" s="73"/>
      <c r="D348" s="73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25"/>
      <c r="AY348" s="25"/>
      <c r="AZ348" s="25"/>
    </row>
    <row r="349" spans="2:52" s="76" customFormat="1" ht="12.95" customHeight="1" x14ac:dyDescent="0.25">
      <c r="B349" s="78"/>
      <c r="C349" s="73"/>
      <c r="D349" s="73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17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25"/>
      <c r="AY349" s="25"/>
      <c r="AZ349" s="25"/>
    </row>
    <row r="350" spans="2:52" s="76" customFormat="1" x14ac:dyDescent="0.25">
      <c r="B350" s="87"/>
      <c r="C350" s="73"/>
      <c r="D350" s="73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2:52" s="76" customFormat="1" x14ac:dyDescent="0.25">
      <c r="B351" s="87"/>
      <c r="C351" s="88"/>
      <c r="D351" s="88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2:52" s="76" customFormat="1" x14ac:dyDescent="0.25">
      <c r="B352" s="87"/>
      <c r="C352" s="88"/>
      <c r="D352" s="88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2:52" s="76" customFormat="1" x14ac:dyDescent="0.25">
      <c r="B353" s="87"/>
      <c r="C353" s="88"/>
      <c r="D353" s="88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2:52" s="76" customFormat="1" x14ac:dyDescent="0.25">
      <c r="B354" s="87"/>
      <c r="C354" s="88"/>
      <c r="D354" s="88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2:52" s="76" customFormat="1" x14ac:dyDescent="0.25">
      <c r="B355" s="87"/>
      <c r="C355" s="88"/>
      <c r="D355" s="88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2:52" s="76" customFormat="1" ht="24.75" customHeight="1" x14ac:dyDescent="0.25">
      <c r="B356" s="87"/>
      <c r="C356" s="88"/>
      <c r="D356" s="88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2:52" s="76" customFormat="1" ht="18" customHeight="1" x14ac:dyDescent="0.25">
      <c r="B357" s="83"/>
      <c r="C357" s="88"/>
      <c r="D357" s="88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2:52" s="76" customFormat="1" ht="12.95" customHeight="1" x14ac:dyDescent="0.25">
      <c r="B358" s="77"/>
      <c r="C358" s="89"/>
      <c r="D358" s="89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25"/>
      <c r="AY358" s="25"/>
      <c r="AZ358" s="25"/>
    </row>
    <row r="359" spans="2:52" s="76" customFormat="1" ht="12.95" customHeight="1" x14ac:dyDescent="0.25">
      <c r="B359" s="78"/>
      <c r="C359" s="73"/>
      <c r="D359" s="73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25"/>
      <c r="AY359" s="25"/>
      <c r="AZ359" s="25"/>
    </row>
    <row r="360" spans="2:52" s="76" customFormat="1" ht="12.95" customHeight="1" x14ac:dyDescent="0.25">
      <c r="B360" s="78"/>
      <c r="C360" s="73"/>
      <c r="D360" s="73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25"/>
      <c r="AY360" s="25"/>
      <c r="AZ360" s="25"/>
    </row>
    <row r="361" spans="2:52" s="76" customFormat="1" ht="12.95" customHeight="1" x14ac:dyDescent="0.25">
      <c r="B361" s="78"/>
      <c r="C361" s="73"/>
      <c r="D361" s="73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25"/>
      <c r="AY361" s="25"/>
      <c r="AZ361" s="25"/>
    </row>
    <row r="362" spans="2:52" s="76" customFormat="1" ht="12.95" customHeight="1" x14ac:dyDescent="0.25">
      <c r="B362" s="78"/>
      <c r="C362" s="73"/>
      <c r="D362" s="73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25"/>
      <c r="AY362" s="25"/>
      <c r="AZ362" s="25"/>
    </row>
    <row r="363" spans="2:52" s="76" customFormat="1" ht="12.95" customHeight="1" x14ac:dyDescent="0.25">
      <c r="B363" s="78"/>
      <c r="C363" s="73"/>
      <c r="D363" s="73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25"/>
      <c r="AY363" s="25"/>
      <c r="AZ363" s="25"/>
    </row>
    <row r="364" spans="2:52" s="76" customFormat="1" ht="12.95" customHeight="1" x14ac:dyDescent="0.25">
      <c r="B364" s="78"/>
      <c r="C364" s="73"/>
      <c r="D364" s="73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25"/>
      <c r="AY364" s="25"/>
      <c r="AZ364" s="25"/>
    </row>
    <row r="365" spans="2:52" s="76" customFormat="1" ht="12.95" customHeight="1" x14ac:dyDescent="0.25">
      <c r="B365" s="78"/>
      <c r="C365" s="73"/>
      <c r="D365" s="73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25"/>
      <c r="AY365" s="25"/>
      <c r="AZ365" s="25"/>
    </row>
    <row r="366" spans="2:52" s="76" customFormat="1" ht="12.95" customHeight="1" x14ac:dyDescent="0.25">
      <c r="B366" s="78"/>
      <c r="C366" s="73"/>
      <c r="D366" s="73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25"/>
      <c r="AY366" s="25"/>
      <c r="AZ366" s="25"/>
    </row>
    <row r="367" spans="2:52" s="76" customFormat="1" ht="12.95" customHeight="1" x14ac:dyDescent="0.25">
      <c r="B367" s="78"/>
      <c r="C367" s="73"/>
      <c r="D367" s="73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25"/>
      <c r="AY367" s="25"/>
      <c r="AZ367" s="25"/>
    </row>
    <row r="368" spans="2:52" s="76" customFormat="1" ht="12.95" customHeight="1" x14ac:dyDescent="0.25">
      <c r="B368" s="78"/>
      <c r="C368" s="73"/>
      <c r="D368" s="73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25"/>
      <c r="AY368" s="25"/>
      <c r="AZ368" s="25"/>
    </row>
    <row r="369" spans="2:52" s="76" customFormat="1" ht="12.95" customHeight="1" x14ac:dyDescent="0.25">
      <c r="B369" s="78"/>
      <c r="C369" s="73"/>
      <c r="D369" s="73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25"/>
      <c r="AY369" s="25"/>
      <c r="AZ369" s="25"/>
    </row>
    <row r="370" spans="2:52" s="76" customFormat="1" ht="18" customHeight="1" x14ac:dyDescent="0.25">
      <c r="B370" s="87"/>
      <c r="C370" s="73"/>
      <c r="D370" s="73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2:52" s="76" customFormat="1" ht="12.95" customHeight="1" x14ac:dyDescent="0.25">
      <c r="B371" s="77"/>
      <c r="C371" s="89"/>
      <c r="D371" s="89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25"/>
      <c r="AY371" s="25"/>
      <c r="AZ371" s="25"/>
    </row>
    <row r="372" spans="2:52" s="76" customFormat="1" ht="12.95" customHeight="1" x14ac:dyDescent="0.25">
      <c r="B372" s="78"/>
      <c r="C372" s="73"/>
      <c r="D372" s="73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25"/>
      <c r="AY372" s="25"/>
      <c r="AZ372" s="25"/>
    </row>
    <row r="373" spans="2:52" s="76" customFormat="1" ht="12.95" customHeight="1" x14ac:dyDescent="0.25">
      <c r="B373" s="78"/>
      <c r="C373" s="73"/>
      <c r="D373" s="73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25"/>
      <c r="AY373" s="25"/>
      <c r="AZ373" s="25"/>
    </row>
    <row r="374" spans="2:52" s="76" customFormat="1" ht="12.95" customHeight="1" x14ac:dyDescent="0.25">
      <c r="B374" s="78"/>
      <c r="C374" s="73"/>
      <c r="D374" s="73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25"/>
      <c r="AY374" s="25"/>
      <c r="AZ374" s="25"/>
    </row>
    <row r="375" spans="2:52" s="76" customFormat="1" ht="12.95" customHeight="1" x14ac:dyDescent="0.25">
      <c r="B375" s="78"/>
      <c r="C375" s="73"/>
      <c r="D375" s="73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25"/>
      <c r="AY375" s="25"/>
      <c r="AZ375" s="25"/>
    </row>
    <row r="376" spans="2:52" s="76" customFormat="1" ht="12.95" customHeight="1" x14ac:dyDescent="0.25">
      <c r="B376" s="78"/>
      <c r="C376" s="73"/>
      <c r="D376" s="73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25"/>
      <c r="AY376" s="25"/>
      <c r="AZ376" s="25"/>
    </row>
    <row r="377" spans="2:52" s="76" customFormat="1" ht="12.95" customHeight="1" x14ac:dyDescent="0.25">
      <c r="B377" s="78"/>
      <c r="C377" s="73"/>
      <c r="D377" s="73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25"/>
      <c r="AY377" s="25"/>
      <c r="AZ377" s="25"/>
    </row>
    <row r="378" spans="2:52" s="76" customFormat="1" ht="12.95" customHeight="1" x14ac:dyDescent="0.25">
      <c r="B378" s="78"/>
      <c r="C378" s="73"/>
      <c r="D378" s="73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25"/>
      <c r="AY378" s="25"/>
      <c r="AZ378" s="25"/>
    </row>
    <row r="379" spans="2:52" s="76" customFormat="1" ht="12.95" customHeight="1" x14ac:dyDescent="0.25">
      <c r="B379" s="78"/>
      <c r="C379" s="73"/>
      <c r="D379" s="73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25"/>
      <c r="AY379" s="25"/>
      <c r="AZ379" s="25"/>
    </row>
    <row r="380" spans="2:52" s="76" customFormat="1" ht="12.95" customHeight="1" x14ac:dyDescent="0.25">
      <c r="B380" s="78"/>
      <c r="C380" s="73"/>
      <c r="D380" s="73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25"/>
      <c r="AY380" s="25"/>
      <c r="AZ380" s="25"/>
    </row>
    <row r="381" spans="2:52" s="76" customFormat="1" ht="12.95" customHeight="1" x14ac:dyDescent="0.25">
      <c r="B381" s="78"/>
      <c r="C381" s="73"/>
      <c r="D381" s="73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25"/>
      <c r="AY381" s="25"/>
      <c r="AZ381" s="25"/>
    </row>
    <row r="382" spans="2:52" s="76" customFormat="1" ht="12.95" customHeight="1" x14ac:dyDescent="0.25">
      <c r="B382" s="78"/>
      <c r="C382" s="73"/>
      <c r="D382" s="73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25"/>
      <c r="AY382" s="25"/>
      <c r="AZ382" s="25"/>
    </row>
    <row r="383" spans="2:52" s="76" customFormat="1" ht="18" customHeight="1" x14ac:dyDescent="0.25">
      <c r="B383" s="87"/>
      <c r="C383" s="73"/>
      <c r="D383" s="73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2:52" s="76" customFormat="1" ht="12.95" customHeight="1" x14ac:dyDescent="0.25">
      <c r="B384" s="77"/>
      <c r="C384" s="89"/>
      <c r="D384" s="89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25"/>
      <c r="AY384" s="25"/>
      <c r="AZ384" s="25"/>
    </row>
    <row r="385" spans="2:52" s="76" customFormat="1" ht="12.95" customHeight="1" x14ac:dyDescent="0.25">
      <c r="B385" s="78"/>
      <c r="C385" s="73"/>
      <c r="D385" s="73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25"/>
      <c r="AY385" s="25"/>
      <c r="AZ385" s="25"/>
    </row>
    <row r="386" spans="2:52" s="76" customFormat="1" ht="12.95" customHeight="1" x14ac:dyDescent="0.25">
      <c r="B386" s="78"/>
      <c r="C386" s="73"/>
      <c r="D386" s="73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25"/>
      <c r="AY386" s="25"/>
      <c r="AZ386" s="25"/>
    </row>
    <row r="387" spans="2:52" s="76" customFormat="1" ht="12.95" customHeight="1" x14ac:dyDescent="0.25">
      <c r="B387" s="78"/>
      <c r="C387" s="73"/>
      <c r="D387" s="73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25"/>
      <c r="AY387" s="25"/>
      <c r="AZ387" s="25"/>
    </row>
    <row r="388" spans="2:52" s="76" customFormat="1" ht="12.95" customHeight="1" x14ac:dyDescent="0.25">
      <c r="B388" s="78"/>
      <c r="C388" s="73"/>
      <c r="D388" s="73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25"/>
      <c r="AY388" s="25"/>
      <c r="AZ388" s="25"/>
    </row>
    <row r="389" spans="2:52" s="76" customFormat="1" ht="12.95" customHeight="1" x14ac:dyDescent="0.25">
      <c r="B389" s="78"/>
      <c r="C389" s="73"/>
      <c r="D389" s="73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25"/>
      <c r="AY389" s="25"/>
      <c r="AZ389" s="25"/>
    </row>
    <row r="390" spans="2:52" s="76" customFormat="1" ht="12.95" customHeight="1" x14ac:dyDescent="0.25">
      <c r="B390" s="78"/>
      <c r="C390" s="73"/>
      <c r="D390" s="73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25"/>
      <c r="AY390" s="25"/>
      <c r="AZ390" s="25"/>
    </row>
    <row r="391" spans="2:52" s="76" customFormat="1" ht="12.95" customHeight="1" x14ac:dyDescent="0.25">
      <c r="B391" s="78"/>
      <c r="C391" s="73"/>
      <c r="D391" s="73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25"/>
      <c r="AY391" s="25"/>
      <c r="AZ391" s="25"/>
    </row>
    <row r="392" spans="2:52" s="76" customFormat="1" ht="12.95" customHeight="1" x14ac:dyDescent="0.25">
      <c r="B392" s="78"/>
      <c r="C392" s="73"/>
      <c r="D392" s="73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25"/>
      <c r="AY392" s="25"/>
      <c r="AZ392" s="25"/>
    </row>
    <row r="393" spans="2:52" s="76" customFormat="1" ht="12.95" customHeight="1" x14ac:dyDescent="0.25">
      <c r="B393" s="78"/>
      <c r="C393" s="73"/>
      <c r="D393" s="73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25"/>
      <c r="AY393" s="25"/>
      <c r="AZ393" s="25"/>
    </row>
    <row r="394" spans="2:52" s="76" customFormat="1" ht="12.95" customHeight="1" x14ac:dyDescent="0.25">
      <c r="B394" s="78"/>
      <c r="C394" s="73"/>
      <c r="D394" s="73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25"/>
      <c r="AY394" s="25"/>
      <c r="AZ394" s="25"/>
    </row>
    <row r="395" spans="2:52" s="76" customFormat="1" ht="12.95" customHeight="1" x14ac:dyDescent="0.25">
      <c r="B395" s="78"/>
      <c r="C395" s="73"/>
      <c r="D395" s="73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25"/>
      <c r="AY395" s="25"/>
      <c r="AZ395" s="25"/>
    </row>
    <row r="396" spans="2:52" s="76" customFormat="1" ht="18" customHeight="1" x14ac:dyDescent="0.25">
      <c r="B396" s="87"/>
      <c r="C396" s="73"/>
      <c r="D396" s="73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2:52" s="76" customFormat="1" ht="12.95" customHeight="1" x14ac:dyDescent="0.25">
      <c r="B397" s="77"/>
      <c r="C397" s="89"/>
      <c r="D397" s="89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25"/>
      <c r="AY397" s="25"/>
      <c r="AZ397" s="25"/>
    </row>
    <row r="398" spans="2:52" s="76" customFormat="1" ht="12.95" customHeight="1" x14ac:dyDescent="0.25">
      <c r="B398" s="78"/>
      <c r="C398" s="73"/>
      <c r="D398" s="73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25"/>
      <c r="AY398" s="25"/>
      <c r="AZ398" s="25"/>
    </row>
    <row r="399" spans="2:52" s="76" customFormat="1" ht="12.95" customHeight="1" x14ac:dyDescent="0.25">
      <c r="B399" s="78"/>
      <c r="C399" s="73"/>
      <c r="D399" s="73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25"/>
      <c r="AY399" s="25"/>
      <c r="AZ399" s="25"/>
    </row>
    <row r="400" spans="2:52" s="76" customFormat="1" ht="12.95" customHeight="1" x14ac:dyDescent="0.25">
      <c r="B400" s="78"/>
      <c r="C400" s="73"/>
      <c r="D400" s="73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25"/>
      <c r="AY400" s="25"/>
      <c r="AZ400" s="25"/>
    </row>
    <row r="401" spans="2:52" s="76" customFormat="1" ht="12.95" customHeight="1" x14ac:dyDescent="0.25">
      <c r="B401" s="78"/>
      <c r="C401" s="73"/>
      <c r="D401" s="73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25"/>
      <c r="AY401" s="25"/>
      <c r="AZ401" s="25"/>
    </row>
    <row r="402" spans="2:52" s="76" customFormat="1" ht="12.95" customHeight="1" x14ac:dyDescent="0.25">
      <c r="B402" s="78"/>
      <c r="C402" s="73"/>
      <c r="D402" s="73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25"/>
      <c r="AY402" s="25"/>
      <c r="AZ402" s="25"/>
    </row>
    <row r="403" spans="2:52" s="76" customFormat="1" ht="12.95" customHeight="1" x14ac:dyDescent="0.25">
      <c r="B403" s="78"/>
      <c r="C403" s="73"/>
      <c r="D403" s="73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25"/>
      <c r="AY403" s="25"/>
      <c r="AZ403" s="25"/>
    </row>
    <row r="404" spans="2:52" s="76" customFormat="1" ht="12.95" customHeight="1" x14ac:dyDescent="0.25">
      <c r="B404" s="78"/>
      <c r="C404" s="73"/>
      <c r="D404" s="73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25"/>
      <c r="AY404" s="25"/>
      <c r="AZ404" s="25"/>
    </row>
    <row r="405" spans="2:52" s="76" customFormat="1" ht="12.95" customHeight="1" x14ac:dyDescent="0.25">
      <c r="B405" s="78"/>
      <c r="C405" s="73"/>
      <c r="D405" s="73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25"/>
      <c r="AY405" s="25"/>
      <c r="AZ405" s="25"/>
    </row>
    <row r="406" spans="2:52" s="76" customFormat="1" ht="12.95" customHeight="1" x14ac:dyDescent="0.25">
      <c r="B406" s="78"/>
      <c r="C406" s="73"/>
      <c r="D406" s="73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25"/>
      <c r="AY406" s="25"/>
      <c r="AZ406" s="25"/>
    </row>
    <row r="407" spans="2:52" s="76" customFormat="1" ht="12.95" customHeight="1" x14ac:dyDescent="0.25">
      <c r="B407" s="78"/>
      <c r="C407" s="73"/>
      <c r="D407" s="73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25"/>
      <c r="AY407" s="25"/>
      <c r="AZ407" s="25"/>
    </row>
    <row r="408" spans="2:52" s="76" customFormat="1" ht="12.95" customHeight="1" x14ac:dyDescent="0.25">
      <c r="B408" s="78"/>
      <c r="C408" s="73"/>
      <c r="D408" s="73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25"/>
      <c r="AY408" s="25"/>
      <c r="AZ408" s="25"/>
    </row>
    <row r="409" spans="2:52" s="76" customFormat="1" ht="18" customHeight="1" x14ac:dyDescent="0.25">
      <c r="B409" s="87"/>
      <c r="C409" s="73"/>
      <c r="D409" s="73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2:52" s="76" customFormat="1" ht="12.95" customHeight="1" x14ac:dyDescent="0.25">
      <c r="B410" s="77"/>
      <c r="C410" s="89"/>
      <c r="D410" s="89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25"/>
      <c r="AY410" s="25"/>
      <c r="AZ410" s="25"/>
    </row>
    <row r="411" spans="2:52" s="76" customFormat="1" ht="12.95" customHeight="1" x14ac:dyDescent="0.25">
      <c r="B411" s="78"/>
      <c r="C411" s="73"/>
      <c r="D411" s="73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25"/>
      <c r="AY411" s="25"/>
      <c r="AZ411" s="25"/>
    </row>
    <row r="412" spans="2:52" s="76" customFormat="1" ht="12.95" customHeight="1" x14ac:dyDescent="0.25">
      <c r="B412" s="78"/>
      <c r="C412" s="73"/>
      <c r="D412" s="73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25"/>
      <c r="AY412" s="25"/>
      <c r="AZ412" s="25"/>
    </row>
    <row r="413" spans="2:52" s="76" customFormat="1" ht="12.95" customHeight="1" x14ac:dyDescent="0.25">
      <c r="B413" s="78"/>
      <c r="C413" s="73"/>
      <c r="D413" s="73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25"/>
      <c r="AY413" s="25"/>
      <c r="AZ413" s="25"/>
    </row>
    <row r="414" spans="2:52" s="76" customFormat="1" ht="12.95" customHeight="1" x14ac:dyDescent="0.25">
      <c r="B414" s="78"/>
      <c r="C414" s="73"/>
      <c r="D414" s="73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25"/>
      <c r="AY414" s="25"/>
      <c r="AZ414" s="25"/>
    </row>
    <row r="415" spans="2:52" s="76" customFormat="1" ht="12.95" customHeight="1" x14ac:dyDescent="0.25">
      <c r="B415" s="78"/>
      <c r="C415" s="73"/>
      <c r="D415" s="73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25"/>
      <c r="AY415" s="25"/>
      <c r="AZ415" s="25"/>
    </row>
    <row r="416" spans="2:52" s="76" customFormat="1" ht="12.95" customHeight="1" x14ac:dyDescent="0.25">
      <c r="B416" s="78"/>
      <c r="C416" s="73"/>
      <c r="D416" s="73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25"/>
      <c r="AY416" s="25"/>
      <c r="AZ416" s="25"/>
    </row>
    <row r="417" spans="2:52" s="76" customFormat="1" ht="12.95" customHeight="1" x14ac:dyDescent="0.25">
      <c r="B417" s="78"/>
      <c r="C417" s="73"/>
      <c r="D417" s="73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25"/>
      <c r="AY417" s="25"/>
      <c r="AZ417" s="25"/>
    </row>
    <row r="418" spans="2:52" s="76" customFormat="1" ht="12.95" customHeight="1" x14ac:dyDescent="0.25">
      <c r="B418" s="78"/>
      <c r="C418" s="73"/>
      <c r="D418" s="73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25"/>
      <c r="AY418" s="25"/>
      <c r="AZ418" s="25"/>
    </row>
    <row r="419" spans="2:52" s="76" customFormat="1" ht="12.95" customHeight="1" x14ac:dyDescent="0.25">
      <c r="B419" s="78"/>
      <c r="C419" s="73"/>
      <c r="D419" s="73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25"/>
      <c r="AY419" s="25"/>
      <c r="AZ419" s="25"/>
    </row>
    <row r="420" spans="2:52" s="76" customFormat="1" ht="12.95" customHeight="1" x14ac:dyDescent="0.25">
      <c r="B420" s="78"/>
      <c r="C420" s="73"/>
      <c r="D420" s="73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25"/>
      <c r="AY420" s="25"/>
      <c r="AZ420" s="25"/>
    </row>
    <row r="421" spans="2:52" s="76" customFormat="1" ht="12.95" customHeight="1" x14ac:dyDescent="0.25">
      <c r="B421" s="78"/>
      <c r="C421" s="73"/>
      <c r="D421" s="73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25"/>
      <c r="AY421" s="25"/>
      <c r="AZ421" s="25"/>
    </row>
    <row r="422" spans="2:52" s="76" customFormat="1" ht="18" customHeight="1" x14ac:dyDescent="0.25">
      <c r="B422" s="87"/>
      <c r="C422" s="73"/>
      <c r="D422" s="73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2:52" s="76" customFormat="1" ht="12.95" customHeight="1" x14ac:dyDescent="0.25">
      <c r="B423" s="77"/>
      <c r="C423" s="89"/>
      <c r="D423" s="89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25"/>
      <c r="AY423" s="25"/>
      <c r="AZ423" s="25"/>
    </row>
    <row r="424" spans="2:52" s="76" customFormat="1" ht="12.95" customHeight="1" x14ac:dyDescent="0.25">
      <c r="B424" s="78"/>
      <c r="C424" s="73"/>
      <c r="D424" s="73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25"/>
      <c r="AY424" s="25"/>
      <c r="AZ424" s="25"/>
    </row>
    <row r="425" spans="2:52" s="76" customFormat="1" ht="12.95" customHeight="1" x14ac:dyDescent="0.25">
      <c r="B425" s="78"/>
      <c r="C425" s="73"/>
      <c r="D425" s="73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25"/>
      <c r="AY425" s="25"/>
      <c r="AZ425" s="25"/>
    </row>
    <row r="426" spans="2:52" s="76" customFormat="1" ht="12.95" customHeight="1" x14ac:dyDescent="0.25">
      <c r="B426" s="78"/>
      <c r="C426" s="73"/>
      <c r="D426" s="73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25"/>
      <c r="AY426" s="25"/>
      <c r="AZ426" s="25"/>
    </row>
    <row r="427" spans="2:52" s="76" customFormat="1" ht="12.95" customHeight="1" x14ac:dyDescent="0.25">
      <c r="B427" s="78"/>
      <c r="C427" s="73"/>
      <c r="D427" s="73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25"/>
      <c r="AY427" s="25"/>
      <c r="AZ427" s="25"/>
    </row>
    <row r="428" spans="2:52" s="76" customFormat="1" ht="12.95" customHeight="1" x14ac:dyDescent="0.25">
      <c r="B428" s="78"/>
      <c r="C428" s="73"/>
      <c r="D428" s="73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25"/>
      <c r="AY428" s="25"/>
      <c r="AZ428" s="25"/>
    </row>
    <row r="429" spans="2:52" s="76" customFormat="1" ht="12.95" customHeight="1" x14ac:dyDescent="0.25">
      <c r="B429" s="78"/>
      <c r="C429" s="73"/>
      <c r="D429" s="73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25"/>
      <c r="AY429" s="25"/>
      <c r="AZ429" s="25"/>
    </row>
    <row r="430" spans="2:52" s="76" customFormat="1" ht="12.95" customHeight="1" x14ac:dyDescent="0.25">
      <c r="B430" s="78"/>
      <c r="C430" s="73"/>
      <c r="D430" s="73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25"/>
      <c r="AY430" s="25"/>
      <c r="AZ430" s="25"/>
    </row>
    <row r="431" spans="2:52" s="76" customFormat="1" ht="12.95" customHeight="1" x14ac:dyDescent="0.25">
      <c r="B431" s="78"/>
      <c r="C431" s="73"/>
      <c r="D431" s="73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25"/>
      <c r="AY431" s="25"/>
      <c r="AZ431" s="25"/>
    </row>
    <row r="432" spans="2:52" s="76" customFormat="1" ht="12.95" customHeight="1" x14ac:dyDescent="0.25">
      <c r="B432" s="78"/>
      <c r="C432" s="73"/>
      <c r="D432" s="73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25"/>
      <c r="AY432" s="25"/>
      <c r="AZ432" s="25"/>
    </row>
    <row r="433" spans="2:52" s="76" customFormat="1" ht="12.95" customHeight="1" x14ac:dyDescent="0.25">
      <c r="B433" s="78"/>
      <c r="C433" s="73"/>
      <c r="D433" s="73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25"/>
      <c r="AY433" s="25"/>
      <c r="AZ433" s="25"/>
    </row>
    <row r="434" spans="2:52" s="76" customFormat="1" ht="12.95" customHeight="1" x14ac:dyDescent="0.25">
      <c r="B434" s="78"/>
      <c r="C434" s="73"/>
      <c r="D434" s="73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25"/>
      <c r="AY434" s="25"/>
      <c r="AZ434" s="25"/>
    </row>
    <row r="435" spans="2:52" s="76" customFormat="1" ht="18" customHeight="1" x14ac:dyDescent="0.25">
      <c r="B435" s="87"/>
      <c r="C435" s="73"/>
      <c r="D435" s="73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2:52" s="76" customFormat="1" ht="12.95" customHeight="1" x14ac:dyDescent="0.25">
      <c r="B436" s="77"/>
      <c r="C436" s="89"/>
      <c r="D436" s="89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25"/>
      <c r="AY436" s="25"/>
      <c r="AZ436" s="25"/>
    </row>
    <row r="437" spans="2:52" s="76" customFormat="1" ht="12.95" customHeight="1" x14ac:dyDescent="0.25">
      <c r="B437" s="78"/>
      <c r="C437" s="73"/>
      <c r="D437" s="73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25"/>
      <c r="AY437" s="25"/>
      <c r="AZ437" s="25"/>
    </row>
    <row r="438" spans="2:52" s="76" customFormat="1" ht="12.95" customHeight="1" x14ac:dyDescent="0.25">
      <c r="B438" s="78"/>
      <c r="C438" s="73"/>
      <c r="D438" s="73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25"/>
      <c r="AY438" s="25"/>
      <c r="AZ438" s="25"/>
    </row>
    <row r="439" spans="2:52" s="76" customFormat="1" ht="12.95" customHeight="1" x14ac:dyDescent="0.25">
      <c r="B439" s="78"/>
      <c r="C439" s="73"/>
      <c r="D439" s="73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25"/>
      <c r="AY439" s="25"/>
      <c r="AZ439" s="25"/>
    </row>
    <row r="440" spans="2:52" s="76" customFormat="1" ht="12.95" customHeight="1" x14ac:dyDescent="0.25">
      <c r="B440" s="78"/>
      <c r="C440" s="73"/>
      <c r="D440" s="73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25"/>
      <c r="AY440" s="25"/>
      <c r="AZ440" s="25"/>
    </row>
    <row r="441" spans="2:52" s="76" customFormat="1" ht="12.95" customHeight="1" x14ac:dyDescent="0.25">
      <c r="B441" s="78"/>
      <c r="C441" s="73"/>
      <c r="D441" s="73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25"/>
      <c r="AY441" s="25"/>
      <c r="AZ441" s="25"/>
    </row>
    <row r="442" spans="2:52" s="76" customFormat="1" ht="12.95" customHeight="1" x14ac:dyDescent="0.25">
      <c r="B442" s="78"/>
      <c r="C442" s="73"/>
      <c r="D442" s="73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25"/>
      <c r="AY442" s="25"/>
      <c r="AZ442" s="25"/>
    </row>
    <row r="443" spans="2:52" s="76" customFormat="1" ht="12.95" customHeight="1" x14ac:dyDescent="0.25">
      <c r="B443" s="78"/>
      <c r="C443" s="73"/>
      <c r="D443" s="73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25"/>
      <c r="AY443" s="25"/>
      <c r="AZ443" s="25"/>
    </row>
    <row r="444" spans="2:52" s="76" customFormat="1" ht="12.95" customHeight="1" x14ac:dyDescent="0.25">
      <c r="B444" s="78"/>
      <c r="C444" s="73"/>
      <c r="D444" s="73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25"/>
      <c r="AY444" s="25"/>
      <c r="AZ444" s="25"/>
    </row>
    <row r="445" spans="2:52" s="76" customFormat="1" ht="12.95" customHeight="1" x14ac:dyDescent="0.25">
      <c r="B445" s="78"/>
      <c r="C445" s="73"/>
      <c r="D445" s="73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25"/>
      <c r="AY445" s="25"/>
      <c r="AZ445" s="25"/>
    </row>
    <row r="446" spans="2:52" s="76" customFormat="1" ht="12.95" customHeight="1" x14ac:dyDescent="0.25">
      <c r="B446" s="78"/>
      <c r="C446" s="73"/>
      <c r="D446" s="73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25"/>
      <c r="AY446" s="25"/>
      <c r="AZ446" s="25"/>
    </row>
    <row r="447" spans="2:52" s="76" customFormat="1" ht="12.95" customHeight="1" x14ac:dyDescent="0.25">
      <c r="B447" s="78"/>
      <c r="C447" s="73"/>
      <c r="D447" s="73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25"/>
      <c r="AY447" s="25"/>
      <c r="AZ447" s="25"/>
    </row>
    <row r="448" spans="2:52" s="76" customFormat="1" ht="18" customHeight="1" x14ac:dyDescent="0.25">
      <c r="B448" s="87"/>
      <c r="C448" s="73"/>
      <c r="D448" s="73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2:52" s="76" customFormat="1" ht="12.95" customHeight="1" x14ac:dyDescent="0.25">
      <c r="B449" s="77"/>
      <c r="C449" s="89"/>
      <c r="D449" s="89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25"/>
      <c r="AY449" s="25"/>
      <c r="AZ449" s="25"/>
    </row>
    <row r="450" spans="2:52" s="76" customFormat="1" ht="12.95" customHeight="1" x14ac:dyDescent="0.25">
      <c r="B450" s="78"/>
      <c r="C450" s="73"/>
      <c r="D450" s="73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25"/>
      <c r="AY450" s="25"/>
      <c r="AZ450" s="25"/>
    </row>
    <row r="451" spans="2:52" s="76" customFormat="1" ht="12.95" customHeight="1" x14ac:dyDescent="0.25">
      <c r="B451" s="78"/>
      <c r="C451" s="73"/>
      <c r="D451" s="73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25"/>
      <c r="AY451" s="25"/>
      <c r="AZ451" s="25"/>
    </row>
    <row r="452" spans="2:52" s="76" customFormat="1" ht="12.95" customHeight="1" x14ac:dyDescent="0.25">
      <c r="B452" s="78"/>
      <c r="C452" s="73"/>
      <c r="D452" s="73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25"/>
      <c r="AY452" s="25"/>
      <c r="AZ452" s="25"/>
    </row>
    <row r="453" spans="2:52" s="76" customFormat="1" ht="12.95" customHeight="1" x14ac:dyDescent="0.25">
      <c r="B453" s="78"/>
      <c r="C453" s="73"/>
      <c r="D453" s="73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25"/>
      <c r="AY453" s="25"/>
      <c r="AZ453" s="25"/>
    </row>
    <row r="454" spans="2:52" s="76" customFormat="1" ht="12.95" customHeight="1" x14ac:dyDescent="0.25">
      <c r="B454" s="78"/>
      <c r="C454" s="73"/>
      <c r="D454" s="73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25"/>
      <c r="AY454" s="25"/>
      <c r="AZ454" s="25"/>
    </row>
    <row r="455" spans="2:52" s="76" customFormat="1" ht="12.95" customHeight="1" x14ac:dyDescent="0.25">
      <c r="B455" s="78"/>
      <c r="C455" s="73"/>
      <c r="D455" s="73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25"/>
      <c r="AY455" s="25"/>
      <c r="AZ455" s="25"/>
    </row>
    <row r="456" spans="2:52" s="76" customFormat="1" ht="12.95" customHeight="1" x14ac:dyDescent="0.25">
      <c r="B456" s="78"/>
      <c r="C456" s="73"/>
      <c r="D456" s="73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25"/>
      <c r="AY456" s="25"/>
      <c r="AZ456" s="25"/>
    </row>
    <row r="457" spans="2:52" s="76" customFormat="1" ht="12.95" customHeight="1" x14ac:dyDescent="0.25">
      <c r="B457" s="78"/>
      <c r="C457" s="73"/>
      <c r="D457" s="73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25"/>
      <c r="AY457" s="25"/>
      <c r="AZ457" s="25"/>
    </row>
    <row r="458" spans="2:52" s="76" customFormat="1" ht="12.95" customHeight="1" x14ac:dyDescent="0.25">
      <c r="B458" s="78"/>
      <c r="C458" s="73"/>
      <c r="D458" s="73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25"/>
      <c r="AY458" s="25"/>
      <c r="AZ458" s="25"/>
    </row>
    <row r="459" spans="2:52" s="76" customFormat="1" ht="12.95" customHeight="1" x14ac:dyDescent="0.25">
      <c r="B459" s="78"/>
      <c r="C459" s="73"/>
      <c r="D459" s="73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25"/>
      <c r="AY459" s="25"/>
      <c r="AZ459" s="25"/>
    </row>
    <row r="460" spans="2:52" s="76" customFormat="1" ht="12.95" customHeight="1" x14ac:dyDescent="0.25">
      <c r="B460" s="78"/>
      <c r="C460" s="73"/>
      <c r="D460" s="73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25"/>
      <c r="AY460" s="25"/>
      <c r="AZ460" s="25"/>
    </row>
    <row r="461" spans="2:52" s="76" customFormat="1" ht="18" customHeight="1" x14ac:dyDescent="0.25">
      <c r="B461" s="87"/>
      <c r="C461" s="73"/>
      <c r="D461" s="73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2:52" s="76" customFormat="1" ht="12.95" customHeight="1" x14ac:dyDescent="0.25">
      <c r="B462" s="77"/>
      <c r="C462" s="89"/>
      <c r="D462" s="89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25"/>
      <c r="AY462" s="25"/>
      <c r="AZ462" s="25"/>
    </row>
    <row r="463" spans="2:52" s="76" customFormat="1" ht="12.95" customHeight="1" x14ac:dyDescent="0.25">
      <c r="B463" s="78"/>
      <c r="C463" s="73"/>
      <c r="D463" s="73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25"/>
      <c r="AY463" s="25"/>
      <c r="AZ463" s="25"/>
    </row>
    <row r="464" spans="2:52" s="76" customFormat="1" ht="12.95" customHeight="1" x14ac:dyDescent="0.25">
      <c r="B464" s="78"/>
      <c r="C464" s="73"/>
      <c r="D464" s="73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25"/>
      <c r="AY464" s="25"/>
      <c r="AZ464" s="25"/>
    </row>
    <row r="465" spans="2:52" s="76" customFormat="1" ht="12.95" customHeight="1" x14ac:dyDescent="0.25">
      <c r="B465" s="78"/>
      <c r="C465" s="73"/>
      <c r="D465" s="73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25"/>
      <c r="AY465" s="25"/>
      <c r="AZ465" s="25"/>
    </row>
    <row r="466" spans="2:52" s="76" customFormat="1" ht="12.95" customHeight="1" x14ac:dyDescent="0.25">
      <c r="B466" s="78"/>
      <c r="C466" s="73"/>
      <c r="D466" s="73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25"/>
      <c r="AY466" s="25"/>
      <c r="AZ466" s="25"/>
    </row>
    <row r="467" spans="2:52" s="76" customFormat="1" ht="12.95" customHeight="1" x14ac:dyDescent="0.25">
      <c r="B467" s="78"/>
      <c r="C467" s="73"/>
      <c r="D467" s="73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25"/>
      <c r="AY467" s="25"/>
      <c r="AZ467" s="25"/>
    </row>
    <row r="468" spans="2:52" s="76" customFormat="1" ht="12.95" customHeight="1" x14ac:dyDescent="0.25">
      <c r="B468" s="78"/>
      <c r="C468" s="73"/>
      <c r="D468" s="73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25"/>
      <c r="AY468" s="25"/>
      <c r="AZ468" s="25"/>
    </row>
    <row r="469" spans="2:52" s="76" customFormat="1" ht="12.95" customHeight="1" x14ac:dyDescent="0.25">
      <c r="B469" s="78"/>
      <c r="C469" s="73"/>
      <c r="D469" s="73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25"/>
      <c r="AY469" s="25"/>
      <c r="AZ469" s="25"/>
    </row>
    <row r="470" spans="2:52" s="76" customFormat="1" ht="12.95" customHeight="1" x14ac:dyDescent="0.25">
      <c r="B470" s="78"/>
      <c r="C470" s="73"/>
      <c r="D470" s="73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25"/>
      <c r="AY470" s="25"/>
      <c r="AZ470" s="25"/>
    </row>
    <row r="471" spans="2:52" s="76" customFormat="1" ht="12.95" customHeight="1" x14ac:dyDescent="0.25">
      <c r="B471" s="78"/>
      <c r="C471" s="73"/>
      <c r="D471" s="73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25"/>
      <c r="AY471" s="25"/>
      <c r="AZ471" s="25"/>
    </row>
    <row r="472" spans="2:52" s="76" customFormat="1" ht="12.95" customHeight="1" x14ac:dyDescent="0.25">
      <c r="B472" s="78"/>
      <c r="C472" s="73"/>
      <c r="D472" s="73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25"/>
      <c r="AY472" s="25"/>
      <c r="AZ472" s="25"/>
    </row>
    <row r="473" spans="2:52" s="76" customFormat="1" ht="12.95" customHeight="1" x14ac:dyDescent="0.25">
      <c r="B473" s="78"/>
      <c r="C473" s="73"/>
      <c r="D473" s="73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25"/>
      <c r="AY473" s="25"/>
      <c r="AZ473" s="25"/>
    </row>
    <row r="474" spans="2:52" s="76" customFormat="1" ht="18" customHeight="1" x14ac:dyDescent="0.25">
      <c r="B474" s="87"/>
      <c r="C474" s="73"/>
      <c r="D474" s="73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2:52" s="76" customFormat="1" ht="12.95" customHeight="1" x14ac:dyDescent="0.25">
      <c r="B475" s="77"/>
      <c r="C475" s="89"/>
      <c r="D475" s="89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25"/>
      <c r="AY475" s="25"/>
      <c r="AZ475" s="25"/>
    </row>
    <row r="476" spans="2:52" s="76" customFormat="1" ht="12.95" customHeight="1" x14ac:dyDescent="0.25">
      <c r="B476" s="78"/>
      <c r="C476" s="73"/>
      <c r="D476" s="73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25"/>
      <c r="AY476" s="25"/>
      <c r="AZ476" s="25"/>
    </row>
    <row r="477" spans="2:52" s="76" customFormat="1" ht="12.95" customHeight="1" x14ac:dyDescent="0.25">
      <c r="B477" s="78"/>
      <c r="C477" s="73"/>
      <c r="D477" s="73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25"/>
      <c r="AY477" s="25"/>
      <c r="AZ477" s="25"/>
    </row>
    <row r="478" spans="2:52" s="76" customFormat="1" ht="12.95" customHeight="1" x14ac:dyDescent="0.25">
      <c r="B478" s="78"/>
      <c r="C478" s="73"/>
      <c r="D478" s="73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25"/>
      <c r="AY478" s="25"/>
      <c r="AZ478" s="25"/>
    </row>
    <row r="479" spans="2:52" s="76" customFormat="1" ht="12.95" customHeight="1" x14ac:dyDescent="0.25">
      <c r="B479" s="78"/>
      <c r="C479" s="73"/>
      <c r="D479" s="73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25"/>
      <c r="AY479" s="25"/>
      <c r="AZ479" s="25"/>
    </row>
    <row r="480" spans="2:52" s="76" customFormat="1" ht="12.95" customHeight="1" x14ac:dyDescent="0.25">
      <c r="B480" s="78"/>
      <c r="C480" s="73"/>
      <c r="D480" s="73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25"/>
      <c r="AY480" s="25"/>
      <c r="AZ480" s="25"/>
    </row>
    <row r="481" spans="2:52" s="76" customFormat="1" ht="12.95" customHeight="1" x14ac:dyDescent="0.25">
      <c r="B481" s="78"/>
      <c r="C481" s="73"/>
      <c r="D481" s="73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25"/>
      <c r="AY481" s="25"/>
      <c r="AZ481" s="25"/>
    </row>
    <row r="482" spans="2:52" s="76" customFormat="1" ht="12.95" customHeight="1" x14ac:dyDescent="0.25">
      <c r="B482" s="78"/>
      <c r="C482" s="73"/>
      <c r="D482" s="73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25"/>
      <c r="AY482" s="25"/>
      <c r="AZ482" s="25"/>
    </row>
    <row r="483" spans="2:52" s="76" customFormat="1" ht="12.95" customHeight="1" x14ac:dyDescent="0.25">
      <c r="B483" s="78"/>
      <c r="C483" s="73"/>
      <c r="D483" s="73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25"/>
      <c r="AY483" s="25"/>
      <c r="AZ483" s="25"/>
    </row>
    <row r="484" spans="2:52" s="76" customFormat="1" ht="12.95" customHeight="1" x14ac:dyDescent="0.25">
      <c r="B484" s="78"/>
      <c r="C484" s="73"/>
      <c r="D484" s="73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25"/>
      <c r="AY484" s="25"/>
      <c r="AZ484" s="25"/>
    </row>
    <row r="485" spans="2:52" s="76" customFormat="1" ht="12.95" customHeight="1" x14ac:dyDescent="0.25">
      <c r="B485" s="78"/>
      <c r="C485" s="73"/>
      <c r="D485" s="73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25"/>
      <c r="AY485" s="25"/>
      <c r="AZ485" s="25"/>
    </row>
    <row r="486" spans="2:52" s="76" customFormat="1" ht="12.95" customHeight="1" x14ac:dyDescent="0.25">
      <c r="B486" s="78"/>
      <c r="C486" s="73"/>
      <c r="D486" s="73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25"/>
      <c r="AY486" s="25"/>
      <c r="AZ486" s="25"/>
    </row>
    <row r="487" spans="2:52" s="76" customFormat="1" ht="18" customHeight="1" x14ac:dyDescent="0.25">
      <c r="B487" s="87"/>
      <c r="C487" s="73"/>
      <c r="D487" s="73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2:52" s="76" customFormat="1" ht="12.95" customHeight="1" x14ac:dyDescent="0.25">
      <c r="B488" s="77"/>
      <c r="C488" s="89"/>
      <c r="D488" s="89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25"/>
      <c r="AY488" s="25"/>
      <c r="AZ488" s="25"/>
    </row>
    <row r="489" spans="2:52" s="76" customFormat="1" ht="12.95" customHeight="1" x14ac:dyDescent="0.25">
      <c r="B489" s="78"/>
      <c r="C489" s="73"/>
      <c r="D489" s="73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25"/>
      <c r="AY489" s="25"/>
      <c r="AZ489" s="25"/>
    </row>
    <row r="490" spans="2:52" s="76" customFormat="1" ht="12.95" customHeight="1" x14ac:dyDescent="0.25">
      <c r="B490" s="78"/>
      <c r="C490" s="73"/>
      <c r="D490" s="73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25"/>
      <c r="AY490" s="25"/>
      <c r="AZ490" s="25"/>
    </row>
    <row r="491" spans="2:52" s="76" customFormat="1" ht="12.95" customHeight="1" x14ac:dyDescent="0.25">
      <c r="B491" s="78"/>
      <c r="C491" s="73"/>
      <c r="D491" s="73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25"/>
      <c r="AY491" s="25"/>
      <c r="AZ491" s="25"/>
    </row>
    <row r="492" spans="2:52" s="76" customFormat="1" ht="12.95" customHeight="1" x14ac:dyDescent="0.25">
      <c r="B492" s="78"/>
      <c r="C492" s="73"/>
      <c r="D492" s="73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25"/>
      <c r="AY492" s="25"/>
      <c r="AZ492" s="25"/>
    </row>
    <row r="493" spans="2:52" s="76" customFormat="1" ht="12.95" customHeight="1" x14ac:dyDescent="0.25">
      <c r="B493" s="78"/>
      <c r="C493" s="73"/>
      <c r="D493" s="73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25"/>
      <c r="AY493" s="25"/>
      <c r="AZ493" s="25"/>
    </row>
    <row r="494" spans="2:52" s="76" customFormat="1" ht="12.95" customHeight="1" x14ac:dyDescent="0.25">
      <c r="B494" s="78"/>
      <c r="C494" s="73"/>
      <c r="D494" s="73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25"/>
      <c r="AY494" s="25"/>
      <c r="AZ494" s="25"/>
    </row>
    <row r="495" spans="2:52" s="76" customFormat="1" ht="12.95" customHeight="1" x14ac:dyDescent="0.25">
      <c r="B495" s="78"/>
      <c r="C495" s="73"/>
      <c r="D495" s="73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25"/>
      <c r="AY495" s="25"/>
      <c r="AZ495" s="25"/>
    </row>
    <row r="496" spans="2:52" s="76" customFormat="1" ht="12.95" customHeight="1" x14ac:dyDescent="0.25">
      <c r="B496" s="78"/>
      <c r="C496" s="73"/>
      <c r="D496" s="73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25"/>
      <c r="AY496" s="25"/>
      <c r="AZ496" s="25"/>
    </row>
    <row r="497" spans="2:52" s="76" customFormat="1" ht="12.95" customHeight="1" x14ac:dyDescent="0.25">
      <c r="B497" s="78"/>
      <c r="C497" s="73"/>
      <c r="D497" s="73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25"/>
      <c r="AY497" s="25"/>
      <c r="AZ497" s="25"/>
    </row>
    <row r="498" spans="2:52" s="76" customFormat="1" ht="12.95" customHeight="1" x14ac:dyDescent="0.25">
      <c r="B498" s="78"/>
      <c r="C498" s="73"/>
      <c r="D498" s="73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25"/>
      <c r="AY498" s="25"/>
      <c r="AZ498" s="25"/>
    </row>
    <row r="499" spans="2:52" s="76" customFormat="1" ht="12.95" customHeight="1" x14ac:dyDescent="0.25">
      <c r="B499" s="78"/>
      <c r="C499" s="73"/>
      <c r="D499" s="73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25"/>
      <c r="AY499" s="25"/>
      <c r="AZ499" s="25"/>
    </row>
    <row r="500" spans="2:52" s="76" customFormat="1" ht="18" customHeight="1" x14ac:dyDescent="0.25">
      <c r="B500" s="87"/>
      <c r="C500" s="73"/>
      <c r="D500" s="73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2:52" s="76" customFormat="1" ht="12.95" customHeight="1" x14ac:dyDescent="0.25">
      <c r="B501" s="77"/>
      <c r="C501" s="89"/>
      <c r="D501" s="89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25"/>
      <c r="AY501" s="25"/>
      <c r="AZ501" s="25"/>
    </row>
    <row r="502" spans="2:52" s="76" customFormat="1" ht="12.95" customHeight="1" x14ac:dyDescent="0.25">
      <c r="B502" s="78"/>
      <c r="C502" s="73"/>
      <c r="D502" s="73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25"/>
      <c r="AY502" s="25"/>
      <c r="AZ502" s="25"/>
    </row>
    <row r="503" spans="2:52" s="76" customFormat="1" ht="12.95" customHeight="1" x14ac:dyDescent="0.25">
      <c r="B503" s="78"/>
      <c r="C503" s="73"/>
      <c r="D503" s="73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25"/>
      <c r="AY503" s="25"/>
      <c r="AZ503" s="25"/>
    </row>
    <row r="504" spans="2:52" s="76" customFormat="1" ht="12.95" customHeight="1" x14ac:dyDescent="0.25">
      <c r="B504" s="78"/>
      <c r="C504" s="73"/>
      <c r="D504" s="73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25"/>
      <c r="AY504" s="25"/>
      <c r="AZ504" s="25"/>
    </row>
    <row r="505" spans="2:52" s="76" customFormat="1" ht="12.95" customHeight="1" x14ac:dyDescent="0.25">
      <c r="B505" s="78"/>
      <c r="C505" s="73"/>
      <c r="D505" s="73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25"/>
      <c r="AY505" s="25"/>
      <c r="AZ505" s="25"/>
    </row>
    <row r="506" spans="2:52" s="76" customFormat="1" ht="12.95" customHeight="1" x14ac:dyDescent="0.25">
      <c r="B506" s="78"/>
      <c r="C506" s="73"/>
      <c r="D506" s="73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25"/>
      <c r="AY506" s="25"/>
      <c r="AZ506" s="25"/>
    </row>
    <row r="507" spans="2:52" s="76" customFormat="1" ht="12.95" customHeight="1" x14ac:dyDescent="0.25">
      <c r="B507" s="78"/>
      <c r="C507" s="73"/>
      <c r="D507" s="73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25"/>
      <c r="AY507" s="25"/>
      <c r="AZ507" s="25"/>
    </row>
    <row r="508" spans="2:52" s="76" customFormat="1" ht="12.95" customHeight="1" x14ac:dyDescent="0.25">
      <c r="B508" s="78"/>
      <c r="C508" s="73"/>
      <c r="D508" s="73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25"/>
      <c r="AY508" s="25"/>
      <c r="AZ508" s="25"/>
    </row>
    <row r="509" spans="2:52" s="76" customFormat="1" ht="12.95" customHeight="1" x14ac:dyDescent="0.25">
      <c r="B509" s="78"/>
      <c r="C509" s="73"/>
      <c r="D509" s="73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25"/>
      <c r="AY509" s="25"/>
      <c r="AZ509" s="25"/>
    </row>
    <row r="510" spans="2:52" s="76" customFormat="1" ht="12.95" customHeight="1" x14ac:dyDescent="0.25">
      <c r="B510" s="78"/>
      <c r="C510" s="73"/>
      <c r="D510" s="73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25"/>
      <c r="AY510" s="25"/>
      <c r="AZ510" s="25"/>
    </row>
    <row r="511" spans="2:52" s="76" customFormat="1" ht="12.95" customHeight="1" x14ac:dyDescent="0.25">
      <c r="B511" s="78"/>
      <c r="C511" s="73"/>
      <c r="D511" s="73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25"/>
      <c r="AY511" s="25"/>
      <c r="AZ511" s="25"/>
    </row>
    <row r="512" spans="2:52" s="76" customFormat="1" ht="12.95" customHeight="1" x14ac:dyDescent="0.25">
      <c r="B512" s="78"/>
      <c r="C512" s="73"/>
      <c r="D512" s="73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25"/>
      <c r="AY512" s="25"/>
      <c r="AZ512" s="25"/>
    </row>
    <row r="513" spans="2:52" s="76" customFormat="1" ht="18" customHeight="1" x14ac:dyDescent="0.25">
      <c r="B513" s="87"/>
      <c r="C513" s="73"/>
      <c r="D513" s="73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2:52" s="76" customFormat="1" ht="12.95" customHeight="1" x14ac:dyDescent="0.25">
      <c r="B514" s="77"/>
      <c r="C514" s="89"/>
      <c r="D514" s="89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25"/>
      <c r="AY514" s="25"/>
      <c r="AZ514" s="25"/>
    </row>
    <row r="515" spans="2:52" s="76" customFormat="1" ht="12.95" customHeight="1" x14ac:dyDescent="0.25">
      <c r="B515" s="78"/>
      <c r="C515" s="73"/>
      <c r="D515" s="73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25"/>
      <c r="AY515" s="25"/>
      <c r="AZ515" s="25"/>
    </row>
    <row r="516" spans="2:52" s="76" customFormat="1" ht="12.95" customHeight="1" x14ac:dyDescent="0.25">
      <c r="B516" s="78"/>
      <c r="C516" s="73"/>
      <c r="D516" s="73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25"/>
      <c r="AY516" s="25"/>
      <c r="AZ516" s="25"/>
    </row>
    <row r="517" spans="2:52" s="76" customFormat="1" ht="12.95" customHeight="1" x14ac:dyDescent="0.25">
      <c r="B517" s="78"/>
      <c r="C517" s="73"/>
      <c r="D517" s="73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25"/>
      <c r="AY517" s="25"/>
      <c r="AZ517" s="25"/>
    </row>
    <row r="518" spans="2:52" s="76" customFormat="1" ht="12.95" customHeight="1" x14ac:dyDescent="0.25">
      <c r="B518" s="78"/>
      <c r="C518" s="73"/>
      <c r="D518" s="73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25"/>
      <c r="AY518" s="25"/>
      <c r="AZ518" s="25"/>
    </row>
    <row r="519" spans="2:52" s="76" customFormat="1" ht="12.95" customHeight="1" x14ac:dyDescent="0.25">
      <c r="B519" s="78"/>
      <c r="C519" s="73"/>
      <c r="D519" s="73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25"/>
      <c r="AY519" s="25"/>
      <c r="AZ519" s="25"/>
    </row>
    <row r="520" spans="2:52" s="76" customFormat="1" ht="12.95" customHeight="1" x14ac:dyDescent="0.25">
      <c r="B520" s="78"/>
      <c r="C520" s="73"/>
      <c r="D520" s="73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25"/>
      <c r="AY520" s="25"/>
      <c r="AZ520" s="25"/>
    </row>
    <row r="521" spans="2:52" s="76" customFormat="1" ht="12.95" customHeight="1" x14ac:dyDescent="0.25">
      <c r="B521" s="78"/>
      <c r="C521" s="73"/>
      <c r="D521" s="73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25"/>
      <c r="AY521" s="25"/>
      <c r="AZ521" s="25"/>
    </row>
    <row r="522" spans="2:52" s="76" customFormat="1" ht="12.95" customHeight="1" x14ac:dyDescent="0.25">
      <c r="B522" s="78"/>
      <c r="C522" s="73"/>
      <c r="D522" s="73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25"/>
      <c r="AY522" s="25"/>
      <c r="AZ522" s="25"/>
    </row>
    <row r="523" spans="2:52" s="76" customFormat="1" ht="12.95" customHeight="1" x14ac:dyDescent="0.25">
      <c r="B523" s="78"/>
      <c r="C523" s="73"/>
      <c r="D523" s="73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25"/>
      <c r="AY523" s="25"/>
      <c r="AZ523" s="25"/>
    </row>
    <row r="524" spans="2:52" s="76" customFormat="1" ht="12.95" customHeight="1" x14ac:dyDescent="0.25">
      <c r="B524" s="78"/>
      <c r="C524" s="73"/>
      <c r="D524" s="73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25"/>
      <c r="AY524" s="25"/>
      <c r="AZ524" s="25"/>
    </row>
    <row r="525" spans="2:52" s="76" customFormat="1" ht="12.95" customHeight="1" x14ac:dyDescent="0.25">
      <c r="B525" s="78"/>
      <c r="C525" s="73"/>
      <c r="D525" s="73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25"/>
      <c r="AY525" s="25"/>
      <c r="AZ525" s="25"/>
    </row>
    <row r="526" spans="2:52" s="76" customFormat="1" ht="18" customHeight="1" x14ac:dyDescent="0.25">
      <c r="B526" s="87"/>
      <c r="C526" s="73"/>
      <c r="D526" s="73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2:52" s="76" customFormat="1" ht="12.95" customHeight="1" x14ac:dyDescent="0.25">
      <c r="B527" s="77"/>
      <c r="C527" s="89"/>
      <c r="D527" s="89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25"/>
      <c r="AY527" s="25"/>
      <c r="AZ527" s="25"/>
    </row>
    <row r="528" spans="2:52" s="76" customFormat="1" ht="12.95" customHeight="1" x14ac:dyDescent="0.25">
      <c r="B528" s="78"/>
      <c r="C528" s="73"/>
      <c r="D528" s="73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25"/>
      <c r="AY528" s="25"/>
      <c r="AZ528" s="25"/>
    </row>
    <row r="529" spans="2:52" s="76" customFormat="1" ht="12.95" customHeight="1" x14ac:dyDescent="0.25">
      <c r="B529" s="78"/>
      <c r="C529" s="73"/>
      <c r="D529" s="73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25"/>
      <c r="AY529" s="25"/>
      <c r="AZ529" s="25"/>
    </row>
    <row r="530" spans="2:52" s="76" customFormat="1" ht="12.95" customHeight="1" x14ac:dyDescent="0.25">
      <c r="B530" s="78"/>
      <c r="C530" s="73"/>
      <c r="D530" s="73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25"/>
      <c r="AY530" s="25"/>
      <c r="AZ530" s="25"/>
    </row>
    <row r="531" spans="2:52" s="76" customFormat="1" ht="12.95" customHeight="1" x14ac:dyDescent="0.25">
      <c r="B531" s="78"/>
      <c r="C531" s="73"/>
      <c r="D531" s="73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25"/>
      <c r="AY531" s="25"/>
      <c r="AZ531" s="25"/>
    </row>
    <row r="532" spans="2:52" s="76" customFormat="1" ht="12.95" customHeight="1" x14ac:dyDescent="0.25">
      <c r="B532" s="78"/>
      <c r="C532" s="73"/>
      <c r="D532" s="73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25"/>
      <c r="AY532" s="25"/>
      <c r="AZ532" s="25"/>
    </row>
    <row r="533" spans="2:52" s="76" customFormat="1" ht="12.95" customHeight="1" x14ac:dyDescent="0.25">
      <c r="B533" s="78"/>
      <c r="C533" s="73"/>
      <c r="D533" s="73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25"/>
      <c r="AY533" s="25"/>
      <c r="AZ533" s="25"/>
    </row>
    <row r="534" spans="2:52" s="76" customFormat="1" ht="12.95" customHeight="1" x14ac:dyDescent="0.25">
      <c r="B534" s="78"/>
      <c r="C534" s="73"/>
      <c r="D534" s="73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25"/>
      <c r="AY534" s="25"/>
      <c r="AZ534" s="25"/>
    </row>
    <row r="535" spans="2:52" s="76" customFormat="1" ht="12.95" customHeight="1" x14ac:dyDescent="0.25">
      <c r="B535" s="78"/>
      <c r="C535" s="73"/>
      <c r="D535" s="73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25"/>
      <c r="AY535" s="25"/>
      <c r="AZ535" s="25"/>
    </row>
    <row r="536" spans="2:52" s="76" customFormat="1" ht="12.95" customHeight="1" x14ac:dyDescent="0.25">
      <c r="B536" s="78"/>
      <c r="C536" s="73"/>
      <c r="D536" s="73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25"/>
      <c r="AY536" s="25"/>
      <c r="AZ536" s="25"/>
    </row>
    <row r="537" spans="2:52" s="76" customFormat="1" ht="12.95" customHeight="1" x14ac:dyDescent="0.25">
      <c r="B537" s="78"/>
      <c r="C537" s="73"/>
      <c r="D537" s="73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25"/>
      <c r="AY537" s="25"/>
      <c r="AZ537" s="25"/>
    </row>
    <row r="538" spans="2:52" s="76" customFormat="1" ht="12.95" customHeight="1" x14ac:dyDescent="0.25">
      <c r="B538" s="78"/>
      <c r="C538" s="73"/>
      <c r="D538" s="73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25"/>
      <c r="AY538" s="25"/>
      <c r="AZ538" s="25"/>
    </row>
    <row r="539" spans="2:52" s="76" customFormat="1" ht="18" customHeight="1" x14ac:dyDescent="0.25">
      <c r="B539" s="87"/>
      <c r="C539" s="73"/>
      <c r="D539" s="73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2:52" s="76" customFormat="1" ht="12.95" customHeight="1" x14ac:dyDescent="0.25">
      <c r="B540" s="77"/>
      <c r="C540" s="89"/>
      <c r="D540" s="89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25"/>
      <c r="AY540" s="25"/>
      <c r="AZ540" s="25"/>
    </row>
    <row r="541" spans="2:52" s="76" customFormat="1" ht="12.95" customHeight="1" x14ac:dyDescent="0.25">
      <c r="B541" s="78"/>
      <c r="C541" s="73"/>
      <c r="D541" s="73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25"/>
      <c r="AY541" s="25"/>
      <c r="AZ541" s="25"/>
    </row>
    <row r="542" spans="2:52" s="76" customFormat="1" ht="12.95" customHeight="1" x14ac:dyDescent="0.25">
      <c r="B542" s="78"/>
      <c r="C542" s="73"/>
      <c r="D542" s="73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25"/>
      <c r="AY542" s="25"/>
      <c r="AZ542" s="25"/>
    </row>
    <row r="543" spans="2:52" s="76" customFormat="1" ht="12.95" customHeight="1" x14ac:dyDescent="0.25">
      <c r="B543" s="78"/>
      <c r="C543" s="73"/>
      <c r="D543" s="73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25"/>
      <c r="AY543" s="25"/>
      <c r="AZ543" s="25"/>
    </row>
    <row r="544" spans="2:52" s="76" customFormat="1" ht="12.95" customHeight="1" x14ac:dyDescent="0.25">
      <c r="B544" s="78"/>
      <c r="C544" s="73"/>
      <c r="D544" s="73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25"/>
      <c r="AY544" s="25"/>
      <c r="AZ544" s="25"/>
    </row>
    <row r="545" spans="2:52" s="76" customFormat="1" ht="12.95" customHeight="1" x14ac:dyDescent="0.25">
      <c r="B545" s="78"/>
      <c r="C545" s="73"/>
      <c r="D545" s="73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25"/>
      <c r="AY545" s="25"/>
      <c r="AZ545" s="25"/>
    </row>
    <row r="546" spans="2:52" s="76" customFormat="1" ht="12.95" customHeight="1" x14ac:dyDescent="0.25">
      <c r="B546" s="78"/>
      <c r="C546" s="73"/>
      <c r="D546" s="73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25"/>
      <c r="AY546" s="25"/>
      <c r="AZ546" s="25"/>
    </row>
    <row r="547" spans="2:52" s="76" customFormat="1" ht="12.95" customHeight="1" x14ac:dyDescent="0.25">
      <c r="B547" s="78"/>
      <c r="C547" s="73"/>
      <c r="D547" s="73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25"/>
      <c r="AY547" s="25"/>
      <c r="AZ547" s="25"/>
    </row>
    <row r="548" spans="2:52" s="76" customFormat="1" ht="12.95" customHeight="1" x14ac:dyDescent="0.25">
      <c r="B548" s="78"/>
      <c r="C548" s="73"/>
      <c r="D548" s="73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25"/>
      <c r="AY548" s="25"/>
      <c r="AZ548" s="25"/>
    </row>
    <row r="549" spans="2:52" s="76" customFormat="1" ht="12.95" customHeight="1" x14ac:dyDescent="0.25">
      <c r="B549" s="78"/>
      <c r="C549" s="73"/>
      <c r="D549" s="73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25"/>
      <c r="AY549" s="25"/>
      <c r="AZ549" s="25"/>
    </row>
    <row r="550" spans="2:52" s="76" customFormat="1" ht="12.95" customHeight="1" x14ac:dyDescent="0.25">
      <c r="B550" s="78"/>
      <c r="C550" s="73"/>
      <c r="D550" s="73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25"/>
      <c r="AY550" s="25"/>
      <c r="AZ550" s="25"/>
    </row>
    <row r="551" spans="2:52" s="76" customFormat="1" ht="12.95" customHeight="1" x14ac:dyDescent="0.25">
      <c r="B551" s="78"/>
      <c r="C551" s="73"/>
      <c r="D551" s="73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25"/>
      <c r="AY551" s="25"/>
      <c r="AZ551" s="25"/>
    </row>
    <row r="552" spans="2:52" s="76" customFormat="1" ht="18" customHeight="1" x14ac:dyDescent="0.25">
      <c r="B552" s="87"/>
      <c r="C552" s="73"/>
      <c r="D552" s="73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2:52" s="76" customFormat="1" ht="12.95" customHeight="1" x14ac:dyDescent="0.25">
      <c r="B553" s="77"/>
      <c r="C553" s="89"/>
      <c r="D553" s="89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25"/>
      <c r="AY553" s="25"/>
      <c r="AZ553" s="25"/>
    </row>
    <row r="554" spans="2:52" s="76" customFormat="1" ht="12.95" customHeight="1" x14ac:dyDescent="0.25">
      <c r="B554" s="78"/>
      <c r="C554" s="73"/>
      <c r="D554" s="73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25"/>
      <c r="AY554" s="25"/>
      <c r="AZ554" s="25"/>
    </row>
    <row r="555" spans="2:52" s="76" customFormat="1" ht="12.95" customHeight="1" x14ac:dyDescent="0.25">
      <c r="B555" s="78"/>
      <c r="C555" s="73"/>
      <c r="D555" s="73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25"/>
      <c r="AY555" s="25"/>
      <c r="AZ555" s="25"/>
    </row>
    <row r="556" spans="2:52" s="76" customFormat="1" ht="12.95" customHeight="1" x14ac:dyDescent="0.25">
      <c r="B556" s="78"/>
      <c r="C556" s="73"/>
      <c r="D556" s="73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25"/>
      <c r="AY556" s="25"/>
      <c r="AZ556" s="25"/>
    </row>
    <row r="557" spans="2:52" s="76" customFormat="1" ht="12.95" customHeight="1" x14ac:dyDescent="0.25">
      <c r="B557" s="78"/>
      <c r="C557" s="73"/>
      <c r="D557" s="73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25"/>
      <c r="AY557" s="25"/>
      <c r="AZ557" s="25"/>
    </row>
    <row r="558" spans="2:52" s="76" customFormat="1" ht="12.95" customHeight="1" x14ac:dyDescent="0.25">
      <c r="B558" s="78"/>
      <c r="C558" s="73"/>
      <c r="D558" s="73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25"/>
      <c r="AY558" s="25"/>
      <c r="AZ558" s="25"/>
    </row>
    <row r="559" spans="2:52" s="76" customFormat="1" ht="12.95" customHeight="1" x14ac:dyDescent="0.25">
      <c r="B559" s="78"/>
      <c r="C559" s="73"/>
      <c r="D559" s="73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25"/>
      <c r="AY559" s="25"/>
      <c r="AZ559" s="25"/>
    </row>
    <row r="560" spans="2:52" s="76" customFormat="1" ht="12.95" customHeight="1" x14ac:dyDescent="0.25">
      <c r="B560" s="78"/>
      <c r="C560" s="73"/>
      <c r="D560" s="73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25"/>
      <c r="AY560" s="25"/>
      <c r="AZ560" s="25"/>
    </row>
    <row r="561" spans="2:52" s="76" customFormat="1" ht="12.95" customHeight="1" x14ac:dyDescent="0.25">
      <c r="B561" s="78"/>
      <c r="C561" s="73"/>
      <c r="D561" s="73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25"/>
      <c r="AY561" s="25"/>
      <c r="AZ561" s="25"/>
    </row>
    <row r="562" spans="2:52" s="76" customFormat="1" ht="12.95" customHeight="1" x14ac:dyDescent="0.25">
      <c r="B562" s="78"/>
      <c r="C562" s="73"/>
      <c r="D562" s="73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25"/>
      <c r="AY562" s="25"/>
      <c r="AZ562" s="25"/>
    </row>
    <row r="563" spans="2:52" s="76" customFormat="1" ht="12.95" customHeight="1" x14ac:dyDescent="0.25">
      <c r="B563" s="78"/>
      <c r="C563" s="73"/>
      <c r="D563" s="73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25"/>
      <c r="AY563" s="25"/>
      <c r="AZ563" s="25"/>
    </row>
    <row r="564" spans="2:52" s="76" customFormat="1" ht="12.95" customHeight="1" x14ac:dyDescent="0.25">
      <c r="B564" s="78"/>
      <c r="C564" s="73"/>
      <c r="D564" s="73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25"/>
      <c r="AY564" s="25"/>
      <c r="AZ564" s="25"/>
    </row>
    <row r="565" spans="2:52" s="76" customFormat="1" ht="18" customHeight="1" x14ac:dyDescent="0.25">
      <c r="B565" s="87"/>
      <c r="C565" s="73"/>
      <c r="D565" s="73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2:52" s="76" customFormat="1" ht="12.95" customHeight="1" x14ac:dyDescent="0.25">
      <c r="B566" s="77"/>
      <c r="C566" s="89"/>
      <c r="D566" s="89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25"/>
      <c r="AY566" s="25"/>
      <c r="AZ566" s="25"/>
    </row>
    <row r="567" spans="2:52" s="76" customFormat="1" ht="12.95" customHeight="1" x14ac:dyDescent="0.25">
      <c r="B567" s="78"/>
      <c r="C567" s="73"/>
      <c r="D567" s="73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25"/>
      <c r="AY567" s="25"/>
      <c r="AZ567" s="25"/>
    </row>
    <row r="568" spans="2:52" s="76" customFormat="1" ht="12.95" customHeight="1" x14ac:dyDescent="0.25">
      <c r="B568" s="78"/>
      <c r="C568" s="73"/>
      <c r="D568" s="73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25"/>
      <c r="AY568" s="25"/>
      <c r="AZ568" s="25"/>
    </row>
    <row r="569" spans="2:52" s="76" customFormat="1" ht="12.95" customHeight="1" x14ac:dyDescent="0.25">
      <c r="B569" s="78"/>
      <c r="C569" s="73"/>
      <c r="D569" s="73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25"/>
      <c r="AY569" s="25"/>
      <c r="AZ569" s="25"/>
    </row>
    <row r="570" spans="2:52" s="76" customFormat="1" ht="12.95" customHeight="1" x14ac:dyDescent="0.25">
      <c r="B570" s="78"/>
      <c r="C570" s="73"/>
      <c r="D570" s="73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25"/>
      <c r="AY570" s="25"/>
      <c r="AZ570" s="25"/>
    </row>
    <row r="571" spans="2:52" s="76" customFormat="1" ht="12.95" customHeight="1" x14ac:dyDescent="0.25">
      <c r="B571" s="78"/>
      <c r="C571" s="73"/>
      <c r="D571" s="73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25"/>
      <c r="AY571" s="25"/>
      <c r="AZ571" s="25"/>
    </row>
    <row r="572" spans="2:52" s="76" customFormat="1" ht="12.95" customHeight="1" x14ac:dyDescent="0.25">
      <c r="B572" s="78"/>
      <c r="C572" s="73"/>
      <c r="D572" s="73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25"/>
      <c r="AY572" s="25"/>
      <c r="AZ572" s="25"/>
    </row>
    <row r="573" spans="2:52" s="76" customFormat="1" ht="12.95" customHeight="1" x14ac:dyDescent="0.25">
      <c r="B573" s="78"/>
      <c r="C573" s="73"/>
      <c r="D573" s="73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25"/>
      <c r="AY573" s="25"/>
      <c r="AZ573" s="25"/>
    </row>
    <row r="574" spans="2:52" s="76" customFormat="1" ht="12.95" customHeight="1" x14ac:dyDescent="0.25">
      <c r="B574" s="78"/>
      <c r="C574" s="73"/>
      <c r="D574" s="73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25"/>
      <c r="AY574" s="25"/>
      <c r="AZ574" s="25"/>
    </row>
    <row r="575" spans="2:52" s="76" customFormat="1" ht="12.95" customHeight="1" x14ac:dyDescent="0.25">
      <c r="B575" s="78"/>
      <c r="C575" s="73"/>
      <c r="D575" s="73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25"/>
      <c r="AY575" s="25"/>
      <c r="AZ575" s="25"/>
    </row>
    <row r="576" spans="2:52" s="76" customFormat="1" ht="12.95" customHeight="1" x14ac:dyDescent="0.25">
      <c r="B576" s="78"/>
      <c r="C576" s="73"/>
      <c r="D576" s="73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25"/>
      <c r="AY576" s="25"/>
      <c r="AZ576" s="25"/>
    </row>
    <row r="577" spans="2:52" s="76" customFormat="1" ht="12.95" customHeight="1" x14ac:dyDescent="0.25">
      <c r="B577" s="78"/>
      <c r="C577" s="73"/>
      <c r="D577" s="73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25"/>
      <c r="AY577" s="25"/>
      <c r="AZ577" s="25"/>
    </row>
    <row r="578" spans="2:52" s="76" customFormat="1" ht="18" customHeight="1" x14ac:dyDescent="0.25">
      <c r="B578" s="87"/>
      <c r="C578" s="73"/>
      <c r="D578" s="73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2:52" s="76" customFormat="1" ht="12.95" customHeight="1" x14ac:dyDescent="0.25">
      <c r="B579" s="77"/>
      <c r="C579" s="89"/>
      <c r="D579" s="89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25"/>
      <c r="AY579" s="25"/>
      <c r="AZ579" s="25"/>
    </row>
    <row r="580" spans="2:52" s="76" customFormat="1" ht="12.95" customHeight="1" x14ac:dyDescent="0.25">
      <c r="B580" s="78"/>
      <c r="C580" s="73"/>
      <c r="D580" s="73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25"/>
      <c r="AY580" s="25"/>
      <c r="AZ580" s="25"/>
    </row>
    <row r="581" spans="2:52" s="76" customFormat="1" ht="12.95" customHeight="1" x14ac:dyDescent="0.25">
      <c r="B581" s="78"/>
      <c r="C581" s="73"/>
      <c r="D581" s="73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25"/>
      <c r="AY581" s="25"/>
      <c r="AZ581" s="25"/>
    </row>
    <row r="582" spans="2:52" s="76" customFormat="1" ht="12.95" customHeight="1" x14ac:dyDescent="0.25">
      <c r="B582" s="78"/>
      <c r="C582" s="73"/>
      <c r="D582" s="73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25"/>
      <c r="AY582" s="25"/>
      <c r="AZ582" s="25"/>
    </row>
    <row r="583" spans="2:52" s="76" customFormat="1" ht="12.95" customHeight="1" x14ac:dyDescent="0.25">
      <c r="B583" s="78"/>
      <c r="C583" s="73"/>
      <c r="D583" s="73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25"/>
      <c r="AY583" s="25"/>
      <c r="AZ583" s="25"/>
    </row>
    <row r="584" spans="2:52" s="76" customFormat="1" ht="12.95" customHeight="1" x14ac:dyDescent="0.25">
      <c r="B584" s="78"/>
      <c r="C584" s="73"/>
      <c r="D584" s="73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25"/>
      <c r="AY584" s="25"/>
      <c r="AZ584" s="25"/>
    </row>
    <row r="585" spans="2:52" s="76" customFormat="1" ht="12.95" customHeight="1" x14ac:dyDescent="0.25">
      <c r="B585" s="78"/>
      <c r="C585" s="73"/>
      <c r="D585" s="73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25"/>
      <c r="AY585" s="25"/>
      <c r="AZ585" s="25"/>
    </row>
    <row r="586" spans="2:52" s="76" customFormat="1" ht="12.95" customHeight="1" x14ac:dyDescent="0.25">
      <c r="B586" s="78"/>
      <c r="C586" s="73"/>
      <c r="D586" s="73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25"/>
      <c r="AY586" s="25"/>
      <c r="AZ586" s="25"/>
    </row>
    <row r="587" spans="2:52" s="76" customFormat="1" ht="12.95" customHeight="1" x14ac:dyDescent="0.25">
      <c r="B587" s="78"/>
      <c r="C587" s="73"/>
      <c r="D587" s="73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25"/>
      <c r="AY587" s="25"/>
      <c r="AZ587" s="25"/>
    </row>
    <row r="588" spans="2:52" s="76" customFormat="1" ht="12.95" customHeight="1" x14ac:dyDescent="0.25">
      <c r="B588" s="78"/>
      <c r="C588" s="73"/>
      <c r="D588" s="73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25"/>
      <c r="AY588" s="25"/>
      <c r="AZ588" s="25"/>
    </row>
    <row r="589" spans="2:52" s="76" customFormat="1" ht="12.95" customHeight="1" x14ac:dyDescent="0.25">
      <c r="B589" s="78"/>
      <c r="C589" s="73"/>
      <c r="D589" s="73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25"/>
      <c r="AY589" s="25"/>
      <c r="AZ589" s="25"/>
    </row>
    <row r="590" spans="2:52" s="76" customFormat="1" ht="12.95" customHeight="1" x14ac:dyDescent="0.25">
      <c r="B590" s="78"/>
      <c r="C590" s="73"/>
      <c r="D590" s="73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25"/>
      <c r="AY590" s="25"/>
      <c r="AZ590" s="25"/>
    </row>
    <row r="591" spans="2:52" s="76" customFormat="1" ht="18" customHeight="1" x14ac:dyDescent="0.25">
      <c r="B591" s="87"/>
      <c r="C591" s="73"/>
      <c r="D591" s="73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2:52" s="76" customFormat="1" ht="12.95" customHeight="1" x14ac:dyDescent="0.25">
      <c r="B592" s="77"/>
      <c r="C592" s="89"/>
      <c r="D592" s="89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25"/>
      <c r="AY592" s="25"/>
      <c r="AZ592" s="25"/>
    </row>
    <row r="593" spans="2:52" s="76" customFormat="1" ht="12.95" customHeight="1" x14ac:dyDescent="0.25">
      <c r="B593" s="78"/>
      <c r="C593" s="73"/>
      <c r="D593" s="73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25"/>
      <c r="AY593" s="25"/>
      <c r="AZ593" s="25"/>
    </row>
    <row r="594" spans="2:52" s="76" customFormat="1" ht="12.95" customHeight="1" x14ac:dyDescent="0.25">
      <c r="B594" s="78"/>
      <c r="C594" s="73"/>
      <c r="D594" s="73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25"/>
      <c r="AY594" s="25"/>
      <c r="AZ594" s="25"/>
    </row>
    <row r="595" spans="2:52" s="76" customFormat="1" ht="12.95" customHeight="1" x14ac:dyDescent="0.25">
      <c r="B595" s="78"/>
      <c r="C595" s="73"/>
      <c r="D595" s="73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25"/>
      <c r="AY595" s="25"/>
      <c r="AZ595" s="25"/>
    </row>
    <row r="596" spans="2:52" s="76" customFormat="1" ht="12.95" customHeight="1" x14ac:dyDescent="0.25">
      <c r="B596" s="78"/>
      <c r="C596" s="73"/>
      <c r="D596" s="73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25"/>
      <c r="AY596" s="25"/>
      <c r="AZ596" s="25"/>
    </row>
    <row r="597" spans="2:52" s="76" customFormat="1" ht="12.95" customHeight="1" x14ac:dyDescent="0.25">
      <c r="B597" s="78"/>
      <c r="C597" s="73"/>
      <c r="D597" s="73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25"/>
      <c r="AY597" s="25"/>
      <c r="AZ597" s="25"/>
    </row>
    <row r="598" spans="2:52" s="76" customFormat="1" ht="12.95" customHeight="1" x14ac:dyDescent="0.25">
      <c r="B598" s="78"/>
      <c r="C598" s="73"/>
      <c r="D598" s="73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25"/>
      <c r="AY598" s="25"/>
      <c r="AZ598" s="25"/>
    </row>
    <row r="599" spans="2:52" s="76" customFormat="1" ht="12.95" customHeight="1" x14ac:dyDescent="0.25">
      <c r="B599" s="78"/>
      <c r="C599" s="73"/>
      <c r="D599" s="73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25"/>
      <c r="AY599" s="25"/>
      <c r="AZ599" s="25"/>
    </row>
    <row r="600" spans="2:52" s="76" customFormat="1" ht="12.95" customHeight="1" x14ac:dyDescent="0.25">
      <c r="B600" s="78"/>
      <c r="C600" s="73"/>
      <c r="D600" s="73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25"/>
      <c r="AY600" s="25"/>
      <c r="AZ600" s="25"/>
    </row>
    <row r="601" spans="2:52" s="76" customFormat="1" ht="12.95" customHeight="1" x14ac:dyDescent="0.25">
      <c r="B601" s="78"/>
      <c r="C601" s="73"/>
      <c r="D601" s="73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25"/>
      <c r="AY601" s="25"/>
      <c r="AZ601" s="25"/>
    </row>
    <row r="602" spans="2:52" s="76" customFormat="1" ht="12.95" customHeight="1" x14ac:dyDescent="0.25">
      <c r="B602" s="78"/>
      <c r="C602" s="73"/>
      <c r="D602" s="73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25"/>
      <c r="AY602" s="25"/>
      <c r="AZ602" s="25"/>
    </row>
    <row r="603" spans="2:52" s="76" customFormat="1" ht="12.95" customHeight="1" x14ac:dyDescent="0.25">
      <c r="B603" s="78"/>
      <c r="C603" s="73"/>
      <c r="D603" s="73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25"/>
      <c r="AY603" s="25"/>
      <c r="AZ603" s="25"/>
    </row>
    <row r="604" spans="2:52" s="76" customFormat="1" ht="18" customHeight="1" x14ac:dyDescent="0.25">
      <c r="B604" s="87"/>
      <c r="C604" s="73"/>
      <c r="D604" s="73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2:52" s="76" customFormat="1" ht="12.95" customHeight="1" x14ac:dyDescent="0.25">
      <c r="B605" s="77"/>
      <c r="C605" s="89"/>
      <c r="D605" s="89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25"/>
      <c r="AY605" s="25"/>
      <c r="AZ605" s="25"/>
    </row>
    <row r="606" spans="2:52" s="76" customFormat="1" ht="12.95" customHeight="1" x14ac:dyDescent="0.25">
      <c r="B606" s="78"/>
      <c r="C606" s="73"/>
      <c r="D606" s="73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25"/>
      <c r="AY606" s="25"/>
      <c r="AZ606" s="25"/>
    </row>
    <row r="607" spans="2:52" s="76" customFormat="1" ht="12.95" customHeight="1" x14ac:dyDescent="0.25">
      <c r="B607" s="78"/>
      <c r="C607" s="73"/>
      <c r="D607" s="73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25"/>
      <c r="AY607" s="25"/>
      <c r="AZ607" s="25"/>
    </row>
    <row r="608" spans="2:52" s="76" customFormat="1" ht="12.95" customHeight="1" x14ac:dyDescent="0.25">
      <c r="B608" s="78"/>
      <c r="C608" s="73"/>
      <c r="D608" s="73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25"/>
      <c r="AY608" s="25"/>
      <c r="AZ608" s="25"/>
    </row>
    <row r="609" spans="2:52" s="76" customFormat="1" ht="12.95" customHeight="1" x14ac:dyDescent="0.25">
      <c r="B609" s="78"/>
      <c r="C609" s="73"/>
      <c r="D609" s="73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25"/>
      <c r="AY609" s="25"/>
      <c r="AZ609" s="25"/>
    </row>
    <row r="610" spans="2:52" s="76" customFormat="1" ht="12.95" customHeight="1" x14ac:dyDescent="0.25">
      <c r="B610" s="78"/>
      <c r="C610" s="73"/>
      <c r="D610" s="73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25"/>
      <c r="AY610" s="25"/>
      <c r="AZ610" s="25"/>
    </row>
    <row r="611" spans="2:52" s="76" customFormat="1" ht="12.95" customHeight="1" x14ac:dyDescent="0.25">
      <c r="B611" s="78"/>
      <c r="C611" s="73"/>
      <c r="D611" s="73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25"/>
      <c r="AY611" s="25"/>
      <c r="AZ611" s="25"/>
    </row>
    <row r="612" spans="2:52" s="76" customFormat="1" ht="12.95" customHeight="1" x14ac:dyDescent="0.25">
      <c r="B612" s="78"/>
      <c r="C612" s="73"/>
      <c r="D612" s="73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25"/>
      <c r="AY612" s="25"/>
      <c r="AZ612" s="25"/>
    </row>
    <row r="613" spans="2:52" s="76" customFormat="1" ht="12.95" customHeight="1" x14ac:dyDescent="0.25">
      <c r="B613" s="78"/>
      <c r="C613" s="73"/>
      <c r="D613" s="73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25"/>
      <c r="AY613" s="25"/>
      <c r="AZ613" s="25"/>
    </row>
    <row r="614" spans="2:52" s="76" customFormat="1" ht="12.95" customHeight="1" x14ac:dyDescent="0.25">
      <c r="B614" s="78"/>
      <c r="C614" s="73"/>
      <c r="D614" s="73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25"/>
      <c r="AY614" s="25"/>
      <c r="AZ614" s="25"/>
    </row>
    <row r="615" spans="2:52" s="76" customFormat="1" ht="12.95" customHeight="1" x14ac:dyDescent="0.25">
      <c r="B615" s="78"/>
      <c r="C615" s="73"/>
      <c r="D615" s="73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25"/>
      <c r="AY615" s="25"/>
      <c r="AZ615" s="25"/>
    </row>
    <row r="616" spans="2:52" s="76" customFormat="1" ht="12.95" customHeight="1" x14ac:dyDescent="0.25">
      <c r="B616" s="78"/>
      <c r="C616" s="73"/>
      <c r="D616" s="73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25"/>
      <c r="AY616" s="25"/>
      <c r="AZ616" s="25"/>
    </row>
    <row r="617" spans="2:52" s="76" customFormat="1" ht="18" customHeight="1" x14ac:dyDescent="0.25">
      <c r="B617" s="87"/>
      <c r="C617" s="73"/>
      <c r="D617" s="73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2:52" s="76" customFormat="1" ht="12.95" customHeight="1" x14ac:dyDescent="0.25">
      <c r="B618" s="77"/>
      <c r="C618" s="89"/>
      <c r="D618" s="89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25"/>
      <c r="AY618" s="25"/>
      <c r="AZ618" s="25"/>
    </row>
    <row r="619" spans="2:52" s="76" customFormat="1" ht="12.95" customHeight="1" x14ac:dyDescent="0.25">
      <c r="B619" s="78"/>
      <c r="C619" s="73"/>
      <c r="D619" s="73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25"/>
      <c r="AY619" s="25"/>
      <c r="AZ619" s="25"/>
    </row>
    <row r="620" spans="2:52" s="76" customFormat="1" ht="12.95" customHeight="1" x14ac:dyDescent="0.25">
      <c r="B620" s="78"/>
      <c r="C620" s="73"/>
      <c r="D620" s="73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25"/>
      <c r="AY620" s="25"/>
      <c r="AZ620" s="25"/>
    </row>
    <row r="621" spans="2:52" s="76" customFormat="1" ht="12.95" customHeight="1" x14ac:dyDescent="0.25">
      <c r="B621" s="78"/>
      <c r="C621" s="73"/>
      <c r="D621" s="73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25"/>
      <c r="AY621" s="25"/>
      <c r="AZ621" s="25"/>
    </row>
    <row r="622" spans="2:52" s="76" customFormat="1" ht="12.95" customHeight="1" x14ac:dyDescent="0.25">
      <c r="B622" s="78"/>
      <c r="C622" s="73"/>
      <c r="D622" s="73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25"/>
      <c r="AY622" s="25"/>
      <c r="AZ622" s="25"/>
    </row>
    <row r="623" spans="2:52" s="76" customFormat="1" ht="12.95" customHeight="1" x14ac:dyDescent="0.25">
      <c r="B623" s="78"/>
      <c r="C623" s="73"/>
      <c r="D623" s="73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25"/>
      <c r="AY623" s="25"/>
      <c r="AZ623" s="25"/>
    </row>
    <row r="624" spans="2:52" s="76" customFormat="1" ht="12.95" customHeight="1" x14ac:dyDescent="0.25">
      <c r="B624" s="78"/>
      <c r="C624" s="73"/>
      <c r="D624" s="73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25"/>
      <c r="AY624" s="25"/>
      <c r="AZ624" s="25"/>
    </row>
    <row r="625" spans="2:52" s="76" customFormat="1" ht="12.95" customHeight="1" x14ac:dyDescent="0.25">
      <c r="B625" s="78"/>
      <c r="C625" s="73"/>
      <c r="D625" s="73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25"/>
      <c r="AY625" s="25"/>
      <c r="AZ625" s="25"/>
    </row>
    <row r="626" spans="2:52" s="76" customFormat="1" ht="12.95" customHeight="1" x14ac:dyDescent="0.25">
      <c r="B626" s="78"/>
      <c r="C626" s="73"/>
      <c r="D626" s="73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25"/>
      <c r="AY626" s="25"/>
      <c r="AZ626" s="25"/>
    </row>
    <row r="627" spans="2:52" s="76" customFormat="1" ht="12.95" customHeight="1" x14ac:dyDescent="0.25">
      <c r="B627" s="78"/>
      <c r="C627" s="73"/>
      <c r="D627" s="73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25"/>
      <c r="AY627" s="25"/>
      <c r="AZ627" s="25"/>
    </row>
    <row r="628" spans="2:52" s="76" customFormat="1" ht="12.95" customHeight="1" x14ac:dyDescent="0.25">
      <c r="B628" s="78"/>
      <c r="C628" s="73"/>
      <c r="D628" s="73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25"/>
      <c r="AY628" s="25"/>
      <c r="AZ628" s="25"/>
    </row>
    <row r="629" spans="2:52" s="76" customFormat="1" ht="12.95" customHeight="1" x14ac:dyDescent="0.25">
      <c r="B629" s="78"/>
      <c r="C629" s="73"/>
      <c r="D629" s="73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25"/>
      <c r="AY629" s="25"/>
      <c r="AZ629" s="25"/>
    </row>
    <row r="630" spans="2:52" s="76" customFormat="1" ht="18" customHeight="1" x14ac:dyDescent="0.25">
      <c r="B630" s="87"/>
      <c r="C630" s="73"/>
      <c r="D630" s="73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2:52" s="76" customFormat="1" ht="12.95" customHeight="1" x14ac:dyDescent="0.25">
      <c r="B631" s="77"/>
      <c r="C631" s="89"/>
      <c r="D631" s="89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25"/>
      <c r="AY631" s="25"/>
      <c r="AZ631" s="25"/>
    </row>
    <row r="632" spans="2:52" s="76" customFormat="1" ht="12.95" customHeight="1" x14ac:dyDescent="0.25">
      <c r="B632" s="78"/>
      <c r="C632" s="73"/>
      <c r="D632" s="73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25"/>
      <c r="AY632" s="25"/>
      <c r="AZ632" s="25"/>
    </row>
    <row r="633" spans="2:52" s="76" customFormat="1" ht="12.95" customHeight="1" x14ac:dyDescent="0.25">
      <c r="B633" s="78"/>
      <c r="C633" s="73"/>
      <c r="D633" s="73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25"/>
      <c r="AY633" s="25"/>
      <c r="AZ633" s="25"/>
    </row>
    <row r="634" spans="2:52" s="76" customFormat="1" ht="12.95" customHeight="1" x14ac:dyDescent="0.25">
      <c r="B634" s="78"/>
      <c r="C634" s="73"/>
      <c r="D634" s="73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25"/>
      <c r="AY634" s="25"/>
      <c r="AZ634" s="25"/>
    </row>
    <row r="635" spans="2:52" s="76" customFormat="1" ht="12.95" customHeight="1" x14ac:dyDescent="0.25">
      <c r="B635" s="78"/>
      <c r="C635" s="73"/>
      <c r="D635" s="73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25"/>
      <c r="AY635" s="25"/>
      <c r="AZ635" s="25"/>
    </row>
    <row r="636" spans="2:52" s="76" customFormat="1" ht="12.95" customHeight="1" x14ac:dyDescent="0.25">
      <c r="B636" s="78"/>
      <c r="C636" s="73"/>
      <c r="D636" s="73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25"/>
      <c r="AY636" s="25"/>
      <c r="AZ636" s="25"/>
    </row>
    <row r="637" spans="2:52" s="76" customFormat="1" ht="12.95" customHeight="1" x14ac:dyDescent="0.25">
      <c r="B637" s="78"/>
      <c r="C637" s="73"/>
      <c r="D637" s="73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25"/>
      <c r="AY637" s="25"/>
      <c r="AZ637" s="25"/>
    </row>
    <row r="638" spans="2:52" s="76" customFormat="1" ht="12.95" customHeight="1" x14ac:dyDescent="0.25">
      <c r="B638" s="78"/>
      <c r="C638" s="73"/>
      <c r="D638" s="73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25"/>
      <c r="AY638" s="25"/>
      <c r="AZ638" s="25"/>
    </row>
    <row r="639" spans="2:52" s="76" customFormat="1" ht="12.95" customHeight="1" x14ac:dyDescent="0.25">
      <c r="B639" s="78"/>
      <c r="C639" s="73"/>
      <c r="D639" s="73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25"/>
      <c r="AY639" s="25"/>
      <c r="AZ639" s="25"/>
    </row>
    <row r="640" spans="2:52" s="76" customFormat="1" ht="12.95" customHeight="1" x14ac:dyDescent="0.25">
      <c r="B640" s="78"/>
      <c r="C640" s="73"/>
      <c r="D640" s="73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25"/>
      <c r="AY640" s="25"/>
      <c r="AZ640" s="25"/>
    </row>
    <row r="641" spans="2:52" s="76" customFormat="1" ht="12.95" customHeight="1" x14ac:dyDescent="0.25">
      <c r="B641" s="78"/>
      <c r="C641" s="73"/>
      <c r="D641" s="73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25"/>
      <c r="AY641" s="25"/>
      <c r="AZ641" s="25"/>
    </row>
    <row r="642" spans="2:52" s="76" customFormat="1" ht="12.95" customHeight="1" x14ac:dyDescent="0.25">
      <c r="B642" s="78"/>
      <c r="C642" s="73"/>
      <c r="D642" s="73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25"/>
      <c r="AY642" s="25"/>
      <c r="AZ642" s="25"/>
    </row>
    <row r="643" spans="2:52" s="76" customFormat="1" ht="18" customHeight="1" x14ac:dyDescent="0.25">
      <c r="B643" s="87"/>
      <c r="C643" s="73"/>
      <c r="D643" s="73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2:52" s="76" customFormat="1" ht="12.95" customHeight="1" x14ac:dyDescent="0.25">
      <c r="B644" s="77"/>
      <c r="C644" s="89"/>
      <c r="D644" s="89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25"/>
      <c r="AY644" s="25"/>
      <c r="AZ644" s="25"/>
    </row>
    <row r="645" spans="2:52" s="76" customFormat="1" ht="12.95" customHeight="1" x14ac:dyDescent="0.25">
      <c r="B645" s="78"/>
      <c r="C645" s="73"/>
      <c r="D645" s="73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25"/>
      <c r="AY645" s="25"/>
      <c r="AZ645" s="25"/>
    </row>
    <row r="646" spans="2:52" s="76" customFormat="1" ht="12.95" customHeight="1" x14ac:dyDescent="0.25">
      <c r="B646" s="78"/>
      <c r="C646" s="73"/>
      <c r="D646" s="73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25"/>
      <c r="AY646" s="25"/>
      <c r="AZ646" s="25"/>
    </row>
    <row r="647" spans="2:52" s="76" customFormat="1" ht="12.95" customHeight="1" x14ac:dyDescent="0.25">
      <c r="B647" s="78"/>
      <c r="C647" s="73"/>
      <c r="D647" s="73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25"/>
      <c r="AY647" s="25"/>
      <c r="AZ647" s="25"/>
    </row>
    <row r="648" spans="2:52" s="76" customFormat="1" ht="12.95" customHeight="1" x14ac:dyDescent="0.25">
      <c r="B648" s="78"/>
      <c r="C648" s="73"/>
      <c r="D648" s="73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25"/>
      <c r="AY648" s="25"/>
      <c r="AZ648" s="25"/>
    </row>
    <row r="649" spans="2:52" s="76" customFormat="1" ht="12.95" customHeight="1" x14ac:dyDescent="0.25">
      <c r="B649" s="78"/>
      <c r="C649" s="73"/>
      <c r="D649" s="73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25"/>
      <c r="AY649" s="25"/>
      <c r="AZ649" s="25"/>
    </row>
    <row r="650" spans="2:52" s="76" customFormat="1" ht="12.95" customHeight="1" x14ac:dyDescent="0.25">
      <c r="B650" s="78"/>
      <c r="C650" s="73"/>
      <c r="D650" s="73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25"/>
      <c r="AY650" s="25"/>
      <c r="AZ650" s="25"/>
    </row>
    <row r="651" spans="2:52" s="76" customFormat="1" ht="12.95" customHeight="1" x14ac:dyDescent="0.25">
      <c r="B651" s="78"/>
      <c r="C651" s="73"/>
      <c r="D651" s="73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25"/>
      <c r="AY651" s="25"/>
      <c r="AZ651" s="25"/>
    </row>
    <row r="652" spans="2:52" s="76" customFormat="1" ht="12.95" customHeight="1" x14ac:dyDescent="0.25">
      <c r="B652" s="78"/>
      <c r="C652" s="73"/>
      <c r="D652" s="73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25"/>
      <c r="AY652" s="25"/>
      <c r="AZ652" s="25"/>
    </row>
    <row r="653" spans="2:52" s="76" customFormat="1" ht="12.95" customHeight="1" x14ac:dyDescent="0.25">
      <c r="B653" s="78"/>
      <c r="C653" s="73"/>
      <c r="D653" s="73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25"/>
      <c r="AY653" s="25"/>
      <c r="AZ653" s="25"/>
    </row>
    <row r="654" spans="2:52" s="76" customFormat="1" ht="12.95" customHeight="1" x14ac:dyDescent="0.25">
      <c r="B654" s="78"/>
      <c r="C654" s="73"/>
      <c r="D654" s="73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25"/>
      <c r="AY654" s="25"/>
      <c r="AZ654" s="25"/>
    </row>
    <row r="655" spans="2:52" s="76" customFormat="1" ht="12.95" customHeight="1" x14ac:dyDescent="0.25">
      <c r="B655" s="78"/>
      <c r="C655" s="73"/>
      <c r="D655" s="73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25"/>
      <c r="AY655" s="25"/>
      <c r="AZ655" s="25"/>
    </row>
    <row r="656" spans="2:52" s="76" customFormat="1" ht="18" customHeight="1" x14ac:dyDescent="0.25">
      <c r="B656" s="87"/>
      <c r="C656" s="73"/>
      <c r="D656" s="73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2:52" s="76" customFormat="1" ht="12.95" customHeight="1" x14ac:dyDescent="0.25">
      <c r="B657" s="77"/>
      <c r="C657" s="89"/>
      <c r="D657" s="89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25"/>
      <c r="AY657" s="25"/>
      <c r="AZ657" s="25"/>
    </row>
    <row r="658" spans="2:52" s="76" customFormat="1" ht="12.95" customHeight="1" x14ac:dyDescent="0.25">
      <c r="B658" s="78"/>
      <c r="C658" s="73"/>
      <c r="D658" s="73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25"/>
      <c r="AY658" s="25"/>
      <c r="AZ658" s="25"/>
    </row>
    <row r="659" spans="2:52" s="76" customFormat="1" ht="12.95" customHeight="1" x14ac:dyDescent="0.25">
      <c r="B659" s="78"/>
      <c r="C659" s="73"/>
      <c r="D659" s="73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25"/>
      <c r="AY659" s="25"/>
      <c r="AZ659" s="25"/>
    </row>
    <row r="660" spans="2:52" s="76" customFormat="1" ht="12.95" customHeight="1" x14ac:dyDescent="0.25">
      <c r="B660" s="78"/>
      <c r="C660" s="73"/>
      <c r="D660" s="73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25"/>
      <c r="AY660" s="25"/>
      <c r="AZ660" s="25"/>
    </row>
    <row r="661" spans="2:52" s="76" customFormat="1" ht="12.95" customHeight="1" x14ac:dyDescent="0.25">
      <c r="B661" s="78"/>
      <c r="C661" s="73"/>
      <c r="D661" s="73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25"/>
      <c r="AY661" s="25"/>
      <c r="AZ661" s="25"/>
    </row>
    <row r="662" spans="2:52" s="76" customFormat="1" ht="12.95" customHeight="1" x14ac:dyDescent="0.25">
      <c r="B662" s="78"/>
      <c r="C662" s="73"/>
      <c r="D662" s="73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25"/>
      <c r="AY662" s="25"/>
      <c r="AZ662" s="25"/>
    </row>
    <row r="663" spans="2:52" s="76" customFormat="1" ht="12.95" customHeight="1" x14ac:dyDescent="0.25">
      <c r="B663" s="78"/>
      <c r="C663" s="73"/>
      <c r="D663" s="73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25"/>
      <c r="AY663" s="25"/>
      <c r="AZ663" s="25"/>
    </row>
    <row r="664" spans="2:52" s="76" customFormat="1" ht="12.95" customHeight="1" x14ac:dyDescent="0.25">
      <c r="B664" s="78"/>
      <c r="C664" s="73"/>
      <c r="D664" s="73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25"/>
      <c r="AY664" s="25"/>
      <c r="AZ664" s="25"/>
    </row>
    <row r="665" spans="2:52" s="76" customFormat="1" ht="12.95" customHeight="1" x14ac:dyDescent="0.25">
      <c r="B665" s="78"/>
      <c r="C665" s="73"/>
      <c r="D665" s="73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25"/>
      <c r="AY665" s="25"/>
      <c r="AZ665" s="25"/>
    </row>
    <row r="666" spans="2:52" s="76" customFormat="1" ht="12.95" customHeight="1" x14ac:dyDescent="0.25">
      <c r="B666" s="78"/>
      <c r="C666" s="73"/>
      <c r="D666" s="73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25"/>
      <c r="AY666" s="25"/>
      <c r="AZ666" s="25"/>
    </row>
    <row r="667" spans="2:52" s="76" customFormat="1" ht="12.95" customHeight="1" x14ac:dyDescent="0.25">
      <c r="B667" s="78"/>
      <c r="C667" s="73"/>
      <c r="D667" s="73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25"/>
      <c r="AY667" s="25"/>
      <c r="AZ667" s="25"/>
    </row>
    <row r="668" spans="2:52" s="76" customFormat="1" ht="12.95" customHeight="1" x14ac:dyDescent="0.25">
      <c r="B668" s="78"/>
      <c r="C668" s="73"/>
      <c r="D668" s="73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25"/>
      <c r="AY668" s="25"/>
      <c r="AZ668" s="25"/>
    </row>
    <row r="669" spans="2:52" s="76" customFormat="1" ht="18" customHeight="1" x14ac:dyDescent="0.25">
      <c r="B669" s="87"/>
      <c r="C669" s="73"/>
      <c r="D669" s="73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2:52" s="76" customFormat="1" ht="12.95" customHeight="1" x14ac:dyDescent="0.25">
      <c r="B670" s="77"/>
      <c r="C670" s="89"/>
      <c r="D670" s="89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25"/>
      <c r="AY670" s="25"/>
      <c r="AZ670" s="25"/>
    </row>
    <row r="671" spans="2:52" s="76" customFormat="1" ht="12.95" customHeight="1" x14ac:dyDescent="0.25">
      <c r="B671" s="78"/>
      <c r="C671" s="73"/>
      <c r="D671" s="73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25"/>
      <c r="AY671" s="25"/>
      <c r="AZ671" s="25"/>
    </row>
    <row r="672" spans="2:52" s="76" customFormat="1" ht="12.95" customHeight="1" x14ac:dyDescent="0.25">
      <c r="B672" s="78"/>
      <c r="C672" s="73"/>
      <c r="D672" s="73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25"/>
      <c r="AY672" s="25"/>
      <c r="AZ672" s="25"/>
    </row>
    <row r="673" spans="2:52" s="76" customFormat="1" ht="12.95" customHeight="1" x14ac:dyDescent="0.25">
      <c r="B673" s="78"/>
      <c r="C673" s="73"/>
      <c r="D673" s="73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25"/>
      <c r="AY673" s="25"/>
      <c r="AZ673" s="25"/>
    </row>
    <row r="674" spans="2:52" s="76" customFormat="1" ht="12.95" customHeight="1" x14ac:dyDescent="0.25">
      <c r="B674" s="78"/>
      <c r="C674" s="73"/>
      <c r="D674" s="73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25"/>
      <c r="AY674" s="25"/>
      <c r="AZ674" s="25"/>
    </row>
    <row r="675" spans="2:52" s="76" customFormat="1" ht="12.95" customHeight="1" x14ac:dyDescent="0.25">
      <c r="B675" s="78"/>
      <c r="C675" s="73"/>
      <c r="D675" s="73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25"/>
      <c r="AY675" s="25"/>
      <c r="AZ675" s="25"/>
    </row>
    <row r="676" spans="2:52" s="76" customFormat="1" ht="12.95" customHeight="1" x14ac:dyDescent="0.25">
      <c r="B676" s="78"/>
      <c r="C676" s="73"/>
      <c r="D676" s="73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25"/>
      <c r="AY676" s="25"/>
      <c r="AZ676" s="25"/>
    </row>
    <row r="677" spans="2:52" s="76" customFormat="1" ht="12.95" customHeight="1" x14ac:dyDescent="0.25">
      <c r="B677" s="78"/>
      <c r="C677" s="73"/>
      <c r="D677" s="73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25"/>
      <c r="AY677" s="25"/>
      <c r="AZ677" s="25"/>
    </row>
    <row r="678" spans="2:52" s="76" customFormat="1" ht="12.95" customHeight="1" x14ac:dyDescent="0.25">
      <c r="B678" s="78"/>
      <c r="C678" s="73"/>
      <c r="D678" s="73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25"/>
      <c r="AY678" s="25"/>
      <c r="AZ678" s="25"/>
    </row>
    <row r="679" spans="2:52" s="76" customFormat="1" ht="12.95" customHeight="1" x14ac:dyDescent="0.25">
      <c r="B679" s="78"/>
      <c r="C679" s="73"/>
      <c r="D679" s="73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25"/>
      <c r="AY679" s="25"/>
      <c r="AZ679" s="25"/>
    </row>
    <row r="680" spans="2:52" s="76" customFormat="1" ht="12.95" customHeight="1" x14ac:dyDescent="0.25">
      <c r="B680" s="78"/>
      <c r="C680" s="73"/>
      <c r="D680" s="73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25"/>
      <c r="AY680" s="25"/>
      <c r="AZ680" s="25"/>
    </row>
    <row r="681" spans="2:52" s="76" customFormat="1" ht="12.95" customHeight="1" x14ac:dyDescent="0.25">
      <c r="B681" s="78"/>
      <c r="C681" s="73"/>
      <c r="D681" s="73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25"/>
      <c r="AY681" s="25"/>
      <c r="AZ681" s="25"/>
    </row>
    <row r="682" spans="2:52" s="76" customFormat="1" ht="18" customHeight="1" x14ac:dyDescent="0.25">
      <c r="B682" s="87"/>
      <c r="C682" s="73"/>
      <c r="D682" s="73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2:52" s="76" customFormat="1" ht="12.95" customHeight="1" x14ac:dyDescent="0.25">
      <c r="B683" s="77"/>
      <c r="C683" s="89"/>
      <c r="D683" s="89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25"/>
      <c r="AY683" s="25"/>
      <c r="AZ683" s="25"/>
    </row>
    <row r="684" spans="2:52" s="76" customFormat="1" ht="12.95" customHeight="1" x14ac:dyDescent="0.25">
      <c r="B684" s="78"/>
      <c r="C684" s="73"/>
      <c r="D684" s="73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25"/>
      <c r="AY684" s="25"/>
      <c r="AZ684" s="25"/>
    </row>
    <row r="685" spans="2:52" s="76" customFormat="1" ht="12.95" customHeight="1" x14ac:dyDescent="0.25">
      <c r="B685" s="78"/>
      <c r="C685" s="73"/>
      <c r="D685" s="73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25"/>
      <c r="AY685" s="25"/>
      <c r="AZ685" s="25"/>
    </row>
    <row r="686" spans="2:52" s="76" customFormat="1" ht="12.95" customHeight="1" x14ac:dyDescent="0.25">
      <c r="B686" s="78"/>
      <c r="C686" s="73"/>
      <c r="D686" s="73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25"/>
      <c r="AY686" s="25"/>
      <c r="AZ686" s="25"/>
    </row>
    <row r="687" spans="2:52" s="76" customFormat="1" ht="12.95" customHeight="1" x14ac:dyDescent="0.25">
      <c r="B687" s="78"/>
      <c r="C687" s="73"/>
      <c r="D687" s="73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25"/>
      <c r="AY687" s="25"/>
      <c r="AZ687" s="25"/>
    </row>
    <row r="688" spans="2:52" s="76" customFormat="1" ht="12.95" customHeight="1" x14ac:dyDescent="0.25">
      <c r="B688" s="78"/>
      <c r="C688" s="73"/>
      <c r="D688" s="73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25"/>
      <c r="AY688" s="25"/>
      <c r="AZ688" s="25"/>
    </row>
    <row r="689" spans="2:52" s="76" customFormat="1" ht="12.95" customHeight="1" x14ac:dyDescent="0.25">
      <c r="B689" s="78"/>
      <c r="C689" s="73"/>
      <c r="D689" s="73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25"/>
      <c r="AY689" s="25"/>
      <c r="AZ689" s="25"/>
    </row>
    <row r="690" spans="2:52" s="76" customFormat="1" ht="12.95" customHeight="1" x14ac:dyDescent="0.25">
      <c r="B690" s="78"/>
      <c r="C690" s="73"/>
      <c r="D690" s="73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25"/>
      <c r="AY690" s="25"/>
      <c r="AZ690" s="25"/>
    </row>
    <row r="691" spans="2:52" s="76" customFormat="1" ht="12.95" customHeight="1" x14ac:dyDescent="0.25">
      <c r="B691" s="78"/>
      <c r="C691" s="73"/>
      <c r="D691" s="73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25"/>
      <c r="AY691" s="25"/>
      <c r="AZ691" s="25"/>
    </row>
    <row r="692" spans="2:52" s="76" customFormat="1" ht="12.95" customHeight="1" x14ac:dyDescent="0.25">
      <c r="B692" s="78"/>
      <c r="C692" s="73"/>
      <c r="D692" s="73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25"/>
      <c r="AY692" s="25"/>
      <c r="AZ692" s="25"/>
    </row>
    <row r="693" spans="2:52" s="76" customFormat="1" ht="12.95" customHeight="1" x14ac:dyDescent="0.25">
      <c r="B693" s="78"/>
      <c r="C693" s="73"/>
      <c r="D693" s="73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25"/>
      <c r="AY693" s="25"/>
      <c r="AZ693" s="25"/>
    </row>
    <row r="694" spans="2:52" s="76" customFormat="1" ht="12.95" customHeight="1" x14ac:dyDescent="0.25">
      <c r="B694" s="78"/>
      <c r="C694" s="73"/>
      <c r="D694" s="73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25"/>
      <c r="AY694" s="25"/>
      <c r="AZ694" s="25"/>
    </row>
    <row r="695" spans="2:52" s="76" customFormat="1" ht="18" customHeight="1" x14ac:dyDescent="0.25">
      <c r="B695" s="87"/>
      <c r="C695" s="73"/>
      <c r="D695" s="73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2:52" s="76" customFormat="1" ht="12.95" customHeight="1" x14ac:dyDescent="0.25">
      <c r="B696" s="77"/>
      <c r="C696" s="89"/>
      <c r="D696" s="89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25"/>
      <c r="AY696" s="25"/>
      <c r="AZ696" s="25"/>
    </row>
    <row r="697" spans="2:52" s="76" customFormat="1" ht="12.95" customHeight="1" x14ac:dyDescent="0.25">
      <c r="B697" s="78"/>
      <c r="C697" s="73"/>
      <c r="D697" s="73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25"/>
      <c r="AY697" s="25"/>
      <c r="AZ697" s="25"/>
    </row>
    <row r="698" spans="2:52" s="76" customFormat="1" ht="12.95" customHeight="1" x14ac:dyDescent="0.25">
      <c r="B698" s="78"/>
      <c r="C698" s="73"/>
      <c r="D698" s="73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25"/>
      <c r="AY698" s="25"/>
      <c r="AZ698" s="25"/>
    </row>
    <row r="699" spans="2:52" s="76" customFormat="1" ht="12.95" customHeight="1" x14ac:dyDescent="0.25">
      <c r="B699" s="78"/>
      <c r="C699" s="73"/>
      <c r="D699" s="73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25"/>
      <c r="AY699" s="25"/>
      <c r="AZ699" s="25"/>
    </row>
    <row r="700" spans="2:52" s="76" customFormat="1" ht="12.95" customHeight="1" x14ac:dyDescent="0.25">
      <c r="B700" s="78"/>
      <c r="C700" s="73"/>
      <c r="D700" s="73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25"/>
      <c r="AY700" s="25"/>
      <c r="AZ700" s="25"/>
    </row>
    <row r="701" spans="2:52" s="76" customFormat="1" ht="12.95" customHeight="1" x14ac:dyDescent="0.25">
      <c r="B701" s="78"/>
      <c r="C701" s="73"/>
      <c r="D701" s="73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25"/>
      <c r="AY701" s="25"/>
      <c r="AZ701" s="25"/>
    </row>
    <row r="702" spans="2:52" s="76" customFormat="1" ht="12.95" customHeight="1" x14ac:dyDescent="0.25">
      <c r="B702" s="78"/>
      <c r="C702" s="73"/>
      <c r="D702" s="73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25"/>
      <c r="AY702" s="25"/>
      <c r="AZ702" s="25"/>
    </row>
    <row r="703" spans="2:52" s="76" customFormat="1" ht="12.95" customHeight="1" x14ac:dyDescent="0.25">
      <c r="B703" s="78"/>
      <c r="C703" s="73"/>
      <c r="D703" s="73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25"/>
      <c r="AY703" s="25"/>
      <c r="AZ703" s="25"/>
    </row>
    <row r="704" spans="2:52" s="76" customFormat="1" ht="12.95" customHeight="1" x14ac:dyDescent="0.25">
      <c r="B704" s="78"/>
      <c r="C704" s="73"/>
      <c r="D704" s="73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25"/>
      <c r="AY704" s="25"/>
      <c r="AZ704" s="25"/>
    </row>
    <row r="705" spans="2:52" s="76" customFormat="1" ht="12.95" customHeight="1" x14ac:dyDescent="0.25">
      <c r="B705" s="78"/>
      <c r="C705" s="73"/>
      <c r="D705" s="73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25"/>
      <c r="AY705" s="25"/>
      <c r="AZ705" s="25"/>
    </row>
    <row r="706" spans="2:52" s="76" customFormat="1" ht="12.95" customHeight="1" x14ac:dyDescent="0.25">
      <c r="B706" s="78"/>
      <c r="C706" s="73"/>
      <c r="D706" s="73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25"/>
      <c r="AY706" s="25"/>
      <c r="AZ706" s="25"/>
    </row>
    <row r="707" spans="2:52" s="76" customFormat="1" ht="12.95" customHeight="1" x14ac:dyDescent="0.25">
      <c r="B707" s="78"/>
      <c r="C707" s="73"/>
      <c r="D707" s="73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25"/>
      <c r="AY707" s="25"/>
      <c r="AZ707" s="25"/>
    </row>
    <row r="708" spans="2:52" s="76" customFormat="1" x14ac:dyDescent="0.25">
      <c r="B708" s="87"/>
      <c r="C708" s="73"/>
      <c r="D708" s="73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2:52" s="76" customFormat="1" x14ac:dyDescent="0.25">
      <c r="B709" s="81"/>
      <c r="C709" s="73"/>
      <c r="D709" s="73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2:52" s="76" customFormat="1" x14ac:dyDescent="0.25">
      <c r="B710" s="81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2:52" s="76" customFormat="1" x14ac:dyDescent="0.25">
      <c r="B711" s="81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2:52" s="76" customFormat="1" x14ac:dyDescent="0.25">
      <c r="B712" s="81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2:52" s="76" customFormat="1" x14ac:dyDescent="0.25">
      <c r="B713" s="81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2:52" s="76" customFormat="1" x14ac:dyDescent="0.25">
      <c r="B714" s="81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2:52" s="76" customFormat="1" x14ac:dyDescent="0.25">
      <c r="B715" s="81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2:52" s="76" customFormat="1" x14ac:dyDescent="0.25">
      <c r="B716" s="81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2:52" s="76" customFormat="1" x14ac:dyDescent="0.25">
      <c r="B717" s="81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2:52" s="76" customFormat="1" x14ac:dyDescent="0.25">
      <c r="B718" s="81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2:52" s="76" customFormat="1" x14ac:dyDescent="0.25">
      <c r="B719" s="81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2:52" s="76" customFormat="1" x14ac:dyDescent="0.25">
      <c r="B720" s="81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2:52" s="76" customFormat="1" x14ac:dyDescent="0.25">
      <c r="B721" s="81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2:52" s="76" customFormat="1" x14ac:dyDescent="0.25">
      <c r="B722" s="81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2:52" s="76" customFormat="1" x14ac:dyDescent="0.25">
      <c r="B723" s="81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2:52" s="76" customFormat="1" x14ac:dyDescent="0.25">
      <c r="B724" s="81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2:52" s="76" customFormat="1" x14ac:dyDescent="0.25">
      <c r="B725" s="81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2:52" s="76" customFormat="1" x14ac:dyDescent="0.25">
      <c r="B726" s="81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2:52" s="76" customFormat="1" x14ac:dyDescent="0.25">
      <c r="B727" s="81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2:52" s="76" customFormat="1" x14ac:dyDescent="0.25">
      <c r="B728" s="81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2:52" s="76" customFormat="1" x14ac:dyDescent="0.25">
      <c r="B729" s="81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2:52" s="76" customFormat="1" x14ac:dyDescent="0.25">
      <c r="B730" s="81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2:52" s="76" customFormat="1" x14ac:dyDescent="0.25">
      <c r="B731" s="81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2:52" s="76" customFormat="1" x14ac:dyDescent="0.25">
      <c r="B732" s="81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2:52" s="76" customFormat="1" x14ac:dyDescent="0.25">
      <c r="B733" s="81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2:52" s="76" customFormat="1" x14ac:dyDescent="0.25">
      <c r="B734" s="81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2:52" s="76" customFormat="1" ht="24.75" customHeight="1" x14ac:dyDescent="0.25">
      <c r="B735" s="81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2:52" s="76" customFormat="1" ht="37.5" customHeight="1" x14ac:dyDescent="0.3">
      <c r="B736" s="82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2:52" s="92" customFormat="1" ht="31.5" customHeight="1" x14ac:dyDescent="0.25">
      <c r="B737" s="83"/>
      <c r="C737" s="88"/>
      <c r="D737" s="88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2:52" s="92" customFormat="1" ht="12.95" customHeight="1" x14ac:dyDescent="0.25">
      <c r="B738" s="90"/>
      <c r="C738" s="91"/>
      <c r="D738" s="91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79"/>
      <c r="AG738" s="79"/>
      <c r="AH738" s="79"/>
      <c r="AI738" s="79"/>
      <c r="AJ738" s="79"/>
      <c r="AK738" s="79"/>
      <c r="AL738" s="79"/>
      <c r="AM738" s="79"/>
      <c r="AN738" s="79"/>
      <c r="AO738" s="79"/>
      <c r="AP738" s="79"/>
      <c r="AQ738" s="79"/>
      <c r="AR738" s="79"/>
      <c r="AS738" s="79"/>
      <c r="AT738" s="79"/>
      <c r="AU738" s="79"/>
      <c r="AV738" s="79"/>
      <c r="AW738" s="79"/>
      <c r="AX738" s="25"/>
      <c r="AY738" s="25"/>
      <c r="AZ738" s="25"/>
    </row>
    <row r="739" spans="2:52" s="92" customFormat="1" ht="12.95" customHeight="1" x14ac:dyDescent="0.25">
      <c r="B739" s="72"/>
      <c r="C739" s="93"/>
      <c r="D739" s="93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  <c r="AM739" s="79"/>
      <c r="AN739" s="79"/>
      <c r="AO739" s="79"/>
      <c r="AP739" s="79"/>
      <c r="AQ739" s="79"/>
      <c r="AR739" s="79"/>
      <c r="AS739" s="79"/>
      <c r="AT739" s="79"/>
      <c r="AU739" s="79"/>
      <c r="AV739" s="79"/>
      <c r="AW739" s="79"/>
      <c r="AX739" s="25"/>
      <c r="AY739" s="25"/>
      <c r="AZ739" s="25"/>
    </row>
    <row r="740" spans="2:52" s="92" customFormat="1" ht="12.95" customHeight="1" x14ac:dyDescent="0.25">
      <c r="B740" s="72"/>
      <c r="C740" s="93"/>
      <c r="D740" s="93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  <c r="AM740" s="79"/>
      <c r="AN740" s="79"/>
      <c r="AO740" s="79"/>
      <c r="AP740" s="79"/>
      <c r="AQ740" s="79"/>
      <c r="AR740" s="79"/>
      <c r="AS740" s="79"/>
      <c r="AT740" s="79"/>
      <c r="AU740" s="79"/>
      <c r="AV740" s="79"/>
      <c r="AW740" s="79"/>
      <c r="AX740" s="25"/>
      <c r="AY740" s="25"/>
      <c r="AZ740" s="25"/>
    </row>
    <row r="741" spans="2:52" s="92" customFormat="1" ht="12.95" customHeight="1" x14ac:dyDescent="0.25">
      <c r="B741" s="72"/>
      <c r="C741" s="93"/>
      <c r="D741" s="93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  <c r="AM741" s="79"/>
      <c r="AN741" s="79"/>
      <c r="AO741" s="79"/>
      <c r="AP741" s="79"/>
      <c r="AQ741" s="79"/>
      <c r="AR741" s="79"/>
      <c r="AS741" s="79"/>
      <c r="AT741" s="79"/>
      <c r="AU741" s="79"/>
      <c r="AV741" s="79"/>
      <c r="AW741" s="79"/>
      <c r="AX741" s="25"/>
      <c r="AY741" s="25"/>
      <c r="AZ741" s="25"/>
    </row>
    <row r="742" spans="2:52" s="92" customFormat="1" ht="12.95" customHeight="1" x14ac:dyDescent="0.25">
      <c r="B742" s="72"/>
      <c r="C742" s="93"/>
      <c r="D742" s="93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  <c r="AM742" s="79"/>
      <c r="AN742" s="79"/>
      <c r="AO742" s="79"/>
      <c r="AP742" s="79"/>
      <c r="AQ742" s="79"/>
      <c r="AR742" s="79"/>
      <c r="AS742" s="79"/>
      <c r="AT742" s="79"/>
      <c r="AU742" s="79"/>
      <c r="AV742" s="79"/>
      <c r="AW742" s="79"/>
      <c r="AX742" s="25"/>
      <c r="AY742" s="25"/>
      <c r="AZ742" s="25"/>
    </row>
    <row r="743" spans="2:52" s="92" customFormat="1" ht="12.95" customHeight="1" x14ac:dyDescent="0.25">
      <c r="B743" s="78"/>
      <c r="C743" s="93"/>
      <c r="D743" s="93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  <c r="AM743" s="79"/>
      <c r="AN743" s="79"/>
      <c r="AO743" s="79"/>
      <c r="AP743" s="79"/>
      <c r="AQ743" s="79"/>
      <c r="AR743" s="79"/>
      <c r="AS743" s="79"/>
      <c r="AT743" s="79"/>
      <c r="AU743" s="79"/>
      <c r="AV743" s="79"/>
      <c r="AW743" s="79"/>
      <c r="AX743" s="25"/>
      <c r="AY743" s="25"/>
      <c r="AZ743" s="25"/>
    </row>
    <row r="744" spans="2:52" s="92" customFormat="1" ht="12.95" customHeight="1" x14ac:dyDescent="0.25">
      <c r="B744" s="78"/>
      <c r="C744" s="93"/>
      <c r="D744" s="93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  <c r="AM744" s="79"/>
      <c r="AN744" s="79"/>
      <c r="AO744" s="79"/>
      <c r="AP744" s="79"/>
      <c r="AQ744" s="79"/>
      <c r="AR744" s="79"/>
      <c r="AS744" s="79"/>
      <c r="AT744" s="79"/>
      <c r="AU744" s="79"/>
      <c r="AV744" s="79"/>
      <c r="AW744" s="79"/>
      <c r="AX744" s="25"/>
      <c r="AY744" s="25"/>
      <c r="AZ744" s="25"/>
    </row>
    <row r="745" spans="2:52" s="92" customFormat="1" ht="12.95" customHeight="1" x14ac:dyDescent="0.25">
      <c r="B745" s="78"/>
      <c r="C745" s="93"/>
      <c r="D745" s="93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  <c r="AM745" s="79"/>
      <c r="AN745" s="79"/>
      <c r="AO745" s="79"/>
      <c r="AP745" s="79"/>
      <c r="AQ745" s="79"/>
      <c r="AR745" s="79"/>
      <c r="AS745" s="79"/>
      <c r="AT745" s="79"/>
      <c r="AU745" s="79"/>
      <c r="AV745" s="79"/>
      <c r="AW745" s="79"/>
      <c r="AX745" s="25"/>
      <c r="AY745" s="25"/>
      <c r="AZ745" s="25"/>
    </row>
    <row r="746" spans="2:52" s="92" customFormat="1" ht="12.95" customHeight="1" x14ac:dyDescent="0.25">
      <c r="B746" s="78"/>
      <c r="C746" s="93"/>
      <c r="D746" s="93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  <c r="AM746" s="79"/>
      <c r="AN746" s="79"/>
      <c r="AO746" s="79"/>
      <c r="AP746" s="79"/>
      <c r="AQ746" s="79"/>
      <c r="AR746" s="79"/>
      <c r="AS746" s="79"/>
      <c r="AT746" s="79"/>
      <c r="AU746" s="79"/>
      <c r="AV746" s="79"/>
      <c r="AW746" s="79"/>
      <c r="AX746" s="25"/>
      <c r="AY746" s="25"/>
      <c r="AZ746" s="25"/>
    </row>
    <row r="747" spans="2:52" s="92" customFormat="1" ht="12.95" customHeight="1" x14ac:dyDescent="0.25">
      <c r="B747" s="78"/>
      <c r="C747" s="93"/>
      <c r="D747" s="93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  <c r="AM747" s="79"/>
      <c r="AN747" s="79"/>
      <c r="AO747" s="79"/>
      <c r="AP747" s="79"/>
      <c r="AQ747" s="79"/>
      <c r="AR747" s="79"/>
      <c r="AS747" s="79"/>
      <c r="AT747" s="79"/>
      <c r="AU747" s="79"/>
      <c r="AV747" s="79"/>
      <c r="AW747" s="79"/>
      <c r="AX747" s="25"/>
      <c r="AY747" s="25"/>
      <c r="AZ747" s="25"/>
    </row>
    <row r="748" spans="2:52" s="92" customFormat="1" ht="12.95" customHeight="1" x14ac:dyDescent="0.25">
      <c r="B748" s="78"/>
      <c r="C748" s="93"/>
      <c r="D748" s="93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  <c r="AM748" s="79"/>
      <c r="AN748" s="79"/>
      <c r="AO748" s="79"/>
      <c r="AP748" s="79"/>
      <c r="AQ748" s="79"/>
      <c r="AR748" s="79"/>
      <c r="AS748" s="79"/>
      <c r="AT748" s="79"/>
      <c r="AU748" s="79"/>
      <c r="AV748" s="79"/>
      <c r="AW748" s="79"/>
      <c r="AX748" s="25"/>
      <c r="AY748" s="25"/>
      <c r="AZ748" s="25"/>
    </row>
    <row r="749" spans="2:52" s="92" customFormat="1" ht="12.95" customHeight="1" x14ac:dyDescent="0.25">
      <c r="B749" s="78"/>
      <c r="C749" s="93"/>
      <c r="D749" s="93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  <c r="AM749" s="79"/>
      <c r="AN749" s="79"/>
      <c r="AO749" s="79"/>
      <c r="AP749" s="79"/>
      <c r="AQ749" s="79"/>
      <c r="AR749" s="79"/>
      <c r="AS749" s="79"/>
      <c r="AT749" s="79"/>
      <c r="AU749" s="79"/>
      <c r="AV749" s="79"/>
      <c r="AW749" s="79"/>
      <c r="AX749" s="25"/>
      <c r="AY749" s="25"/>
      <c r="AZ749" s="25"/>
    </row>
    <row r="750" spans="2:52" s="92" customFormat="1" ht="12.95" customHeight="1" x14ac:dyDescent="0.25">
      <c r="B750" s="78"/>
      <c r="C750" s="93"/>
      <c r="D750" s="93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  <c r="AM750" s="79"/>
      <c r="AN750" s="79"/>
      <c r="AO750" s="79"/>
      <c r="AP750" s="79"/>
      <c r="AQ750" s="79"/>
      <c r="AR750" s="79"/>
      <c r="AS750" s="79"/>
      <c r="AT750" s="79"/>
      <c r="AU750" s="79"/>
      <c r="AV750" s="79"/>
      <c r="AW750" s="79"/>
      <c r="AX750" s="25"/>
      <c r="AY750" s="25"/>
      <c r="AZ750" s="25"/>
    </row>
    <row r="751" spans="2:52" s="92" customFormat="1" ht="12.95" customHeight="1" x14ac:dyDescent="0.25">
      <c r="B751" s="78"/>
      <c r="C751" s="93"/>
      <c r="D751" s="93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  <c r="AM751" s="79"/>
      <c r="AN751" s="79"/>
      <c r="AO751" s="79"/>
      <c r="AP751" s="79"/>
      <c r="AQ751" s="79"/>
      <c r="AR751" s="79"/>
      <c r="AS751" s="79"/>
      <c r="AT751" s="79"/>
      <c r="AU751" s="79"/>
      <c r="AV751" s="79"/>
      <c r="AW751" s="79"/>
      <c r="AX751" s="25"/>
      <c r="AY751" s="25"/>
      <c r="AZ751" s="25"/>
    </row>
    <row r="752" spans="2:52" s="92" customFormat="1" ht="12.95" customHeight="1" x14ac:dyDescent="0.25">
      <c r="B752" s="78"/>
      <c r="C752" s="93"/>
      <c r="D752" s="93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  <c r="AM752" s="79"/>
      <c r="AN752" s="79"/>
      <c r="AO752" s="79"/>
      <c r="AP752" s="79"/>
      <c r="AQ752" s="79"/>
      <c r="AR752" s="79"/>
      <c r="AS752" s="79"/>
      <c r="AT752" s="79"/>
      <c r="AU752" s="79"/>
      <c r="AV752" s="79"/>
      <c r="AW752" s="79"/>
      <c r="AX752" s="25"/>
      <c r="AY752" s="25"/>
      <c r="AZ752" s="25"/>
    </row>
    <row r="753" spans="2:52" s="92" customFormat="1" ht="12.95" customHeight="1" x14ac:dyDescent="0.25">
      <c r="B753" s="78"/>
      <c r="C753" s="93"/>
      <c r="D753" s="93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  <c r="AM753" s="79"/>
      <c r="AN753" s="79"/>
      <c r="AO753" s="79"/>
      <c r="AP753" s="79"/>
      <c r="AQ753" s="79"/>
      <c r="AR753" s="79"/>
      <c r="AS753" s="79"/>
      <c r="AT753" s="79"/>
      <c r="AU753" s="79"/>
      <c r="AV753" s="79"/>
      <c r="AW753" s="79"/>
      <c r="AX753" s="25"/>
      <c r="AY753" s="25"/>
      <c r="AZ753" s="25"/>
    </row>
    <row r="754" spans="2:52" s="92" customFormat="1" ht="12.95" customHeight="1" x14ac:dyDescent="0.25">
      <c r="B754" s="78"/>
      <c r="C754" s="93"/>
      <c r="D754" s="93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  <c r="AM754" s="79"/>
      <c r="AN754" s="79"/>
      <c r="AO754" s="79"/>
      <c r="AP754" s="79"/>
      <c r="AQ754" s="79"/>
      <c r="AR754" s="79"/>
      <c r="AS754" s="79"/>
      <c r="AT754" s="79"/>
      <c r="AU754" s="79"/>
      <c r="AV754" s="79"/>
      <c r="AW754" s="79"/>
      <c r="AX754" s="25"/>
      <c r="AY754" s="25"/>
      <c r="AZ754" s="25"/>
    </row>
    <row r="755" spans="2:52" s="92" customFormat="1" ht="12.95" customHeight="1" x14ac:dyDescent="0.25">
      <c r="B755" s="78"/>
      <c r="C755" s="93"/>
      <c r="D755" s="93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  <c r="AM755" s="79"/>
      <c r="AN755" s="79"/>
      <c r="AO755" s="79"/>
      <c r="AP755" s="79"/>
      <c r="AQ755" s="79"/>
      <c r="AR755" s="79"/>
      <c r="AS755" s="79"/>
      <c r="AT755" s="79"/>
      <c r="AU755" s="79"/>
      <c r="AV755" s="79"/>
      <c r="AW755" s="79"/>
      <c r="AX755" s="25"/>
      <c r="AY755" s="25"/>
      <c r="AZ755" s="25"/>
    </row>
    <row r="756" spans="2:52" s="92" customFormat="1" ht="12.95" customHeight="1" x14ac:dyDescent="0.25">
      <c r="B756" s="78"/>
      <c r="C756" s="93"/>
      <c r="D756" s="93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  <c r="AM756" s="79"/>
      <c r="AN756" s="79"/>
      <c r="AO756" s="79"/>
      <c r="AP756" s="79"/>
      <c r="AQ756" s="79"/>
      <c r="AR756" s="79"/>
      <c r="AS756" s="79"/>
      <c r="AT756" s="79"/>
      <c r="AU756" s="79"/>
      <c r="AV756" s="79"/>
      <c r="AW756" s="79"/>
      <c r="AX756" s="25"/>
      <c r="AY756" s="25"/>
      <c r="AZ756" s="25"/>
    </row>
    <row r="757" spans="2:52" s="92" customFormat="1" ht="12.95" customHeight="1" x14ac:dyDescent="0.25">
      <c r="B757" s="78"/>
      <c r="C757" s="93"/>
      <c r="D757" s="93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  <c r="AM757" s="79"/>
      <c r="AN757" s="79"/>
      <c r="AO757" s="79"/>
      <c r="AP757" s="79"/>
      <c r="AQ757" s="79"/>
      <c r="AR757" s="79"/>
      <c r="AS757" s="79"/>
      <c r="AT757" s="79"/>
      <c r="AU757" s="79"/>
      <c r="AV757" s="79"/>
      <c r="AW757" s="79"/>
      <c r="AX757" s="25"/>
      <c r="AY757" s="25"/>
      <c r="AZ757" s="25"/>
    </row>
    <row r="758" spans="2:52" s="92" customFormat="1" ht="12.95" customHeight="1" x14ac:dyDescent="0.25">
      <c r="B758" s="78"/>
      <c r="C758" s="93"/>
      <c r="D758" s="93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  <c r="AM758" s="79"/>
      <c r="AN758" s="79"/>
      <c r="AO758" s="79"/>
      <c r="AP758" s="79"/>
      <c r="AQ758" s="79"/>
      <c r="AR758" s="79"/>
      <c r="AS758" s="79"/>
      <c r="AT758" s="79"/>
      <c r="AU758" s="79"/>
      <c r="AV758" s="79"/>
      <c r="AW758" s="79"/>
      <c r="AX758" s="25"/>
      <c r="AY758" s="25"/>
      <c r="AZ758" s="25"/>
    </row>
    <row r="759" spans="2:52" s="92" customFormat="1" ht="12.95" customHeight="1" x14ac:dyDescent="0.25">
      <c r="B759" s="78"/>
      <c r="C759" s="93"/>
      <c r="D759" s="93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  <c r="AM759" s="79"/>
      <c r="AN759" s="79"/>
      <c r="AO759" s="79"/>
      <c r="AP759" s="79"/>
      <c r="AQ759" s="79"/>
      <c r="AR759" s="79"/>
      <c r="AS759" s="79"/>
      <c r="AT759" s="79"/>
      <c r="AU759" s="79"/>
      <c r="AV759" s="79"/>
      <c r="AW759" s="79"/>
      <c r="AX759" s="25"/>
      <c r="AY759" s="25"/>
      <c r="AZ759" s="25"/>
    </row>
    <row r="760" spans="2:52" s="92" customFormat="1" ht="12.95" customHeight="1" x14ac:dyDescent="0.25">
      <c r="B760" s="78"/>
      <c r="C760" s="93"/>
      <c r="D760" s="93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  <c r="AM760" s="79"/>
      <c r="AN760" s="79"/>
      <c r="AO760" s="79"/>
      <c r="AP760" s="79"/>
      <c r="AQ760" s="79"/>
      <c r="AR760" s="79"/>
      <c r="AS760" s="79"/>
      <c r="AT760" s="79"/>
      <c r="AU760" s="79"/>
      <c r="AV760" s="79"/>
      <c r="AW760" s="79"/>
      <c r="AX760" s="25"/>
      <c r="AY760" s="25"/>
      <c r="AZ760" s="25"/>
    </row>
    <row r="761" spans="2:52" s="92" customFormat="1" ht="12.95" customHeight="1" x14ac:dyDescent="0.25">
      <c r="B761" s="78"/>
      <c r="C761" s="93"/>
      <c r="D761" s="93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  <c r="AM761" s="79"/>
      <c r="AN761" s="79"/>
      <c r="AO761" s="79"/>
      <c r="AP761" s="79"/>
      <c r="AQ761" s="79"/>
      <c r="AR761" s="79"/>
      <c r="AS761" s="79"/>
      <c r="AT761" s="79"/>
      <c r="AU761" s="79"/>
      <c r="AV761" s="79"/>
      <c r="AW761" s="79"/>
      <c r="AX761" s="25"/>
      <c r="AY761" s="25"/>
      <c r="AZ761" s="25"/>
    </row>
    <row r="762" spans="2:52" s="92" customFormat="1" ht="12.95" customHeight="1" x14ac:dyDescent="0.25">
      <c r="B762" s="78"/>
      <c r="C762" s="93"/>
      <c r="D762" s="93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2:52" s="92" customFormat="1" ht="12.95" customHeight="1" x14ac:dyDescent="0.25">
      <c r="B763" s="78"/>
      <c r="C763" s="93"/>
      <c r="D763" s="93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2:52" s="92" customFormat="1" ht="12.95" customHeight="1" x14ac:dyDescent="0.25">
      <c r="B764" s="78"/>
      <c r="C764" s="93"/>
      <c r="D764" s="93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2:52" s="92" customFormat="1" ht="12.95" customHeight="1" x14ac:dyDescent="0.25">
      <c r="B765" s="78"/>
      <c r="C765" s="93"/>
      <c r="D765" s="93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2:52" s="92" customFormat="1" ht="12.95" customHeight="1" x14ac:dyDescent="0.25">
      <c r="B766" s="78"/>
      <c r="C766" s="93"/>
      <c r="D766" s="93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2:52" s="92" customFormat="1" ht="18" customHeight="1" x14ac:dyDescent="0.25">
      <c r="B767" s="78"/>
      <c r="C767" s="91"/>
      <c r="D767" s="91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2:52" s="92" customFormat="1" ht="12.95" customHeight="1" x14ac:dyDescent="0.25">
      <c r="B768" s="90"/>
      <c r="C768" s="91"/>
      <c r="D768" s="91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79"/>
      <c r="AG768" s="79"/>
      <c r="AH768" s="79"/>
      <c r="AI768" s="79"/>
      <c r="AJ768" s="79"/>
      <c r="AK768" s="79"/>
      <c r="AL768" s="79"/>
      <c r="AM768" s="79"/>
      <c r="AN768" s="79"/>
      <c r="AO768" s="79"/>
      <c r="AP768" s="79"/>
      <c r="AQ768" s="79"/>
      <c r="AR768" s="79"/>
      <c r="AS768" s="79"/>
      <c r="AT768" s="79"/>
      <c r="AU768" s="79"/>
      <c r="AV768" s="79"/>
      <c r="AW768" s="79"/>
      <c r="AX768" s="25"/>
      <c r="AY768" s="25"/>
      <c r="AZ768" s="25"/>
    </row>
    <row r="769" spans="2:52" s="92" customFormat="1" ht="12.95" customHeight="1" x14ac:dyDescent="0.25">
      <c r="B769" s="72"/>
      <c r="C769" s="93"/>
      <c r="D769" s="93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  <c r="AM769" s="79"/>
      <c r="AN769" s="79"/>
      <c r="AO769" s="79"/>
      <c r="AP769" s="79"/>
      <c r="AQ769" s="79"/>
      <c r="AR769" s="79"/>
      <c r="AS769" s="79"/>
      <c r="AT769" s="79"/>
      <c r="AU769" s="79"/>
      <c r="AV769" s="79"/>
      <c r="AW769" s="79"/>
      <c r="AX769" s="25"/>
      <c r="AY769" s="25"/>
      <c r="AZ769" s="25"/>
    </row>
    <row r="770" spans="2:52" s="92" customFormat="1" ht="12.95" customHeight="1" x14ac:dyDescent="0.25">
      <c r="B770" s="72"/>
      <c r="C770" s="93"/>
      <c r="D770" s="93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  <c r="AM770" s="79"/>
      <c r="AN770" s="79"/>
      <c r="AO770" s="79"/>
      <c r="AP770" s="79"/>
      <c r="AQ770" s="79"/>
      <c r="AR770" s="79"/>
      <c r="AS770" s="79"/>
      <c r="AT770" s="79"/>
      <c r="AU770" s="79"/>
      <c r="AV770" s="79"/>
      <c r="AW770" s="79"/>
      <c r="AX770" s="25"/>
      <c r="AY770" s="25"/>
      <c r="AZ770" s="25"/>
    </row>
    <row r="771" spans="2:52" s="92" customFormat="1" ht="12.95" customHeight="1" x14ac:dyDescent="0.25">
      <c r="B771" s="72"/>
      <c r="C771" s="93"/>
      <c r="D771" s="93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  <c r="AM771" s="79"/>
      <c r="AN771" s="79"/>
      <c r="AO771" s="79"/>
      <c r="AP771" s="79"/>
      <c r="AQ771" s="79"/>
      <c r="AR771" s="79"/>
      <c r="AS771" s="79"/>
      <c r="AT771" s="79"/>
      <c r="AU771" s="79"/>
      <c r="AV771" s="79"/>
      <c r="AW771" s="79"/>
      <c r="AX771" s="25"/>
      <c r="AY771" s="25"/>
      <c r="AZ771" s="25"/>
    </row>
    <row r="772" spans="2:52" s="92" customFormat="1" ht="12.95" customHeight="1" x14ac:dyDescent="0.25">
      <c r="B772" s="72"/>
      <c r="C772" s="93"/>
      <c r="D772" s="93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  <c r="AM772" s="79"/>
      <c r="AN772" s="79"/>
      <c r="AO772" s="79"/>
      <c r="AP772" s="79"/>
      <c r="AQ772" s="79"/>
      <c r="AR772" s="79"/>
      <c r="AS772" s="79"/>
      <c r="AT772" s="79"/>
      <c r="AU772" s="79"/>
      <c r="AV772" s="79"/>
      <c r="AW772" s="79"/>
      <c r="AX772" s="25"/>
      <c r="AY772" s="25"/>
      <c r="AZ772" s="25"/>
    </row>
    <row r="773" spans="2:52" s="92" customFormat="1" ht="12.95" customHeight="1" x14ac:dyDescent="0.25">
      <c r="B773" s="78"/>
      <c r="C773" s="93"/>
      <c r="D773" s="93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  <c r="AM773" s="79"/>
      <c r="AN773" s="79"/>
      <c r="AO773" s="79"/>
      <c r="AP773" s="79"/>
      <c r="AQ773" s="79"/>
      <c r="AR773" s="79"/>
      <c r="AS773" s="79"/>
      <c r="AT773" s="79"/>
      <c r="AU773" s="79"/>
      <c r="AV773" s="79"/>
      <c r="AW773" s="79"/>
      <c r="AX773" s="25"/>
      <c r="AY773" s="25"/>
      <c r="AZ773" s="25"/>
    </row>
    <row r="774" spans="2:52" s="92" customFormat="1" ht="12.95" customHeight="1" x14ac:dyDescent="0.25">
      <c r="B774" s="78"/>
      <c r="C774" s="93"/>
      <c r="D774" s="93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  <c r="AM774" s="79"/>
      <c r="AN774" s="79"/>
      <c r="AO774" s="79"/>
      <c r="AP774" s="79"/>
      <c r="AQ774" s="79"/>
      <c r="AR774" s="79"/>
      <c r="AS774" s="79"/>
      <c r="AT774" s="79"/>
      <c r="AU774" s="79"/>
      <c r="AV774" s="79"/>
      <c r="AW774" s="79"/>
      <c r="AX774" s="25"/>
      <c r="AY774" s="25"/>
      <c r="AZ774" s="25"/>
    </row>
    <row r="775" spans="2:52" s="92" customFormat="1" ht="12.95" customHeight="1" x14ac:dyDescent="0.25">
      <c r="B775" s="78"/>
      <c r="C775" s="93"/>
      <c r="D775" s="93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  <c r="AM775" s="79"/>
      <c r="AN775" s="79"/>
      <c r="AO775" s="79"/>
      <c r="AP775" s="79"/>
      <c r="AQ775" s="79"/>
      <c r="AR775" s="79"/>
      <c r="AS775" s="79"/>
      <c r="AT775" s="79"/>
      <c r="AU775" s="79"/>
      <c r="AV775" s="79"/>
      <c r="AW775" s="79"/>
      <c r="AX775" s="25"/>
      <c r="AY775" s="25"/>
      <c r="AZ775" s="25"/>
    </row>
    <row r="776" spans="2:52" s="92" customFormat="1" ht="12.95" customHeight="1" x14ac:dyDescent="0.25">
      <c r="B776" s="78"/>
      <c r="C776" s="93"/>
      <c r="D776" s="93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  <c r="AM776" s="79"/>
      <c r="AN776" s="79"/>
      <c r="AO776" s="79"/>
      <c r="AP776" s="79"/>
      <c r="AQ776" s="79"/>
      <c r="AR776" s="79"/>
      <c r="AS776" s="79"/>
      <c r="AT776" s="79"/>
      <c r="AU776" s="79"/>
      <c r="AV776" s="79"/>
      <c r="AW776" s="79"/>
      <c r="AX776" s="25"/>
      <c r="AY776" s="25"/>
      <c r="AZ776" s="25"/>
    </row>
    <row r="777" spans="2:52" s="92" customFormat="1" ht="12.95" customHeight="1" x14ac:dyDescent="0.25">
      <c r="B777" s="78"/>
      <c r="C777" s="93"/>
      <c r="D777" s="93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  <c r="AM777" s="79"/>
      <c r="AN777" s="79"/>
      <c r="AO777" s="79"/>
      <c r="AP777" s="79"/>
      <c r="AQ777" s="79"/>
      <c r="AR777" s="79"/>
      <c r="AS777" s="79"/>
      <c r="AT777" s="79"/>
      <c r="AU777" s="79"/>
      <c r="AV777" s="79"/>
      <c r="AW777" s="79"/>
      <c r="AX777" s="25"/>
      <c r="AY777" s="25"/>
      <c r="AZ777" s="25"/>
    </row>
    <row r="778" spans="2:52" s="92" customFormat="1" ht="12.95" customHeight="1" x14ac:dyDescent="0.25">
      <c r="B778" s="78"/>
      <c r="C778" s="93"/>
      <c r="D778" s="93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  <c r="AM778" s="79"/>
      <c r="AN778" s="79"/>
      <c r="AO778" s="79"/>
      <c r="AP778" s="79"/>
      <c r="AQ778" s="79"/>
      <c r="AR778" s="79"/>
      <c r="AS778" s="79"/>
      <c r="AT778" s="79"/>
      <c r="AU778" s="79"/>
      <c r="AV778" s="79"/>
      <c r="AW778" s="79"/>
      <c r="AX778" s="25"/>
      <c r="AY778" s="25"/>
      <c r="AZ778" s="25"/>
    </row>
    <row r="779" spans="2:52" s="92" customFormat="1" ht="12.95" customHeight="1" x14ac:dyDescent="0.25">
      <c r="B779" s="78"/>
      <c r="C779" s="93"/>
      <c r="D779" s="93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  <c r="AI779" s="79"/>
      <c r="AJ779" s="79"/>
      <c r="AK779" s="79"/>
      <c r="AL779" s="79"/>
      <c r="AM779" s="79"/>
      <c r="AN779" s="79"/>
      <c r="AO779" s="79"/>
      <c r="AP779" s="79"/>
      <c r="AQ779" s="79"/>
      <c r="AR779" s="79"/>
      <c r="AS779" s="79"/>
      <c r="AT779" s="79"/>
      <c r="AU779" s="79"/>
      <c r="AV779" s="79"/>
      <c r="AW779" s="79"/>
      <c r="AX779" s="25"/>
      <c r="AY779" s="25"/>
      <c r="AZ779" s="25"/>
    </row>
    <row r="780" spans="2:52" s="92" customFormat="1" ht="12.95" customHeight="1" x14ac:dyDescent="0.25">
      <c r="B780" s="78"/>
      <c r="C780" s="93"/>
      <c r="D780" s="93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  <c r="AM780" s="79"/>
      <c r="AN780" s="79"/>
      <c r="AO780" s="79"/>
      <c r="AP780" s="79"/>
      <c r="AQ780" s="79"/>
      <c r="AR780" s="79"/>
      <c r="AS780" s="79"/>
      <c r="AT780" s="79"/>
      <c r="AU780" s="79"/>
      <c r="AV780" s="79"/>
      <c r="AW780" s="79"/>
      <c r="AX780" s="25"/>
      <c r="AY780" s="25"/>
      <c r="AZ780" s="25"/>
    </row>
    <row r="781" spans="2:52" s="92" customFormat="1" ht="12.95" customHeight="1" x14ac:dyDescent="0.25">
      <c r="B781" s="78"/>
      <c r="C781" s="93"/>
      <c r="D781" s="93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  <c r="AM781" s="79"/>
      <c r="AN781" s="79"/>
      <c r="AO781" s="79"/>
      <c r="AP781" s="79"/>
      <c r="AQ781" s="79"/>
      <c r="AR781" s="79"/>
      <c r="AS781" s="79"/>
      <c r="AT781" s="79"/>
      <c r="AU781" s="79"/>
      <c r="AV781" s="79"/>
      <c r="AW781" s="79"/>
      <c r="AX781" s="25"/>
      <c r="AY781" s="25"/>
      <c r="AZ781" s="25"/>
    </row>
    <row r="782" spans="2:52" s="92" customFormat="1" ht="12.95" customHeight="1" x14ac:dyDescent="0.25">
      <c r="B782" s="78"/>
      <c r="C782" s="93"/>
      <c r="D782" s="93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  <c r="AM782" s="79"/>
      <c r="AN782" s="79"/>
      <c r="AO782" s="79"/>
      <c r="AP782" s="79"/>
      <c r="AQ782" s="79"/>
      <c r="AR782" s="79"/>
      <c r="AS782" s="79"/>
      <c r="AT782" s="79"/>
      <c r="AU782" s="79"/>
      <c r="AV782" s="79"/>
      <c r="AW782" s="79"/>
      <c r="AX782" s="25"/>
      <c r="AY782" s="25"/>
      <c r="AZ782" s="25"/>
    </row>
    <row r="783" spans="2:52" s="92" customFormat="1" ht="12.95" customHeight="1" x14ac:dyDescent="0.25">
      <c r="B783" s="78"/>
      <c r="C783" s="93"/>
      <c r="D783" s="93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  <c r="AM783" s="79"/>
      <c r="AN783" s="79"/>
      <c r="AO783" s="79"/>
      <c r="AP783" s="79"/>
      <c r="AQ783" s="79"/>
      <c r="AR783" s="79"/>
      <c r="AS783" s="79"/>
      <c r="AT783" s="79"/>
      <c r="AU783" s="79"/>
      <c r="AV783" s="79"/>
      <c r="AW783" s="79"/>
      <c r="AX783" s="25"/>
      <c r="AY783" s="25"/>
      <c r="AZ783" s="25"/>
    </row>
    <row r="784" spans="2:52" s="92" customFormat="1" ht="12.95" customHeight="1" x14ac:dyDescent="0.25">
      <c r="B784" s="78"/>
      <c r="C784" s="93"/>
      <c r="D784" s="93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  <c r="AM784" s="79"/>
      <c r="AN784" s="79"/>
      <c r="AO784" s="79"/>
      <c r="AP784" s="79"/>
      <c r="AQ784" s="79"/>
      <c r="AR784" s="79"/>
      <c r="AS784" s="79"/>
      <c r="AT784" s="79"/>
      <c r="AU784" s="79"/>
      <c r="AV784" s="79"/>
      <c r="AW784" s="79"/>
      <c r="AX784" s="25"/>
      <c r="AY784" s="25"/>
      <c r="AZ784" s="25"/>
    </row>
    <row r="785" spans="2:52" s="92" customFormat="1" ht="12.95" customHeight="1" x14ac:dyDescent="0.25">
      <c r="B785" s="78"/>
      <c r="C785" s="93"/>
      <c r="D785" s="93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  <c r="AM785" s="79"/>
      <c r="AN785" s="79"/>
      <c r="AO785" s="79"/>
      <c r="AP785" s="79"/>
      <c r="AQ785" s="79"/>
      <c r="AR785" s="79"/>
      <c r="AS785" s="79"/>
      <c r="AT785" s="79"/>
      <c r="AU785" s="79"/>
      <c r="AV785" s="79"/>
      <c r="AW785" s="79"/>
      <c r="AX785" s="25"/>
      <c r="AY785" s="25"/>
      <c r="AZ785" s="25"/>
    </row>
    <row r="786" spans="2:52" s="92" customFormat="1" ht="12.95" customHeight="1" x14ac:dyDescent="0.25">
      <c r="B786" s="78"/>
      <c r="C786" s="93"/>
      <c r="D786" s="93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  <c r="AM786" s="79"/>
      <c r="AN786" s="79"/>
      <c r="AO786" s="79"/>
      <c r="AP786" s="79"/>
      <c r="AQ786" s="79"/>
      <c r="AR786" s="79"/>
      <c r="AS786" s="79"/>
      <c r="AT786" s="79"/>
      <c r="AU786" s="79"/>
      <c r="AV786" s="79"/>
      <c r="AW786" s="79"/>
      <c r="AX786" s="25"/>
      <c r="AY786" s="25"/>
      <c r="AZ786" s="25"/>
    </row>
    <row r="787" spans="2:52" s="92" customFormat="1" ht="12.95" customHeight="1" x14ac:dyDescent="0.25">
      <c r="B787" s="78"/>
      <c r="C787" s="93"/>
      <c r="D787" s="93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  <c r="AM787" s="79"/>
      <c r="AN787" s="79"/>
      <c r="AO787" s="79"/>
      <c r="AP787" s="79"/>
      <c r="AQ787" s="79"/>
      <c r="AR787" s="79"/>
      <c r="AS787" s="79"/>
      <c r="AT787" s="79"/>
      <c r="AU787" s="79"/>
      <c r="AV787" s="79"/>
      <c r="AW787" s="79"/>
      <c r="AX787" s="25"/>
      <c r="AY787" s="25"/>
      <c r="AZ787" s="25"/>
    </row>
    <row r="788" spans="2:52" s="92" customFormat="1" ht="12.95" customHeight="1" x14ac:dyDescent="0.25">
      <c r="B788" s="78"/>
      <c r="C788" s="93"/>
      <c r="D788" s="93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  <c r="AM788" s="79"/>
      <c r="AN788" s="79"/>
      <c r="AO788" s="79"/>
      <c r="AP788" s="79"/>
      <c r="AQ788" s="79"/>
      <c r="AR788" s="79"/>
      <c r="AS788" s="79"/>
      <c r="AT788" s="79"/>
      <c r="AU788" s="79"/>
      <c r="AV788" s="79"/>
      <c r="AW788" s="79"/>
      <c r="AX788" s="25"/>
      <c r="AY788" s="25"/>
      <c r="AZ788" s="25"/>
    </row>
    <row r="789" spans="2:52" s="92" customFormat="1" ht="12.95" customHeight="1" x14ac:dyDescent="0.25">
      <c r="B789" s="78"/>
      <c r="C789" s="93"/>
      <c r="D789" s="93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  <c r="AM789" s="79"/>
      <c r="AN789" s="79"/>
      <c r="AO789" s="79"/>
      <c r="AP789" s="79"/>
      <c r="AQ789" s="79"/>
      <c r="AR789" s="79"/>
      <c r="AS789" s="79"/>
      <c r="AT789" s="79"/>
      <c r="AU789" s="79"/>
      <c r="AV789" s="79"/>
      <c r="AW789" s="79"/>
      <c r="AX789" s="25"/>
      <c r="AY789" s="25"/>
      <c r="AZ789" s="25"/>
    </row>
    <row r="790" spans="2:52" s="92" customFormat="1" ht="12.95" customHeight="1" x14ac:dyDescent="0.25">
      <c r="B790" s="78"/>
      <c r="C790" s="93"/>
      <c r="D790" s="93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  <c r="AM790" s="79"/>
      <c r="AN790" s="79"/>
      <c r="AO790" s="79"/>
      <c r="AP790" s="79"/>
      <c r="AQ790" s="79"/>
      <c r="AR790" s="79"/>
      <c r="AS790" s="79"/>
      <c r="AT790" s="79"/>
      <c r="AU790" s="79"/>
      <c r="AV790" s="79"/>
      <c r="AW790" s="79"/>
      <c r="AX790" s="25"/>
      <c r="AY790" s="25"/>
      <c r="AZ790" s="25"/>
    </row>
    <row r="791" spans="2:52" s="92" customFormat="1" ht="12.95" customHeight="1" x14ac:dyDescent="0.25">
      <c r="B791" s="78"/>
      <c r="C791" s="93"/>
      <c r="D791" s="93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  <c r="AM791" s="79"/>
      <c r="AN791" s="79"/>
      <c r="AO791" s="79"/>
      <c r="AP791" s="79"/>
      <c r="AQ791" s="79"/>
      <c r="AR791" s="79"/>
      <c r="AS791" s="79"/>
      <c r="AT791" s="79"/>
      <c r="AU791" s="79"/>
      <c r="AV791" s="79"/>
      <c r="AW791" s="79"/>
      <c r="AX791" s="25"/>
      <c r="AY791" s="25"/>
      <c r="AZ791" s="25"/>
    </row>
    <row r="792" spans="2:52" s="92" customFormat="1" ht="12.95" customHeight="1" x14ac:dyDescent="0.25">
      <c r="B792" s="78"/>
      <c r="C792" s="93"/>
      <c r="D792" s="93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  <c r="AC792" s="79"/>
      <c r="AD792" s="79"/>
      <c r="AE792" s="79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2:52" s="92" customFormat="1" ht="12.95" customHeight="1" x14ac:dyDescent="0.25">
      <c r="B793" s="78"/>
      <c r="C793" s="93"/>
      <c r="D793" s="93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2:52" s="92" customFormat="1" ht="12.95" customHeight="1" x14ac:dyDescent="0.25">
      <c r="B794" s="78"/>
      <c r="C794" s="93"/>
      <c r="D794" s="93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2:52" s="92" customFormat="1" ht="12.95" customHeight="1" x14ac:dyDescent="0.25">
      <c r="B795" s="78"/>
      <c r="C795" s="93"/>
      <c r="D795" s="93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2:52" s="76" customFormat="1" ht="42" customHeight="1" x14ac:dyDescent="0.25">
      <c r="B796" s="78"/>
      <c r="C796" s="93"/>
      <c r="D796" s="93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2:52" s="92" customFormat="1" ht="30.75" customHeight="1" x14ac:dyDescent="0.3">
      <c r="B797" s="82"/>
      <c r="C797" s="76"/>
      <c r="D797" s="76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2:52" s="92" customFormat="1" ht="12.95" customHeight="1" x14ac:dyDescent="0.25">
      <c r="B798" s="90"/>
      <c r="C798" s="91"/>
      <c r="D798" s="91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79"/>
      <c r="AG798" s="79"/>
      <c r="AH798" s="79"/>
      <c r="AI798" s="79"/>
      <c r="AJ798" s="79"/>
      <c r="AK798" s="79"/>
      <c r="AL798" s="79"/>
      <c r="AM798" s="79"/>
      <c r="AN798" s="79"/>
      <c r="AO798" s="79"/>
      <c r="AP798" s="79"/>
      <c r="AQ798" s="79"/>
      <c r="AR798" s="79"/>
      <c r="AS798" s="79"/>
      <c r="AT798" s="79"/>
      <c r="AU798" s="79"/>
      <c r="AV798" s="79"/>
      <c r="AW798" s="79"/>
      <c r="AX798" s="25"/>
      <c r="AY798" s="25"/>
      <c r="AZ798" s="25"/>
    </row>
    <row r="799" spans="2:52" s="92" customFormat="1" ht="12.95" customHeight="1" x14ac:dyDescent="0.25">
      <c r="B799" s="78"/>
      <c r="C799" s="93"/>
      <c r="D799" s="93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  <c r="AM799" s="79"/>
      <c r="AN799" s="79"/>
      <c r="AO799" s="79"/>
      <c r="AP799" s="79"/>
      <c r="AQ799" s="79"/>
      <c r="AR799" s="79"/>
      <c r="AS799" s="79"/>
      <c r="AT799" s="79"/>
      <c r="AU799" s="79"/>
      <c r="AV799" s="79"/>
      <c r="AW799" s="79"/>
      <c r="AX799" s="25"/>
      <c r="AY799" s="25"/>
      <c r="AZ799" s="25"/>
    </row>
    <row r="800" spans="2:52" s="92" customFormat="1" ht="12.95" customHeight="1" x14ac:dyDescent="0.25">
      <c r="B800" s="78"/>
      <c r="C800" s="93"/>
      <c r="D800" s="93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  <c r="AM800" s="79"/>
      <c r="AN800" s="79"/>
      <c r="AO800" s="79"/>
      <c r="AP800" s="79"/>
      <c r="AQ800" s="79"/>
      <c r="AR800" s="79"/>
      <c r="AS800" s="79"/>
      <c r="AT800" s="79"/>
      <c r="AU800" s="79"/>
      <c r="AV800" s="79"/>
      <c r="AW800" s="79"/>
      <c r="AX800" s="25"/>
      <c r="AY800" s="25"/>
      <c r="AZ800" s="25"/>
    </row>
    <row r="801" spans="2:52" s="92" customFormat="1" ht="12.95" customHeight="1" x14ac:dyDescent="0.25">
      <c r="B801" s="78"/>
      <c r="C801" s="93"/>
      <c r="D801" s="93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  <c r="AM801" s="79"/>
      <c r="AN801" s="79"/>
      <c r="AO801" s="79"/>
      <c r="AP801" s="79"/>
      <c r="AQ801" s="79"/>
      <c r="AR801" s="79"/>
      <c r="AS801" s="79"/>
      <c r="AT801" s="79"/>
      <c r="AU801" s="79"/>
      <c r="AV801" s="79"/>
      <c r="AW801" s="79"/>
      <c r="AX801" s="25"/>
      <c r="AY801" s="25"/>
      <c r="AZ801" s="25"/>
    </row>
    <row r="802" spans="2:52" s="92" customFormat="1" ht="12.95" customHeight="1" x14ac:dyDescent="0.25">
      <c r="B802" s="78"/>
      <c r="C802" s="93"/>
      <c r="D802" s="93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  <c r="AM802" s="79"/>
      <c r="AN802" s="79"/>
      <c r="AO802" s="79"/>
      <c r="AP802" s="79"/>
      <c r="AQ802" s="79"/>
      <c r="AR802" s="79"/>
      <c r="AS802" s="79"/>
      <c r="AT802" s="79"/>
      <c r="AU802" s="79"/>
      <c r="AV802" s="79"/>
      <c r="AW802" s="79"/>
      <c r="AX802" s="25"/>
      <c r="AY802" s="25"/>
      <c r="AZ802" s="25"/>
    </row>
    <row r="803" spans="2:52" s="92" customFormat="1" ht="12.95" customHeight="1" x14ac:dyDescent="0.25">
      <c r="B803" s="78"/>
      <c r="C803" s="93"/>
      <c r="D803" s="93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  <c r="AM803" s="79"/>
      <c r="AN803" s="79"/>
      <c r="AO803" s="79"/>
      <c r="AP803" s="79"/>
      <c r="AQ803" s="79"/>
      <c r="AR803" s="79"/>
      <c r="AS803" s="79"/>
      <c r="AT803" s="79"/>
      <c r="AU803" s="79"/>
      <c r="AV803" s="79"/>
      <c r="AW803" s="79"/>
      <c r="AX803" s="25"/>
      <c r="AY803" s="25"/>
      <c r="AZ803" s="25"/>
    </row>
    <row r="804" spans="2:52" s="92" customFormat="1" ht="12.95" customHeight="1" x14ac:dyDescent="0.25">
      <c r="B804" s="78"/>
      <c r="C804" s="93"/>
      <c r="D804" s="93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  <c r="AM804" s="79"/>
      <c r="AN804" s="79"/>
      <c r="AO804" s="79"/>
      <c r="AP804" s="79"/>
      <c r="AQ804" s="79"/>
      <c r="AR804" s="79"/>
      <c r="AS804" s="79"/>
      <c r="AT804" s="79"/>
      <c r="AU804" s="79"/>
      <c r="AV804" s="79"/>
      <c r="AW804" s="79"/>
      <c r="AX804" s="25"/>
      <c r="AY804" s="25"/>
      <c r="AZ804" s="25"/>
    </row>
    <row r="805" spans="2:52" s="92" customFormat="1" ht="12.95" customHeight="1" x14ac:dyDescent="0.25">
      <c r="B805" s="78"/>
      <c r="C805" s="93"/>
      <c r="D805" s="93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  <c r="AM805" s="79"/>
      <c r="AN805" s="79"/>
      <c r="AO805" s="79"/>
      <c r="AP805" s="79"/>
      <c r="AQ805" s="79"/>
      <c r="AR805" s="79"/>
      <c r="AS805" s="79"/>
      <c r="AT805" s="79"/>
      <c r="AU805" s="79"/>
      <c r="AV805" s="79"/>
      <c r="AW805" s="79"/>
      <c r="AX805" s="25"/>
      <c r="AY805" s="25"/>
      <c r="AZ805" s="25"/>
    </row>
    <row r="806" spans="2:52" s="92" customFormat="1" ht="12.95" customHeight="1" x14ac:dyDescent="0.25">
      <c r="B806" s="78"/>
      <c r="C806" s="93"/>
      <c r="D806" s="93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  <c r="AM806" s="79"/>
      <c r="AN806" s="79"/>
      <c r="AO806" s="79"/>
      <c r="AP806" s="79"/>
      <c r="AQ806" s="79"/>
      <c r="AR806" s="79"/>
      <c r="AS806" s="79"/>
      <c r="AT806" s="79"/>
      <c r="AU806" s="79"/>
      <c r="AV806" s="79"/>
      <c r="AW806" s="79"/>
      <c r="AX806" s="25"/>
      <c r="AY806" s="25"/>
      <c r="AZ806" s="25"/>
    </row>
    <row r="807" spans="2:52" s="92" customFormat="1" ht="12.95" customHeight="1" x14ac:dyDescent="0.25">
      <c r="B807" s="78"/>
      <c r="C807" s="93"/>
      <c r="D807" s="93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  <c r="AM807" s="79"/>
      <c r="AN807" s="79"/>
      <c r="AO807" s="79"/>
      <c r="AP807" s="79"/>
      <c r="AQ807" s="79"/>
      <c r="AR807" s="79"/>
      <c r="AS807" s="79"/>
      <c r="AT807" s="79"/>
      <c r="AU807" s="79"/>
      <c r="AV807" s="79"/>
      <c r="AW807" s="79"/>
      <c r="AX807" s="25"/>
      <c r="AY807" s="25"/>
      <c r="AZ807" s="25"/>
    </row>
    <row r="808" spans="2:52" s="92" customFormat="1" ht="12.95" customHeight="1" x14ac:dyDescent="0.25">
      <c r="B808" s="78"/>
      <c r="C808" s="93"/>
      <c r="D808" s="93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  <c r="AM808" s="79"/>
      <c r="AN808" s="79"/>
      <c r="AO808" s="79"/>
      <c r="AP808" s="79"/>
      <c r="AQ808" s="79"/>
      <c r="AR808" s="79"/>
      <c r="AS808" s="79"/>
      <c r="AT808" s="79"/>
      <c r="AU808" s="79"/>
      <c r="AV808" s="79"/>
      <c r="AW808" s="79"/>
      <c r="AX808" s="25"/>
      <c r="AY808" s="25"/>
      <c r="AZ808" s="25"/>
    </row>
    <row r="809" spans="2:52" s="92" customFormat="1" ht="12.95" customHeight="1" x14ac:dyDescent="0.25">
      <c r="B809" s="78"/>
      <c r="C809" s="93"/>
      <c r="D809" s="93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  <c r="AM809" s="79"/>
      <c r="AN809" s="79"/>
      <c r="AO809" s="79"/>
      <c r="AP809" s="79"/>
      <c r="AQ809" s="79"/>
      <c r="AR809" s="79"/>
      <c r="AS809" s="79"/>
      <c r="AT809" s="79"/>
      <c r="AU809" s="79"/>
      <c r="AV809" s="79"/>
      <c r="AW809" s="79"/>
      <c r="AX809" s="25"/>
      <c r="AY809" s="25"/>
      <c r="AZ809" s="25"/>
    </row>
    <row r="810" spans="2:52" s="92" customFormat="1" ht="12.95" customHeight="1" x14ac:dyDescent="0.25">
      <c r="B810" s="78"/>
      <c r="C810" s="93"/>
      <c r="D810" s="93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  <c r="AM810" s="79"/>
      <c r="AN810" s="79"/>
      <c r="AO810" s="79"/>
      <c r="AP810" s="79"/>
      <c r="AQ810" s="79"/>
      <c r="AR810" s="79"/>
      <c r="AS810" s="79"/>
      <c r="AT810" s="79"/>
      <c r="AU810" s="79"/>
      <c r="AV810" s="79"/>
      <c r="AW810" s="79"/>
      <c r="AX810" s="25"/>
      <c r="AY810" s="25"/>
      <c r="AZ810" s="25"/>
    </row>
    <row r="811" spans="2:52" s="92" customFormat="1" ht="12.95" customHeight="1" x14ac:dyDescent="0.25">
      <c r="B811" s="78"/>
      <c r="C811" s="93"/>
      <c r="D811" s="93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  <c r="AM811" s="79"/>
      <c r="AN811" s="79"/>
      <c r="AO811" s="79"/>
      <c r="AP811" s="79"/>
      <c r="AQ811" s="79"/>
      <c r="AR811" s="79"/>
      <c r="AS811" s="79"/>
      <c r="AT811" s="79"/>
      <c r="AU811" s="79"/>
      <c r="AV811" s="79"/>
      <c r="AW811" s="79"/>
      <c r="AX811" s="25"/>
      <c r="AY811" s="25"/>
      <c r="AZ811" s="25"/>
    </row>
    <row r="812" spans="2:52" s="92" customFormat="1" ht="12.95" customHeight="1" x14ac:dyDescent="0.25">
      <c r="B812" s="78"/>
      <c r="C812" s="93"/>
      <c r="D812" s="93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  <c r="AM812" s="79"/>
      <c r="AN812" s="79"/>
      <c r="AO812" s="79"/>
      <c r="AP812" s="79"/>
      <c r="AQ812" s="79"/>
      <c r="AR812" s="79"/>
      <c r="AS812" s="79"/>
      <c r="AT812" s="79"/>
      <c r="AU812" s="79"/>
      <c r="AV812" s="79"/>
      <c r="AW812" s="79"/>
      <c r="AX812" s="25"/>
      <c r="AY812" s="25"/>
      <c r="AZ812" s="25"/>
    </row>
    <row r="813" spans="2:52" s="76" customFormat="1" x14ac:dyDescent="0.25">
      <c r="B813" s="78"/>
      <c r="C813" s="93"/>
      <c r="D813" s="93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2:52" s="76" customFormat="1" x14ac:dyDescent="0.25">
      <c r="B814" s="81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2:52" s="76" customFormat="1" x14ac:dyDescent="0.25">
      <c r="B815" s="81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2:52" s="76" customFormat="1" x14ac:dyDescent="0.25">
      <c r="B816" s="81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2:52" s="76" customFormat="1" x14ac:dyDescent="0.25">
      <c r="B817" s="81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2:52" s="76" customFormat="1" x14ac:dyDescent="0.25">
      <c r="B818" s="81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2:52" s="76" customFormat="1" x14ac:dyDescent="0.25">
      <c r="B819" s="81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2:52" s="76" customFormat="1" x14ac:dyDescent="0.25">
      <c r="B820" s="81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2:52" s="76" customFormat="1" x14ac:dyDescent="0.25">
      <c r="B821" s="81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2:52" s="76" customFormat="1" x14ac:dyDescent="0.25">
      <c r="B822" s="81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2:52" s="76" customFormat="1" x14ac:dyDescent="0.25">
      <c r="B823" s="81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2:52" s="76" customFormat="1" x14ac:dyDescent="0.25">
      <c r="B824" s="81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2:52" s="76" customFormat="1" x14ac:dyDescent="0.25">
      <c r="B825" s="81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2:52" s="76" customFormat="1" x14ac:dyDescent="0.25">
      <c r="B826" s="81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2:52" s="76" customFormat="1" x14ac:dyDescent="0.25">
      <c r="B827" s="81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2:52" s="76" customFormat="1" x14ac:dyDescent="0.25">
      <c r="B828" s="81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2:52" s="76" customFormat="1" x14ac:dyDescent="0.25">
      <c r="B829" s="81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2:52" s="76" customFormat="1" x14ac:dyDescent="0.25">
      <c r="B830" s="81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2:52" s="76" customFormat="1" x14ac:dyDescent="0.25">
      <c r="B831" s="81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2:52" s="76" customFormat="1" x14ac:dyDescent="0.25">
      <c r="B832" s="81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2:52" s="76" customFormat="1" x14ac:dyDescent="0.25">
      <c r="B833" s="81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2:52" s="76" customFormat="1" x14ac:dyDescent="0.25">
      <c r="B834" s="81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2:52" s="76" customFormat="1" ht="41.25" customHeight="1" x14ac:dyDescent="0.25">
      <c r="B835" s="81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2:52" s="76" customFormat="1" ht="24.75" customHeight="1" x14ac:dyDescent="0.3">
      <c r="B836" s="82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2:52" s="76" customFormat="1" ht="18" customHeight="1" x14ac:dyDescent="0.25">
      <c r="B837" s="83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2:52" s="76" customFormat="1" ht="12.95" customHeight="1" x14ac:dyDescent="0.25">
      <c r="B838" s="90"/>
      <c r="C838" s="73"/>
      <c r="D838" s="73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25"/>
      <c r="AY838" s="25"/>
      <c r="AZ838" s="94"/>
    </row>
    <row r="839" spans="2:52" s="76" customFormat="1" ht="12.95" customHeight="1" x14ac:dyDescent="0.25">
      <c r="B839" s="78"/>
      <c r="C839" s="73"/>
      <c r="D839" s="73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25"/>
      <c r="AY839" s="25"/>
      <c r="AZ839" s="94"/>
    </row>
    <row r="840" spans="2:52" s="76" customFormat="1" ht="12.95" customHeight="1" x14ac:dyDescent="0.25">
      <c r="B840" s="78"/>
      <c r="C840" s="73"/>
      <c r="D840" s="73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25"/>
      <c r="AY840" s="25"/>
      <c r="AZ840" s="94"/>
    </row>
    <row r="841" spans="2:52" s="76" customFormat="1" ht="12.95" customHeight="1" x14ac:dyDescent="0.25">
      <c r="B841" s="78"/>
      <c r="C841" s="73"/>
      <c r="D841" s="73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25"/>
      <c r="AY841" s="25"/>
      <c r="AZ841" s="94"/>
    </row>
    <row r="842" spans="2:52" s="76" customFormat="1" ht="12.95" customHeight="1" x14ac:dyDescent="0.25">
      <c r="B842" s="78"/>
      <c r="C842" s="73"/>
      <c r="D842" s="73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25"/>
      <c r="AY842" s="25"/>
      <c r="AZ842" s="94"/>
    </row>
    <row r="843" spans="2:52" s="76" customFormat="1" ht="12.95" customHeight="1" x14ac:dyDescent="0.25">
      <c r="B843" s="78"/>
      <c r="C843" s="73"/>
      <c r="D843" s="73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25"/>
      <c r="AY843" s="25"/>
      <c r="AZ843" s="94"/>
    </row>
    <row r="844" spans="2:52" s="76" customFormat="1" ht="12.95" customHeight="1" x14ac:dyDescent="0.25">
      <c r="B844" s="78"/>
      <c r="C844" s="73"/>
      <c r="D844" s="73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25"/>
      <c r="AY844" s="25"/>
      <c r="AZ844" s="94"/>
    </row>
    <row r="845" spans="2:52" s="76" customFormat="1" ht="12.95" customHeight="1" x14ac:dyDescent="0.25">
      <c r="B845" s="78"/>
      <c r="C845" s="73"/>
      <c r="D845" s="73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25"/>
      <c r="AY845" s="25"/>
      <c r="AZ845" s="94"/>
    </row>
    <row r="846" spans="2:52" s="76" customFormat="1" ht="12.95" customHeight="1" x14ac:dyDescent="0.25">
      <c r="B846" s="78"/>
      <c r="C846" s="73"/>
      <c r="D846" s="73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25"/>
      <c r="AY846" s="25"/>
      <c r="AZ846" s="94"/>
    </row>
    <row r="847" spans="2:52" s="76" customFormat="1" ht="12.95" customHeight="1" x14ac:dyDescent="0.25">
      <c r="B847" s="78"/>
      <c r="C847" s="73"/>
      <c r="D847" s="73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25"/>
      <c r="AY847" s="25"/>
      <c r="AZ847" s="94"/>
    </row>
    <row r="848" spans="2:52" s="76" customFormat="1" ht="12.95" customHeight="1" x14ac:dyDescent="0.25">
      <c r="B848" s="78"/>
      <c r="C848" s="73"/>
      <c r="D848" s="73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25"/>
      <c r="AY848" s="25"/>
      <c r="AZ848" s="94"/>
    </row>
    <row r="849" spans="2:52" s="76" customFormat="1" ht="12.95" customHeight="1" x14ac:dyDescent="0.25">
      <c r="B849" s="78"/>
      <c r="C849" s="73"/>
      <c r="D849" s="73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25"/>
      <c r="AY849" s="25"/>
      <c r="AZ849" s="94"/>
    </row>
    <row r="850" spans="2:52" s="76" customFormat="1" ht="12.95" customHeight="1" x14ac:dyDescent="0.25">
      <c r="B850" s="72"/>
      <c r="C850" s="73"/>
      <c r="D850" s="73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25"/>
      <c r="AY850" s="25"/>
      <c r="AZ850" s="94"/>
    </row>
    <row r="851" spans="2:52" s="76" customFormat="1" ht="12.95" customHeight="1" x14ac:dyDescent="0.25">
      <c r="B851" s="78"/>
      <c r="C851" s="73"/>
      <c r="D851" s="73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25"/>
      <c r="AY851" s="25"/>
      <c r="AZ851" s="94"/>
    </row>
    <row r="852" spans="2:52" s="76" customFormat="1" ht="18" customHeight="1" x14ac:dyDescent="0.25">
      <c r="B852" s="78"/>
      <c r="C852" s="73"/>
      <c r="D852" s="73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2:52" s="76" customFormat="1" ht="12.95" customHeight="1" x14ac:dyDescent="0.25">
      <c r="B853" s="90"/>
      <c r="C853" s="73"/>
      <c r="D853" s="73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25"/>
      <c r="AY853" s="25"/>
      <c r="AZ853" s="94"/>
    </row>
    <row r="854" spans="2:52" s="76" customFormat="1" ht="12.95" customHeight="1" x14ac:dyDescent="0.25">
      <c r="B854" s="78"/>
      <c r="C854" s="73"/>
      <c r="D854" s="73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25"/>
      <c r="AY854" s="25"/>
      <c r="AZ854" s="94"/>
    </row>
    <row r="855" spans="2:52" s="76" customFormat="1" ht="12.95" customHeight="1" x14ac:dyDescent="0.25">
      <c r="B855" s="78"/>
      <c r="C855" s="73"/>
      <c r="D855" s="73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25"/>
      <c r="AY855" s="25"/>
      <c r="AZ855" s="94"/>
    </row>
    <row r="856" spans="2:52" s="76" customFormat="1" ht="12.95" customHeight="1" x14ac:dyDescent="0.25">
      <c r="B856" s="78"/>
      <c r="C856" s="73"/>
      <c r="D856" s="73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25"/>
      <c r="AY856" s="25"/>
      <c r="AZ856" s="94"/>
    </row>
    <row r="857" spans="2:52" s="76" customFormat="1" ht="12.95" customHeight="1" x14ac:dyDescent="0.25">
      <c r="B857" s="78"/>
      <c r="C857" s="73"/>
      <c r="D857" s="73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25"/>
      <c r="AY857" s="25"/>
      <c r="AZ857" s="94"/>
    </row>
    <row r="858" spans="2:52" s="76" customFormat="1" ht="12.95" customHeight="1" x14ac:dyDescent="0.25">
      <c r="B858" s="78"/>
      <c r="C858" s="73"/>
      <c r="D858" s="73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25"/>
      <c r="AY858" s="25"/>
      <c r="AZ858" s="94"/>
    </row>
    <row r="859" spans="2:52" s="76" customFormat="1" ht="12.95" customHeight="1" x14ac:dyDescent="0.25">
      <c r="B859" s="78"/>
      <c r="C859" s="73"/>
      <c r="D859" s="73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25"/>
      <c r="AY859" s="25"/>
      <c r="AZ859" s="94"/>
    </row>
    <row r="860" spans="2:52" s="76" customFormat="1" ht="12.95" customHeight="1" x14ac:dyDescent="0.25">
      <c r="B860" s="78"/>
      <c r="C860" s="73"/>
      <c r="D860" s="73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25"/>
      <c r="AY860" s="25"/>
      <c r="AZ860" s="94"/>
    </row>
    <row r="861" spans="2:52" s="76" customFormat="1" ht="12.95" customHeight="1" x14ac:dyDescent="0.25">
      <c r="B861" s="72"/>
      <c r="C861" s="73"/>
      <c r="D861" s="73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25"/>
      <c r="AY861" s="25"/>
      <c r="AZ861" s="94"/>
    </row>
    <row r="862" spans="2:52" s="76" customFormat="1" ht="12.95" customHeight="1" x14ac:dyDescent="0.25">
      <c r="B862" s="78"/>
      <c r="C862" s="73"/>
      <c r="D862" s="73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25"/>
      <c r="AY862" s="25"/>
      <c r="AZ862" s="94"/>
    </row>
    <row r="863" spans="2:52" s="76" customFormat="1" ht="12.95" customHeight="1" x14ac:dyDescent="0.25">
      <c r="B863" s="78"/>
      <c r="C863" s="73"/>
      <c r="D863" s="73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25"/>
      <c r="AY863" s="25"/>
      <c r="AZ863" s="94"/>
    </row>
    <row r="864" spans="2:52" s="76" customFormat="1" ht="18" customHeight="1" x14ac:dyDescent="0.25">
      <c r="B864" s="78"/>
      <c r="C864" s="73"/>
      <c r="D864" s="73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2:52" s="76" customFormat="1" ht="12.95" customHeight="1" x14ac:dyDescent="0.25">
      <c r="B865" s="90"/>
      <c r="C865" s="73"/>
      <c r="D865" s="73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25"/>
      <c r="AY865" s="25"/>
      <c r="AZ865" s="94"/>
    </row>
    <row r="866" spans="2:52" s="76" customFormat="1" ht="12.95" customHeight="1" x14ac:dyDescent="0.25">
      <c r="B866" s="78"/>
      <c r="C866" s="73"/>
      <c r="D866" s="73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25"/>
      <c r="AY866" s="25"/>
      <c r="AZ866" s="94"/>
    </row>
    <row r="867" spans="2:52" s="76" customFormat="1" ht="12.95" customHeight="1" x14ac:dyDescent="0.25">
      <c r="B867" s="78"/>
      <c r="C867" s="73"/>
      <c r="D867" s="73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25"/>
      <c r="AY867" s="25"/>
      <c r="AZ867" s="94"/>
    </row>
    <row r="868" spans="2:52" s="76" customFormat="1" ht="12.95" customHeight="1" x14ac:dyDescent="0.25">
      <c r="B868" s="78"/>
      <c r="C868" s="73"/>
      <c r="D868" s="73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25"/>
      <c r="AY868" s="25"/>
      <c r="AZ868" s="94"/>
    </row>
    <row r="869" spans="2:52" s="76" customFormat="1" ht="18" customHeight="1" x14ac:dyDescent="0.25">
      <c r="B869" s="72"/>
      <c r="C869" s="73"/>
      <c r="D869" s="73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2:52" s="76" customFormat="1" ht="12.95" customHeight="1" x14ac:dyDescent="0.25">
      <c r="B870" s="90"/>
      <c r="C870" s="73"/>
      <c r="D870" s="73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25"/>
      <c r="AY870" s="25"/>
      <c r="AZ870" s="94"/>
    </row>
    <row r="871" spans="2:52" s="76" customFormat="1" ht="12.95" customHeight="1" x14ac:dyDescent="0.25">
      <c r="B871" s="78"/>
      <c r="C871" s="73"/>
      <c r="D871" s="73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25"/>
      <c r="AY871" s="25"/>
      <c r="AZ871" s="94"/>
    </row>
    <row r="872" spans="2:52" s="76" customFormat="1" ht="12.95" customHeight="1" x14ac:dyDescent="0.25">
      <c r="B872" s="78"/>
      <c r="C872" s="73"/>
      <c r="D872" s="73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25"/>
      <c r="AY872" s="25"/>
      <c r="AZ872" s="94"/>
    </row>
    <row r="873" spans="2:52" s="76" customFormat="1" ht="12.95" customHeight="1" x14ac:dyDescent="0.25">
      <c r="B873" s="78"/>
      <c r="C873" s="73"/>
      <c r="D873" s="73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25"/>
      <c r="AY873" s="25"/>
      <c r="AZ873" s="94"/>
    </row>
    <row r="874" spans="2:52" s="76" customFormat="1" ht="12.95" customHeight="1" x14ac:dyDescent="0.25">
      <c r="B874" s="78"/>
      <c r="C874" s="73"/>
      <c r="D874" s="73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25"/>
      <c r="AY874" s="25"/>
      <c r="AZ874" s="94"/>
    </row>
    <row r="875" spans="2:52" s="76" customFormat="1" ht="12.95" customHeight="1" x14ac:dyDescent="0.25">
      <c r="B875" s="78"/>
      <c r="C875" s="73"/>
      <c r="D875" s="73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25"/>
      <c r="AY875" s="25"/>
      <c r="AZ875" s="94"/>
    </row>
    <row r="876" spans="2:52" s="76" customFormat="1" ht="12.95" customHeight="1" x14ac:dyDescent="0.25">
      <c r="B876" s="78"/>
      <c r="C876" s="73"/>
      <c r="D876" s="73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25"/>
      <c r="AY876" s="25"/>
      <c r="AZ876" s="94"/>
    </row>
    <row r="877" spans="2:52" s="76" customFormat="1" ht="12.95" customHeight="1" x14ac:dyDescent="0.25">
      <c r="B877" s="78"/>
      <c r="C877" s="73"/>
      <c r="D877" s="73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25"/>
      <c r="AY877" s="25"/>
      <c r="AZ877" s="94"/>
    </row>
    <row r="878" spans="2:52" s="76" customFormat="1" ht="12.95" customHeight="1" x14ac:dyDescent="0.25">
      <c r="B878" s="78"/>
      <c r="C878" s="73"/>
      <c r="D878" s="73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25"/>
      <c r="AY878" s="25"/>
      <c r="AZ878" s="94"/>
    </row>
    <row r="879" spans="2:52" s="76" customFormat="1" ht="12.95" customHeight="1" x14ac:dyDescent="0.25">
      <c r="B879" s="72"/>
      <c r="C879" s="73"/>
      <c r="D879" s="73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25"/>
      <c r="AY879" s="25"/>
      <c r="AZ879" s="94"/>
    </row>
    <row r="880" spans="2:52" s="76" customFormat="1" ht="18" customHeight="1" x14ac:dyDescent="0.25">
      <c r="B880" s="84"/>
      <c r="C880" s="73"/>
      <c r="D880" s="73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2:52" s="76" customFormat="1" ht="12.95" customHeight="1" x14ac:dyDescent="0.25">
      <c r="B881" s="90"/>
      <c r="C881" s="73"/>
      <c r="D881" s="73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25"/>
      <c r="AY881" s="25"/>
      <c r="AZ881" s="94"/>
    </row>
    <row r="882" spans="2:52" s="76" customFormat="1" ht="12.95" customHeight="1" x14ac:dyDescent="0.25">
      <c r="B882" s="78"/>
      <c r="C882" s="73"/>
      <c r="D882" s="73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25"/>
      <c r="AY882" s="25"/>
      <c r="AZ882" s="94"/>
    </row>
    <row r="883" spans="2:52" s="76" customFormat="1" x14ac:dyDescent="0.25">
      <c r="B883" s="72"/>
      <c r="C883" s="73"/>
      <c r="D883" s="73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2:52" s="76" customFormat="1" x14ac:dyDescent="0.25">
      <c r="B884" s="81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2:52" s="76" customFormat="1" x14ac:dyDescent="0.25">
      <c r="B885" s="81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2:52" s="76" customFormat="1" ht="24.75" customHeight="1" x14ac:dyDescent="0.25">
      <c r="B886" s="81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2:52" s="76" customFormat="1" ht="18" customHeight="1" x14ac:dyDescent="0.25">
      <c r="B887" s="83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2:52" s="76" customFormat="1" ht="12.95" customHeight="1" x14ac:dyDescent="0.25">
      <c r="B888" s="90"/>
      <c r="C888" s="73"/>
      <c r="D888" s="73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25"/>
      <c r="AY888" s="25"/>
      <c r="AZ888" s="94"/>
    </row>
    <row r="889" spans="2:52" s="76" customFormat="1" ht="12.95" customHeight="1" x14ac:dyDescent="0.25">
      <c r="B889" s="78"/>
      <c r="C889" s="73"/>
      <c r="D889" s="73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25"/>
      <c r="AY889" s="25"/>
      <c r="AZ889" s="94"/>
    </row>
    <row r="890" spans="2:52" s="76" customFormat="1" ht="12.95" customHeight="1" x14ac:dyDescent="0.25">
      <c r="B890" s="78"/>
      <c r="C890" s="73"/>
      <c r="D890" s="73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25"/>
      <c r="AY890" s="25"/>
      <c r="AZ890" s="94"/>
    </row>
    <row r="891" spans="2:52" s="76" customFormat="1" ht="12.95" customHeight="1" x14ac:dyDescent="0.25">
      <c r="B891" s="78"/>
      <c r="C891" s="73"/>
      <c r="D891" s="73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25"/>
      <c r="AY891" s="25"/>
      <c r="AZ891" s="94"/>
    </row>
    <row r="892" spans="2:52" s="76" customFormat="1" ht="12.95" customHeight="1" x14ac:dyDescent="0.25">
      <c r="B892" s="78"/>
      <c r="C892" s="73"/>
      <c r="D892" s="73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25"/>
      <c r="AY892" s="25"/>
      <c r="AZ892" s="94"/>
    </row>
    <row r="893" spans="2:52" s="76" customFormat="1" ht="12.95" customHeight="1" x14ac:dyDescent="0.25">
      <c r="B893" s="78"/>
      <c r="C893" s="73"/>
      <c r="D893" s="73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25"/>
      <c r="AY893" s="25"/>
      <c r="AZ893" s="94"/>
    </row>
    <row r="894" spans="2:52" s="76" customFormat="1" ht="12.95" customHeight="1" x14ac:dyDescent="0.25">
      <c r="B894" s="78"/>
      <c r="C894" s="73"/>
      <c r="D894" s="73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25"/>
      <c r="AY894" s="25"/>
      <c r="AZ894" s="94"/>
    </row>
    <row r="895" spans="2:52" s="76" customFormat="1" ht="12.95" customHeight="1" x14ac:dyDescent="0.25">
      <c r="B895" s="78"/>
      <c r="C895" s="73"/>
      <c r="D895" s="73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25"/>
      <c r="AY895" s="25"/>
      <c r="AZ895" s="94"/>
    </row>
    <row r="896" spans="2:52" s="76" customFormat="1" ht="12.95" customHeight="1" x14ac:dyDescent="0.25">
      <c r="B896" s="78"/>
      <c r="C896" s="73"/>
      <c r="D896" s="73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25"/>
      <c r="AY896" s="25"/>
      <c r="AZ896" s="94"/>
    </row>
    <row r="897" spans="2:52" s="76" customFormat="1" ht="12.95" customHeight="1" x14ac:dyDescent="0.25">
      <c r="B897" s="78"/>
      <c r="C897" s="73"/>
      <c r="D897" s="73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25"/>
      <c r="AY897" s="25"/>
      <c r="AZ897" s="94"/>
    </row>
    <row r="898" spans="2:52" s="76" customFormat="1" ht="12.95" customHeight="1" x14ac:dyDescent="0.25">
      <c r="B898" s="78"/>
      <c r="C898" s="73"/>
      <c r="D898" s="73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25"/>
      <c r="AY898" s="25"/>
      <c r="AZ898" s="94"/>
    </row>
    <row r="899" spans="2:52" s="76" customFormat="1" ht="12.95" customHeight="1" x14ac:dyDescent="0.25">
      <c r="B899" s="78"/>
      <c r="C899" s="73"/>
      <c r="D899" s="73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25"/>
      <c r="AY899" s="25"/>
      <c r="AZ899" s="94"/>
    </row>
    <row r="900" spans="2:52" s="76" customFormat="1" ht="12.95" customHeight="1" x14ac:dyDescent="0.25">
      <c r="B900" s="72"/>
      <c r="C900" s="73"/>
      <c r="D900" s="73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25"/>
      <c r="AY900" s="25"/>
      <c r="AZ900" s="94"/>
    </row>
    <row r="901" spans="2:52" s="76" customFormat="1" ht="12.95" customHeight="1" x14ac:dyDescent="0.25">
      <c r="B901" s="78"/>
      <c r="C901" s="73"/>
      <c r="D901" s="73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25"/>
      <c r="AY901" s="25"/>
      <c r="AZ901" s="94"/>
    </row>
    <row r="902" spans="2:52" s="76" customFormat="1" ht="18" customHeight="1" x14ac:dyDescent="0.25">
      <c r="B902" s="78"/>
      <c r="C902" s="73"/>
      <c r="D902" s="73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2:52" s="76" customFormat="1" ht="12.95" customHeight="1" x14ac:dyDescent="0.25">
      <c r="B903" s="90"/>
      <c r="C903" s="73"/>
      <c r="D903" s="73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25"/>
      <c r="AY903" s="25"/>
      <c r="AZ903" s="94"/>
    </row>
    <row r="904" spans="2:52" s="76" customFormat="1" ht="12.95" customHeight="1" x14ac:dyDescent="0.25">
      <c r="B904" s="78"/>
      <c r="C904" s="73"/>
      <c r="D904" s="73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25"/>
      <c r="AY904" s="25"/>
      <c r="AZ904" s="94"/>
    </row>
    <row r="905" spans="2:52" s="76" customFormat="1" ht="12.95" customHeight="1" x14ac:dyDescent="0.25">
      <c r="B905" s="78"/>
      <c r="C905" s="73"/>
      <c r="D905" s="73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25"/>
      <c r="AY905" s="25"/>
      <c r="AZ905" s="94"/>
    </row>
    <row r="906" spans="2:52" s="76" customFormat="1" ht="12.95" customHeight="1" x14ac:dyDescent="0.25">
      <c r="B906" s="78"/>
      <c r="C906" s="73"/>
      <c r="D906" s="73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25"/>
      <c r="AY906" s="25"/>
      <c r="AZ906" s="94"/>
    </row>
    <row r="907" spans="2:52" s="76" customFormat="1" ht="12.95" customHeight="1" x14ac:dyDescent="0.25">
      <c r="B907" s="78"/>
      <c r="C907" s="73"/>
      <c r="D907" s="73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25"/>
      <c r="AY907" s="25"/>
      <c r="AZ907" s="94"/>
    </row>
    <row r="908" spans="2:52" s="76" customFormat="1" ht="12.95" customHeight="1" x14ac:dyDescent="0.25">
      <c r="B908" s="78"/>
      <c r="C908" s="73"/>
      <c r="D908" s="73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25"/>
      <c r="AY908" s="25"/>
      <c r="AZ908" s="94"/>
    </row>
    <row r="909" spans="2:52" s="76" customFormat="1" ht="12.95" customHeight="1" x14ac:dyDescent="0.25">
      <c r="B909" s="78"/>
      <c r="C909" s="73"/>
      <c r="D909" s="73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25"/>
      <c r="AY909" s="25"/>
      <c r="AZ909" s="94"/>
    </row>
    <row r="910" spans="2:52" s="76" customFormat="1" ht="12.95" customHeight="1" x14ac:dyDescent="0.25">
      <c r="B910" s="78"/>
      <c r="C910" s="73"/>
      <c r="D910" s="73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25"/>
      <c r="AY910" s="25"/>
      <c r="AZ910" s="94"/>
    </row>
    <row r="911" spans="2:52" s="76" customFormat="1" ht="12.95" customHeight="1" x14ac:dyDescent="0.25">
      <c r="B911" s="72"/>
      <c r="C911" s="73"/>
      <c r="D911" s="73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25"/>
      <c r="AY911" s="25"/>
      <c r="AZ911" s="94"/>
    </row>
    <row r="912" spans="2:52" s="76" customFormat="1" ht="12.95" customHeight="1" x14ac:dyDescent="0.25">
      <c r="B912" s="78"/>
      <c r="C912" s="73"/>
      <c r="D912" s="73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25"/>
      <c r="AY912" s="25"/>
      <c r="AZ912" s="94"/>
    </row>
    <row r="913" spans="2:52" s="76" customFormat="1" ht="12.95" customHeight="1" x14ac:dyDescent="0.25">
      <c r="B913" s="78"/>
      <c r="C913" s="73"/>
      <c r="D913" s="73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25"/>
      <c r="AY913" s="25"/>
      <c r="AZ913" s="94"/>
    </row>
    <row r="914" spans="2:52" s="76" customFormat="1" ht="18" customHeight="1" x14ac:dyDescent="0.25">
      <c r="B914" s="78"/>
      <c r="C914" s="73"/>
      <c r="D914" s="73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2:52" s="76" customFormat="1" ht="12.95" customHeight="1" x14ac:dyDescent="0.25">
      <c r="B915" s="90"/>
      <c r="C915" s="73"/>
      <c r="D915" s="73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25"/>
      <c r="AY915" s="25"/>
      <c r="AZ915" s="94"/>
    </row>
    <row r="916" spans="2:52" s="76" customFormat="1" ht="12.95" customHeight="1" x14ac:dyDescent="0.25">
      <c r="B916" s="78"/>
      <c r="C916" s="73"/>
      <c r="D916" s="73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25"/>
      <c r="AY916" s="25"/>
      <c r="AZ916" s="94"/>
    </row>
    <row r="917" spans="2:52" s="76" customFormat="1" ht="12.95" customHeight="1" x14ac:dyDescent="0.25">
      <c r="B917" s="78"/>
      <c r="C917" s="73"/>
      <c r="D917" s="73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25"/>
      <c r="AY917" s="25"/>
      <c r="AZ917" s="94"/>
    </row>
    <row r="918" spans="2:52" s="76" customFormat="1" ht="12.95" customHeight="1" x14ac:dyDescent="0.25">
      <c r="B918" s="78"/>
      <c r="C918" s="73"/>
      <c r="D918" s="73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25"/>
      <c r="AY918" s="25"/>
      <c r="AZ918" s="94"/>
    </row>
    <row r="919" spans="2:52" s="76" customFormat="1" ht="18" customHeight="1" x14ac:dyDescent="0.25">
      <c r="B919" s="72"/>
      <c r="C919" s="73"/>
      <c r="D919" s="73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2:52" s="76" customFormat="1" ht="12.95" customHeight="1" x14ac:dyDescent="0.25">
      <c r="B920" s="90"/>
      <c r="C920" s="73"/>
      <c r="D920" s="73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25"/>
      <c r="AY920" s="25"/>
      <c r="AZ920" s="94"/>
    </row>
    <row r="921" spans="2:52" s="76" customFormat="1" ht="12.95" customHeight="1" x14ac:dyDescent="0.25">
      <c r="B921" s="78"/>
      <c r="C921" s="73"/>
      <c r="D921" s="73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25"/>
      <c r="AY921" s="25"/>
      <c r="AZ921" s="94"/>
    </row>
    <row r="922" spans="2:52" s="76" customFormat="1" ht="12.95" customHeight="1" x14ac:dyDescent="0.25">
      <c r="B922" s="78"/>
      <c r="C922" s="73"/>
      <c r="D922" s="73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25"/>
      <c r="AY922" s="25"/>
      <c r="AZ922" s="94"/>
    </row>
    <row r="923" spans="2:52" s="76" customFormat="1" ht="12.95" customHeight="1" x14ac:dyDescent="0.25">
      <c r="B923" s="78"/>
      <c r="C923" s="73"/>
      <c r="D923" s="73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25"/>
      <c r="AY923" s="25"/>
      <c r="AZ923" s="94"/>
    </row>
    <row r="924" spans="2:52" s="76" customFormat="1" ht="12.95" customHeight="1" x14ac:dyDescent="0.25">
      <c r="B924" s="78"/>
      <c r="C924" s="73"/>
      <c r="D924" s="73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25"/>
      <c r="AY924" s="25"/>
      <c r="AZ924" s="94"/>
    </row>
    <row r="925" spans="2:52" s="76" customFormat="1" ht="12.95" customHeight="1" x14ac:dyDescent="0.25">
      <c r="B925" s="78"/>
      <c r="C925" s="73"/>
      <c r="D925" s="73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25"/>
      <c r="AY925" s="25"/>
      <c r="AZ925" s="94"/>
    </row>
    <row r="926" spans="2:52" s="76" customFormat="1" ht="12.95" customHeight="1" x14ac:dyDescent="0.25">
      <c r="B926" s="78"/>
      <c r="C926" s="73"/>
      <c r="D926" s="73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25"/>
      <c r="AY926" s="25"/>
      <c r="AZ926" s="94"/>
    </row>
    <row r="927" spans="2:52" s="76" customFormat="1" ht="12.95" customHeight="1" x14ac:dyDescent="0.25">
      <c r="B927" s="78"/>
      <c r="C927" s="73"/>
      <c r="D927" s="73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25"/>
      <c r="AY927" s="25"/>
      <c r="AZ927" s="94"/>
    </row>
    <row r="928" spans="2:52" s="76" customFormat="1" ht="12.95" customHeight="1" x14ac:dyDescent="0.25">
      <c r="B928" s="78"/>
      <c r="C928" s="73"/>
      <c r="D928" s="73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25"/>
      <c r="AY928" s="25"/>
      <c r="AZ928" s="94"/>
    </row>
    <row r="929" spans="2:52" s="76" customFormat="1" ht="12.95" customHeight="1" x14ac:dyDescent="0.25">
      <c r="B929" s="72"/>
      <c r="C929" s="73"/>
      <c r="D929" s="73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25"/>
      <c r="AY929" s="25"/>
      <c r="AZ929" s="94"/>
    </row>
    <row r="930" spans="2:52" s="76" customFormat="1" ht="18" customHeight="1" x14ac:dyDescent="0.25">
      <c r="B930" s="84"/>
      <c r="C930" s="73"/>
      <c r="D930" s="73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2:52" s="76" customFormat="1" ht="12.95" customHeight="1" x14ac:dyDescent="0.25">
      <c r="B931" s="90"/>
      <c r="C931" s="73"/>
      <c r="D931" s="73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25"/>
      <c r="AY931" s="25"/>
      <c r="AZ931" s="94"/>
    </row>
    <row r="932" spans="2:52" s="76" customFormat="1" ht="12.95" customHeight="1" x14ac:dyDescent="0.25">
      <c r="B932" s="78"/>
      <c r="C932" s="73"/>
      <c r="D932" s="73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25"/>
      <c r="AY932" s="25"/>
      <c r="AZ932" s="94"/>
    </row>
    <row r="933" spans="2:52" s="76" customFormat="1" x14ac:dyDescent="0.25">
      <c r="B933" s="72"/>
      <c r="C933" s="73"/>
      <c r="D933" s="73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2:52" s="76" customFormat="1" x14ac:dyDescent="0.25">
      <c r="B934" s="81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2:52" s="76" customFormat="1" x14ac:dyDescent="0.25">
      <c r="B935" s="81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2:52" s="76" customFormat="1" x14ac:dyDescent="0.25">
      <c r="B936" s="81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2:52" s="76" customFormat="1" x14ac:dyDescent="0.25">
      <c r="B937" s="81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2:52" s="76" customFormat="1" x14ac:dyDescent="0.25">
      <c r="B938" s="81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2:52" s="76" customFormat="1" x14ac:dyDescent="0.25">
      <c r="B939" s="81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2:52" s="76" customFormat="1" x14ac:dyDescent="0.25">
      <c r="B940" s="81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2:52" s="76" customFormat="1" x14ac:dyDescent="0.25">
      <c r="B941" s="81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2:52" s="76" customFormat="1" x14ac:dyDescent="0.25">
      <c r="B942" s="81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2:52" s="76" customFormat="1" x14ac:dyDescent="0.25">
      <c r="B943" s="81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2:52" s="76" customFormat="1" x14ac:dyDescent="0.25">
      <c r="B944" s="81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2:52" s="76" customFormat="1" x14ac:dyDescent="0.25">
      <c r="B945" s="81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2:52" s="76" customFormat="1" x14ac:dyDescent="0.25">
      <c r="B946" s="81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2:52" s="76" customFormat="1" x14ac:dyDescent="0.25">
      <c r="B947" s="81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2:52" s="76" customFormat="1" x14ac:dyDescent="0.25">
      <c r="B948" s="81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2:52" s="76" customFormat="1" x14ac:dyDescent="0.25">
      <c r="B949" s="81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2:52" s="76" customFormat="1" x14ac:dyDescent="0.25">
      <c r="B950" s="81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2:52" s="76" customFormat="1" x14ac:dyDescent="0.25">
      <c r="B951" s="81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2:52" s="76" customFormat="1" x14ac:dyDescent="0.25">
      <c r="B952" s="81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2:52" s="76" customFormat="1" x14ac:dyDescent="0.25">
      <c r="B953" s="81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2:52" s="76" customFormat="1" x14ac:dyDescent="0.25">
      <c r="B954" s="81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2:52" s="76" customFormat="1" x14ac:dyDescent="0.25">
      <c r="B955" s="81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2:52" s="76" customFormat="1" x14ac:dyDescent="0.25">
      <c r="B956" s="81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2:52" s="76" customFormat="1" x14ac:dyDescent="0.25">
      <c r="B957" s="81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2:52" s="76" customFormat="1" x14ac:dyDescent="0.25">
      <c r="B958" s="81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2:52" s="76" customFormat="1" x14ac:dyDescent="0.25">
      <c r="B959" s="81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2:52" s="76" customFormat="1" x14ac:dyDescent="0.25">
      <c r="B960" s="81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2:52" s="76" customFormat="1" x14ac:dyDescent="0.25">
      <c r="B961" s="81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2:52" s="76" customFormat="1" x14ac:dyDescent="0.25">
      <c r="B962" s="81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2:52" s="76" customFormat="1" x14ac:dyDescent="0.25">
      <c r="B963" s="81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2:52" s="76" customFormat="1" x14ac:dyDescent="0.25">
      <c r="B964" s="81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2:52" s="76" customFormat="1" x14ac:dyDescent="0.25">
      <c r="B965" s="81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2:52" s="76" customFormat="1" x14ac:dyDescent="0.25">
      <c r="B966" s="81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2:52" s="76" customFormat="1" x14ac:dyDescent="0.25">
      <c r="B967" s="81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2:52" s="76" customFormat="1" x14ac:dyDescent="0.25">
      <c r="B968" s="81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2:52" s="76" customFormat="1" x14ac:dyDescent="0.25">
      <c r="B969" s="81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2:52" s="76" customFormat="1" x14ac:dyDescent="0.25">
      <c r="B970" s="81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2:52" s="76" customFormat="1" x14ac:dyDescent="0.25">
      <c r="B971" s="81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2:52" s="76" customFormat="1" x14ac:dyDescent="0.25">
      <c r="B972" s="81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2:52" s="76" customFormat="1" x14ac:dyDescent="0.25">
      <c r="B973" s="81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2:52" s="76" customFormat="1" x14ac:dyDescent="0.25">
      <c r="B974" s="81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2:52" s="76" customFormat="1" x14ac:dyDescent="0.25">
      <c r="B975" s="81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2:52" s="76" customFormat="1" x14ac:dyDescent="0.25">
      <c r="B976" s="81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2:52" s="76" customFormat="1" x14ac:dyDescent="0.25">
      <c r="B977" s="81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2:52" s="76" customFormat="1" x14ac:dyDescent="0.25">
      <c r="B978" s="81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2:52" s="76" customFormat="1" x14ac:dyDescent="0.25">
      <c r="B979" s="81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2:52" s="76" customFormat="1" x14ac:dyDescent="0.25">
      <c r="B980" s="81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2:52" s="76" customFormat="1" x14ac:dyDescent="0.25">
      <c r="B981" s="81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2:52" s="76" customFormat="1" x14ac:dyDescent="0.25">
      <c r="B982" s="81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2:52" s="76" customFormat="1" x14ac:dyDescent="0.25">
      <c r="B983" s="81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2:52" s="76" customFormat="1" x14ac:dyDescent="0.25">
      <c r="B984" s="81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2:52" s="76" customFormat="1" x14ac:dyDescent="0.25">
      <c r="B985" s="81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2:52" s="76" customFormat="1" x14ac:dyDescent="0.25">
      <c r="B986" s="81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2:52" s="76" customFormat="1" x14ac:dyDescent="0.25">
      <c r="B987" s="81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  <row r="988" spans="2:52" s="76" customFormat="1" x14ac:dyDescent="0.25">
      <c r="B988" s="81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</row>
    <row r="989" spans="2:52" s="76" customFormat="1" x14ac:dyDescent="0.25">
      <c r="B989" s="81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</row>
    <row r="990" spans="2:52" s="76" customFormat="1" x14ac:dyDescent="0.25">
      <c r="B990" s="81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</row>
    <row r="991" spans="2:52" s="76" customFormat="1" x14ac:dyDescent="0.25">
      <c r="B991" s="81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</row>
    <row r="992" spans="2:52" s="76" customFormat="1" x14ac:dyDescent="0.25">
      <c r="B992" s="81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</row>
    <row r="993" spans="2:52" s="76" customFormat="1" x14ac:dyDescent="0.25">
      <c r="B993" s="81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</row>
    <row r="994" spans="2:52" s="76" customFormat="1" x14ac:dyDescent="0.25">
      <c r="B994" s="81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</row>
    <row r="995" spans="2:52" s="76" customFormat="1" x14ac:dyDescent="0.25">
      <c r="B995" s="81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</row>
    <row r="996" spans="2:52" s="76" customFormat="1" x14ac:dyDescent="0.25">
      <c r="B996" s="81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</row>
    <row r="997" spans="2:52" s="76" customFormat="1" x14ac:dyDescent="0.25">
      <c r="B997" s="81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</row>
    <row r="998" spans="2:52" s="76" customFormat="1" x14ac:dyDescent="0.25">
      <c r="B998" s="81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</row>
    <row r="999" spans="2:52" s="76" customFormat="1" x14ac:dyDescent="0.25">
      <c r="B999" s="81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</row>
    <row r="1000" spans="2:52" s="76" customFormat="1" x14ac:dyDescent="0.25">
      <c r="B1000" s="81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</row>
    <row r="1001" spans="2:52" s="76" customFormat="1" x14ac:dyDescent="0.25">
      <c r="B1001" s="81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</row>
    <row r="1002" spans="2:52" s="76" customFormat="1" x14ac:dyDescent="0.25">
      <c r="B1002" s="81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</row>
    <row r="1003" spans="2:52" s="76" customFormat="1" x14ac:dyDescent="0.25">
      <c r="B1003" s="81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</row>
    <row r="1004" spans="2:52" s="76" customFormat="1" x14ac:dyDescent="0.25">
      <c r="B1004" s="81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</row>
    <row r="1005" spans="2:52" s="76" customFormat="1" x14ac:dyDescent="0.25">
      <c r="B1005" s="81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</row>
    <row r="1006" spans="2:52" s="76" customFormat="1" x14ac:dyDescent="0.25">
      <c r="B1006" s="81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</row>
    <row r="1007" spans="2:52" s="76" customFormat="1" x14ac:dyDescent="0.25">
      <c r="B1007" s="81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</row>
    <row r="1008" spans="2:52" s="76" customFormat="1" x14ac:dyDescent="0.25">
      <c r="B1008" s="81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</row>
    <row r="1009" spans="2:52" s="76" customFormat="1" x14ac:dyDescent="0.25">
      <c r="B1009" s="81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</row>
    <row r="1010" spans="2:52" s="76" customFormat="1" x14ac:dyDescent="0.25">
      <c r="B1010" s="81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</row>
    <row r="1011" spans="2:52" s="76" customFormat="1" x14ac:dyDescent="0.25">
      <c r="B1011" s="81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</row>
    <row r="1012" spans="2:52" s="76" customFormat="1" x14ac:dyDescent="0.25">
      <c r="B1012" s="81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</row>
    <row r="1013" spans="2:52" s="76" customFormat="1" x14ac:dyDescent="0.25">
      <c r="B1013" s="81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</row>
    <row r="1014" spans="2:52" s="76" customFormat="1" x14ac:dyDescent="0.25">
      <c r="B1014" s="81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</row>
    <row r="1015" spans="2:52" s="76" customFormat="1" x14ac:dyDescent="0.25">
      <c r="B1015" s="81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</row>
    <row r="1016" spans="2:52" s="76" customFormat="1" x14ac:dyDescent="0.25">
      <c r="B1016" s="81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</row>
    <row r="1017" spans="2:52" s="76" customFormat="1" x14ac:dyDescent="0.25">
      <c r="B1017" s="81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</row>
    <row r="1018" spans="2:52" s="76" customFormat="1" x14ac:dyDescent="0.25">
      <c r="B1018" s="81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</row>
    <row r="1019" spans="2:52" s="76" customFormat="1" x14ac:dyDescent="0.25">
      <c r="B1019" s="81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</row>
    <row r="1020" spans="2:52" s="76" customFormat="1" x14ac:dyDescent="0.25">
      <c r="B1020" s="81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</row>
    <row r="1021" spans="2:52" s="76" customFormat="1" x14ac:dyDescent="0.25">
      <c r="B1021" s="81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</row>
    <row r="1022" spans="2:52" s="76" customFormat="1" x14ac:dyDescent="0.25">
      <c r="B1022" s="81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</row>
    <row r="1023" spans="2:52" x14ac:dyDescent="0.25">
      <c r="B1023" s="81"/>
      <c r="C1023" s="76"/>
      <c r="D1023" s="76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  <c r="AV1023" s="16"/>
      <c r="AW1023" s="16"/>
      <c r="AX1023" s="16"/>
      <c r="AY1023" s="16"/>
      <c r="AZ1023" s="16"/>
    </row>
    <row r="1024" spans="2:52" x14ac:dyDescent="0.25">
      <c r="B1024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  <c r="AV1024" s="16"/>
      <c r="AW1024" s="16"/>
      <c r="AX1024" s="16"/>
      <c r="AY1024" s="16"/>
      <c r="AZ1024" s="16"/>
    </row>
    <row r="1025" spans="2:52" x14ac:dyDescent="0.25">
      <c r="B102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  <c r="AV1025" s="16"/>
      <c r="AW1025" s="16"/>
      <c r="AX1025" s="16"/>
      <c r="AY1025" s="16"/>
      <c r="AZ1025" s="16"/>
    </row>
    <row r="1026" spans="2:52" x14ac:dyDescent="0.25">
      <c r="B1026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6"/>
      <c r="AG1026" s="16"/>
      <c r="AH1026" s="16"/>
      <c r="AI1026" s="16"/>
      <c r="AJ1026" s="16"/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  <c r="AV1026" s="16"/>
      <c r="AW1026" s="16"/>
      <c r="AX1026" s="16"/>
      <c r="AY1026" s="16"/>
      <c r="AZ1026" s="16"/>
    </row>
    <row r="1027" spans="2:52" x14ac:dyDescent="0.25">
      <c r="B1027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  <c r="AV1027" s="16"/>
      <c r="AW1027" s="16"/>
      <c r="AX1027" s="16"/>
      <c r="AY1027" s="16"/>
      <c r="AZ1027" s="16"/>
    </row>
    <row r="1028" spans="2:52" x14ac:dyDescent="0.25">
      <c r="B1028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6"/>
      <c r="AG1028" s="16"/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  <c r="AV1028" s="16"/>
      <c r="AW1028" s="16"/>
      <c r="AX1028" s="16"/>
      <c r="AY1028" s="16"/>
      <c r="AZ1028" s="16"/>
    </row>
    <row r="1029" spans="2:52" x14ac:dyDescent="0.25">
      <c r="B1029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  <c r="AV1029" s="16"/>
      <c r="AW1029" s="16"/>
      <c r="AX1029" s="16"/>
      <c r="AY1029" s="16"/>
      <c r="AZ1029" s="16"/>
    </row>
    <row r="1030" spans="2:52" x14ac:dyDescent="0.25">
      <c r="B1030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  <c r="AV1030" s="16"/>
      <c r="AW1030" s="16"/>
      <c r="AX1030" s="16"/>
      <c r="AY1030" s="16"/>
      <c r="AZ1030" s="16"/>
    </row>
    <row r="1031" spans="2:52" x14ac:dyDescent="0.25">
      <c r="B1031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  <c r="AV1031" s="16"/>
      <c r="AW1031" s="16"/>
      <c r="AX1031" s="16"/>
      <c r="AY1031" s="16"/>
      <c r="AZ1031" s="16"/>
    </row>
    <row r="1032" spans="2:52" x14ac:dyDescent="0.25">
      <c r="B1032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  <c r="AV1032" s="16"/>
      <c r="AW1032" s="16"/>
      <c r="AX1032" s="16"/>
      <c r="AY1032" s="16"/>
      <c r="AZ1032" s="16"/>
    </row>
    <row r="1033" spans="2:52" x14ac:dyDescent="0.25">
      <c r="B1033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  <c r="AV1033" s="16"/>
      <c r="AW1033" s="16"/>
      <c r="AX1033" s="16"/>
      <c r="AY1033" s="16"/>
      <c r="AZ1033" s="16"/>
    </row>
    <row r="1034" spans="2:52" x14ac:dyDescent="0.25">
      <c r="B1034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  <c r="AV1034" s="16"/>
      <c r="AW1034" s="16"/>
      <c r="AX1034" s="16"/>
      <c r="AY1034" s="16"/>
      <c r="AZ1034" s="16"/>
    </row>
    <row r="1035" spans="2:52" x14ac:dyDescent="0.25">
      <c r="B103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  <c r="AV1035" s="16"/>
      <c r="AW1035" s="16"/>
      <c r="AX1035" s="16"/>
      <c r="AY1035" s="16"/>
      <c r="AZ1035" s="16"/>
    </row>
    <row r="1036" spans="2:52" x14ac:dyDescent="0.25">
      <c r="B1036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6"/>
      <c r="AG1036" s="16"/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  <c r="AV1036" s="16"/>
      <c r="AW1036" s="16"/>
      <c r="AX1036" s="16"/>
      <c r="AY1036" s="16"/>
      <c r="AZ1036" s="16"/>
    </row>
    <row r="1037" spans="2:52" x14ac:dyDescent="0.25">
      <c r="B1037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  <c r="AV1037" s="16"/>
      <c r="AW1037" s="16"/>
      <c r="AX1037" s="16"/>
      <c r="AY1037" s="16"/>
      <c r="AZ1037" s="16"/>
    </row>
    <row r="1038" spans="2:52" x14ac:dyDescent="0.25">
      <c r="B1038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  <c r="AV1038" s="16"/>
      <c r="AW1038" s="16"/>
      <c r="AX1038" s="16"/>
      <c r="AY1038" s="16"/>
      <c r="AZ1038" s="16"/>
    </row>
    <row r="1039" spans="2:52" x14ac:dyDescent="0.25">
      <c r="B1039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  <c r="AV1039" s="16"/>
      <c r="AW1039" s="16"/>
      <c r="AX1039" s="16"/>
      <c r="AY1039" s="16"/>
      <c r="AZ1039" s="16"/>
    </row>
    <row r="1040" spans="2:52" x14ac:dyDescent="0.25">
      <c r="B1040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6"/>
      <c r="AG1040" s="16"/>
      <c r="AH1040" s="16"/>
      <c r="AI1040" s="16"/>
      <c r="AJ1040" s="16"/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  <c r="AV1040" s="16"/>
      <c r="AW1040" s="16"/>
      <c r="AX1040" s="16"/>
      <c r="AY1040" s="16"/>
      <c r="AZ1040" s="16"/>
    </row>
    <row r="1041" spans="2:52" x14ac:dyDescent="0.25">
      <c r="B1041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  <c r="AV1041" s="16"/>
      <c r="AW1041" s="16"/>
      <c r="AX1041" s="16"/>
      <c r="AY1041" s="16"/>
      <c r="AZ1041" s="16"/>
    </row>
    <row r="1042" spans="2:52" x14ac:dyDescent="0.25">
      <c r="B1042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  <c r="AV1042" s="16"/>
      <c r="AW1042" s="16"/>
      <c r="AX1042" s="16"/>
      <c r="AY1042" s="16"/>
      <c r="AZ1042" s="16"/>
    </row>
    <row r="1043" spans="2:52" x14ac:dyDescent="0.25">
      <c r="B1043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  <c r="AV1043" s="16"/>
      <c r="AW1043" s="16"/>
      <c r="AX1043" s="16"/>
      <c r="AY1043" s="16"/>
      <c r="AZ1043" s="16"/>
    </row>
    <row r="1044" spans="2:52" x14ac:dyDescent="0.25">
      <c r="B1044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  <c r="AV1044" s="16"/>
      <c r="AW1044" s="16"/>
      <c r="AX1044" s="16"/>
      <c r="AY1044" s="16"/>
      <c r="AZ1044" s="16"/>
    </row>
    <row r="1045" spans="2:52" x14ac:dyDescent="0.25">
      <c r="B104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  <c r="AV1045" s="16"/>
      <c r="AW1045" s="16"/>
      <c r="AX1045" s="16"/>
      <c r="AY1045" s="16"/>
      <c r="AZ1045" s="16"/>
    </row>
    <row r="1046" spans="2:52" x14ac:dyDescent="0.25">
      <c r="B1046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  <c r="AV1046" s="16"/>
      <c r="AW1046" s="16"/>
      <c r="AX1046" s="16"/>
      <c r="AY1046" s="16"/>
      <c r="AZ1046" s="16"/>
    </row>
    <row r="1047" spans="2:52" x14ac:dyDescent="0.25">
      <c r="B1047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  <c r="AV1047" s="16"/>
      <c r="AW1047" s="16"/>
      <c r="AX1047" s="16"/>
      <c r="AY1047" s="16"/>
      <c r="AZ1047" s="16"/>
    </row>
    <row r="1048" spans="2:52" x14ac:dyDescent="0.25">
      <c r="B1048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  <c r="AV1048" s="16"/>
      <c r="AW1048" s="16"/>
      <c r="AX1048" s="16"/>
      <c r="AY1048" s="16"/>
      <c r="AZ1048" s="16"/>
    </row>
    <row r="1049" spans="2:52" x14ac:dyDescent="0.25">
      <c r="B1049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6"/>
      <c r="AG1049" s="16"/>
      <c r="AH1049" s="16"/>
      <c r="AI1049" s="16"/>
      <c r="AJ1049" s="16"/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  <c r="AV1049" s="16"/>
      <c r="AW1049" s="16"/>
      <c r="AX1049" s="16"/>
      <c r="AY1049" s="16"/>
      <c r="AZ1049" s="16"/>
    </row>
    <row r="1050" spans="2:52" x14ac:dyDescent="0.25">
      <c r="B1050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6"/>
      <c r="AG1050" s="16"/>
      <c r="AH1050" s="16"/>
      <c r="AI1050" s="16"/>
      <c r="AJ1050" s="16"/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  <c r="AV1050" s="16"/>
      <c r="AW1050" s="16"/>
      <c r="AX1050" s="16"/>
      <c r="AY1050" s="16"/>
      <c r="AZ1050" s="16"/>
    </row>
    <row r="1051" spans="2:52" x14ac:dyDescent="0.25">
      <c r="B1051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  <c r="AV1051" s="16"/>
      <c r="AW1051" s="16"/>
      <c r="AX1051" s="16"/>
      <c r="AY1051" s="16"/>
      <c r="AZ1051" s="16"/>
    </row>
    <row r="1052" spans="2:52" x14ac:dyDescent="0.25">
      <c r="B1052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  <c r="AV1052" s="16"/>
      <c r="AW1052" s="16"/>
      <c r="AX1052" s="16"/>
      <c r="AY1052" s="16"/>
      <c r="AZ1052" s="16"/>
    </row>
    <row r="1053" spans="2:52" x14ac:dyDescent="0.25">
      <c r="B1053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6"/>
      <c r="AG1053" s="16"/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  <c r="AV1053" s="16"/>
      <c r="AW1053" s="16"/>
      <c r="AX1053" s="16"/>
      <c r="AY1053" s="16"/>
      <c r="AZ1053" s="16"/>
    </row>
    <row r="1054" spans="2:52" x14ac:dyDescent="0.25">
      <c r="B1054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  <c r="AV1054" s="16"/>
      <c r="AW1054" s="16"/>
      <c r="AX1054" s="16"/>
      <c r="AY1054" s="16"/>
      <c r="AZ1054" s="16"/>
    </row>
    <row r="1055" spans="2:52" x14ac:dyDescent="0.25">
      <c r="B105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  <c r="AV1055" s="16"/>
      <c r="AW1055" s="16"/>
      <c r="AX1055" s="16"/>
      <c r="AY1055" s="16"/>
      <c r="AZ1055" s="16"/>
    </row>
    <row r="1056" spans="2:52" x14ac:dyDescent="0.25">
      <c r="B1056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6"/>
      <c r="AG1056" s="16"/>
      <c r="AH1056" s="16"/>
      <c r="AI1056" s="16"/>
      <c r="AJ1056" s="16"/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  <c r="AV1056" s="16"/>
      <c r="AW1056" s="16"/>
      <c r="AX1056" s="16"/>
      <c r="AY1056" s="16"/>
      <c r="AZ1056" s="16"/>
    </row>
    <row r="1057" spans="2:52" x14ac:dyDescent="0.25">
      <c r="B1057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6"/>
      <c r="AG1057" s="16"/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  <c r="AV1057" s="16"/>
      <c r="AW1057" s="16"/>
      <c r="AX1057" s="16"/>
      <c r="AY1057" s="16"/>
      <c r="AZ1057" s="16"/>
    </row>
    <row r="1058" spans="2:52" x14ac:dyDescent="0.25">
      <c r="B1058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  <c r="AV1058" s="16"/>
      <c r="AW1058" s="16"/>
      <c r="AX1058" s="16"/>
      <c r="AY1058" s="16"/>
      <c r="AZ1058" s="16"/>
    </row>
    <row r="1059" spans="2:52" x14ac:dyDescent="0.25">
      <c r="B1059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  <c r="AV1059" s="16"/>
      <c r="AW1059" s="16"/>
      <c r="AX1059" s="16"/>
      <c r="AY1059" s="16"/>
      <c r="AZ1059" s="16"/>
    </row>
    <row r="1060" spans="2:52" x14ac:dyDescent="0.25">
      <c r="B1060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6"/>
      <c r="AG1060" s="16"/>
      <c r="AH1060" s="16"/>
      <c r="AI1060" s="16"/>
      <c r="AJ1060" s="16"/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  <c r="AV1060" s="16"/>
      <c r="AW1060" s="16"/>
      <c r="AX1060" s="16"/>
      <c r="AY1060" s="16"/>
      <c r="AZ1060" s="16"/>
    </row>
    <row r="1061" spans="2:52" x14ac:dyDescent="0.25">
      <c r="B1061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6"/>
      <c r="AG1061" s="16"/>
      <c r="AH1061" s="16"/>
      <c r="AI1061" s="16"/>
      <c r="AJ1061" s="16"/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  <c r="AV1061" s="16"/>
      <c r="AW1061" s="16"/>
      <c r="AX1061" s="16"/>
      <c r="AY1061" s="16"/>
      <c r="AZ1061" s="16"/>
    </row>
    <row r="1062" spans="2:52" x14ac:dyDescent="0.25">
      <c r="B1062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  <c r="AV1062" s="16"/>
      <c r="AW1062" s="16"/>
      <c r="AX1062" s="16"/>
      <c r="AY1062" s="16"/>
      <c r="AZ1062" s="16"/>
    </row>
    <row r="1063" spans="2:52" x14ac:dyDescent="0.25">
      <c r="B1063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6"/>
      <c r="AG1063" s="16"/>
      <c r="AH1063" s="16"/>
      <c r="AI1063" s="16"/>
      <c r="AJ1063" s="16"/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  <c r="AV1063" s="16"/>
      <c r="AW1063" s="16"/>
      <c r="AX1063" s="16"/>
      <c r="AY1063" s="16"/>
      <c r="AZ1063" s="16"/>
    </row>
    <row r="1064" spans="2:52" x14ac:dyDescent="0.25">
      <c r="B1064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6"/>
      <c r="AG1064" s="16"/>
      <c r="AH1064" s="16"/>
      <c r="AI1064" s="16"/>
      <c r="AJ1064" s="16"/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  <c r="AV1064" s="16"/>
      <c r="AW1064" s="16"/>
      <c r="AX1064" s="16"/>
      <c r="AY1064" s="16"/>
      <c r="AZ1064" s="16"/>
    </row>
    <row r="1065" spans="2:52" x14ac:dyDescent="0.25">
      <c r="B106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  <c r="AV1065" s="16"/>
      <c r="AW1065" s="16"/>
      <c r="AX1065" s="16"/>
      <c r="AY1065" s="16"/>
      <c r="AZ1065" s="16"/>
    </row>
    <row r="1066" spans="2:52" x14ac:dyDescent="0.25">
      <c r="B1066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  <c r="AV1066" s="16"/>
      <c r="AW1066" s="16"/>
      <c r="AX1066" s="16"/>
      <c r="AY1066" s="16"/>
      <c r="AZ1066" s="16"/>
    </row>
    <row r="1067" spans="2:52" x14ac:dyDescent="0.25">
      <c r="B1067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  <c r="AV1067" s="16"/>
      <c r="AW1067" s="16"/>
      <c r="AX1067" s="16"/>
      <c r="AY1067" s="16"/>
      <c r="AZ1067" s="16"/>
    </row>
    <row r="1068" spans="2:52" x14ac:dyDescent="0.25">
      <c r="B1068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6"/>
      <c r="AG1068" s="16"/>
      <c r="AH1068" s="16"/>
      <c r="AI1068" s="16"/>
      <c r="AJ1068" s="16"/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  <c r="AV1068" s="16"/>
      <c r="AW1068" s="16"/>
      <c r="AX1068" s="16"/>
      <c r="AY1068" s="16"/>
      <c r="AZ1068" s="16"/>
    </row>
    <row r="1069" spans="2:52" x14ac:dyDescent="0.25">
      <c r="B1069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6"/>
      <c r="AG1069" s="16"/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  <c r="AV1069" s="16"/>
      <c r="AW1069" s="16"/>
      <c r="AX1069" s="16"/>
      <c r="AY1069" s="16"/>
      <c r="AZ1069" s="16"/>
    </row>
    <row r="1070" spans="2:52" x14ac:dyDescent="0.25">
      <c r="B1070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  <c r="AV1070" s="16"/>
      <c r="AW1070" s="16"/>
      <c r="AX1070" s="16"/>
      <c r="AY1070" s="16"/>
      <c r="AZ1070" s="16"/>
    </row>
    <row r="1071" spans="2:52" x14ac:dyDescent="0.25">
      <c r="B1071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  <c r="AV1071" s="16"/>
      <c r="AW1071" s="16"/>
      <c r="AX1071" s="16"/>
      <c r="AY1071" s="16"/>
      <c r="AZ1071" s="16"/>
    </row>
    <row r="1072" spans="2:52" x14ac:dyDescent="0.25">
      <c r="B1072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  <c r="AV1072" s="16"/>
      <c r="AW1072" s="16"/>
      <c r="AX1072" s="16"/>
      <c r="AY1072" s="16"/>
      <c r="AZ1072" s="16"/>
    </row>
    <row r="1073" spans="2:52" x14ac:dyDescent="0.25">
      <c r="B1073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  <c r="AV1073" s="16"/>
      <c r="AW1073" s="16"/>
      <c r="AX1073" s="16"/>
      <c r="AY1073" s="16"/>
      <c r="AZ1073" s="16"/>
    </row>
    <row r="1074" spans="2:52" x14ac:dyDescent="0.25">
      <c r="B1074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  <c r="AV1074" s="16"/>
      <c r="AW1074" s="16"/>
      <c r="AX1074" s="16"/>
      <c r="AY1074" s="16"/>
      <c r="AZ1074" s="16"/>
    </row>
    <row r="1075" spans="2:52" x14ac:dyDescent="0.25">
      <c r="B107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  <c r="AV1075" s="16"/>
      <c r="AW1075" s="16"/>
      <c r="AX1075" s="16"/>
      <c r="AY1075" s="16"/>
      <c r="AZ1075" s="16"/>
    </row>
    <row r="1076" spans="2:52" x14ac:dyDescent="0.25">
      <c r="B1076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  <c r="AV1076" s="16"/>
      <c r="AW1076" s="16"/>
      <c r="AX1076" s="16"/>
      <c r="AY1076" s="16"/>
      <c r="AZ1076" s="16"/>
    </row>
    <row r="1077" spans="2:52" x14ac:dyDescent="0.25">
      <c r="B1077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6"/>
      <c r="AG1077" s="16"/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  <c r="AV1077" s="16"/>
      <c r="AW1077" s="16"/>
      <c r="AX1077" s="16"/>
      <c r="AY1077" s="16"/>
      <c r="AZ1077" s="16"/>
    </row>
    <row r="1078" spans="2:52" x14ac:dyDescent="0.25">
      <c r="B1078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  <c r="AV1078" s="16"/>
      <c r="AW1078" s="16"/>
      <c r="AX1078" s="16"/>
      <c r="AY1078" s="16"/>
      <c r="AZ1078" s="16"/>
    </row>
    <row r="1079" spans="2:52" x14ac:dyDescent="0.25">
      <c r="B1079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6"/>
      <c r="AG1079" s="16"/>
      <c r="AH1079" s="16"/>
      <c r="AI1079" s="16"/>
      <c r="AJ1079" s="16"/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  <c r="AV1079" s="16"/>
      <c r="AW1079" s="16"/>
      <c r="AX1079" s="16"/>
      <c r="AY1079" s="16"/>
      <c r="AZ1079" s="16"/>
    </row>
    <row r="1080" spans="2:52" x14ac:dyDescent="0.25">
      <c r="B1080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  <c r="AV1080" s="16"/>
      <c r="AW1080" s="16"/>
      <c r="AX1080" s="16"/>
      <c r="AY1080" s="16"/>
      <c r="AZ1080" s="16"/>
    </row>
    <row r="1081" spans="2:52" x14ac:dyDescent="0.25">
      <c r="B1081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6"/>
      <c r="AG1081" s="16"/>
      <c r="AH1081" s="16"/>
      <c r="AI1081" s="16"/>
      <c r="AJ1081" s="16"/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  <c r="AV1081" s="16"/>
      <c r="AW1081" s="16"/>
      <c r="AX1081" s="16"/>
      <c r="AY1081" s="16"/>
      <c r="AZ1081" s="16"/>
    </row>
    <row r="1082" spans="2:52" x14ac:dyDescent="0.25">
      <c r="B1082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6"/>
      <c r="AG1082" s="16"/>
      <c r="AH1082" s="16"/>
      <c r="AI1082" s="16"/>
      <c r="AJ1082" s="16"/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  <c r="AV1082" s="16"/>
      <c r="AW1082" s="16"/>
      <c r="AX1082" s="16"/>
      <c r="AY1082" s="16"/>
      <c r="AZ1082" s="16"/>
    </row>
    <row r="1083" spans="2:52" x14ac:dyDescent="0.25">
      <c r="B1083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6"/>
      <c r="AG1083" s="16"/>
      <c r="AH1083" s="16"/>
      <c r="AI1083" s="16"/>
      <c r="AJ1083" s="16"/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  <c r="AV1083" s="16"/>
      <c r="AW1083" s="16"/>
      <c r="AX1083" s="16"/>
      <c r="AY1083" s="16"/>
      <c r="AZ1083" s="16"/>
    </row>
    <row r="1084" spans="2:52" x14ac:dyDescent="0.25">
      <c r="B1084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6"/>
      <c r="AG1084" s="16"/>
      <c r="AH1084" s="16"/>
      <c r="AI1084" s="16"/>
      <c r="AJ1084" s="16"/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  <c r="AV1084" s="16"/>
      <c r="AW1084" s="16"/>
      <c r="AX1084" s="16"/>
      <c r="AY1084" s="16"/>
      <c r="AZ1084" s="16"/>
    </row>
    <row r="1085" spans="2:52" x14ac:dyDescent="0.25">
      <c r="B108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6"/>
      <c r="AG1085" s="16"/>
      <c r="AH1085" s="16"/>
      <c r="AI1085" s="16"/>
      <c r="AJ1085" s="16"/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  <c r="AV1085" s="16"/>
      <c r="AW1085" s="16"/>
      <c r="AX1085" s="16"/>
      <c r="AY1085" s="16"/>
      <c r="AZ1085" s="16"/>
    </row>
    <row r="1086" spans="2:52" x14ac:dyDescent="0.25">
      <c r="B1086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6"/>
      <c r="AG1086" s="16"/>
      <c r="AH1086" s="16"/>
      <c r="AI1086" s="16"/>
      <c r="AJ1086" s="16"/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  <c r="AV1086" s="16"/>
      <c r="AW1086" s="16"/>
      <c r="AX1086" s="16"/>
      <c r="AY1086" s="16"/>
      <c r="AZ1086" s="16"/>
    </row>
    <row r="1087" spans="2:52" x14ac:dyDescent="0.25">
      <c r="B1087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  <c r="AV1087" s="16"/>
      <c r="AW1087" s="16"/>
      <c r="AX1087" s="16"/>
      <c r="AY1087" s="16"/>
      <c r="AZ1087" s="16"/>
    </row>
    <row r="1088" spans="2:52" x14ac:dyDescent="0.25">
      <c r="B1088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6"/>
      <c r="AG1088" s="16"/>
      <c r="AH1088" s="16"/>
      <c r="AI1088" s="16"/>
      <c r="AJ1088" s="16"/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  <c r="AV1088" s="16"/>
      <c r="AW1088" s="16"/>
      <c r="AX1088" s="16"/>
      <c r="AY1088" s="16"/>
      <c r="AZ1088" s="16"/>
    </row>
    <row r="1089" spans="2:52" x14ac:dyDescent="0.25">
      <c r="B1089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6"/>
      <c r="AG1089" s="16"/>
      <c r="AH1089" s="16"/>
      <c r="AI1089" s="16"/>
      <c r="AJ1089" s="16"/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  <c r="AV1089" s="16"/>
      <c r="AW1089" s="16"/>
      <c r="AX1089" s="16"/>
      <c r="AY1089" s="16"/>
      <c r="AZ1089" s="16"/>
    </row>
    <row r="1090" spans="2:52" x14ac:dyDescent="0.25">
      <c r="B1090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6"/>
      <c r="AG1090" s="16"/>
      <c r="AH1090" s="16"/>
      <c r="AI1090" s="16"/>
      <c r="AJ1090" s="16"/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  <c r="AV1090" s="16"/>
      <c r="AW1090" s="16"/>
      <c r="AX1090" s="16"/>
      <c r="AY1090" s="16"/>
      <c r="AZ1090" s="16"/>
    </row>
    <row r="1091" spans="2:52" x14ac:dyDescent="0.25">
      <c r="B1091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6"/>
      <c r="AG1091" s="16"/>
      <c r="AH1091" s="16"/>
      <c r="AI1091" s="16"/>
      <c r="AJ1091" s="16"/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  <c r="AV1091" s="16"/>
      <c r="AW1091" s="16"/>
      <c r="AX1091" s="16"/>
      <c r="AY1091" s="16"/>
      <c r="AZ1091" s="16"/>
    </row>
    <row r="1092" spans="2:52" x14ac:dyDescent="0.25">
      <c r="B1092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6"/>
      <c r="AG1092" s="16"/>
      <c r="AH1092" s="16"/>
      <c r="AI1092" s="16"/>
      <c r="AJ1092" s="16"/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  <c r="AV1092" s="16"/>
      <c r="AW1092" s="16"/>
      <c r="AX1092" s="16"/>
      <c r="AY1092" s="16"/>
      <c r="AZ1092" s="16"/>
    </row>
    <row r="1093" spans="2:52" x14ac:dyDescent="0.25">
      <c r="B1093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6"/>
      <c r="AG1093" s="16"/>
      <c r="AH1093" s="16"/>
      <c r="AI1093" s="16"/>
      <c r="AJ1093" s="16"/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  <c r="AV1093" s="16"/>
      <c r="AW1093" s="16"/>
      <c r="AX1093" s="16"/>
      <c r="AY1093" s="16"/>
      <c r="AZ1093" s="16"/>
    </row>
    <row r="1094" spans="2:52" x14ac:dyDescent="0.25">
      <c r="B1094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6"/>
      <c r="AG1094" s="16"/>
      <c r="AH1094" s="16"/>
      <c r="AI1094" s="16"/>
      <c r="AJ1094" s="16"/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  <c r="AV1094" s="16"/>
      <c r="AW1094" s="16"/>
      <c r="AX1094" s="16"/>
      <c r="AY1094" s="16"/>
      <c r="AZ1094" s="16"/>
    </row>
    <row r="1095" spans="2:52" x14ac:dyDescent="0.25">
      <c r="B109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6"/>
      <c r="AG1095" s="16"/>
      <c r="AH1095" s="16"/>
      <c r="AI1095" s="16"/>
      <c r="AJ1095" s="16"/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  <c r="AV1095" s="16"/>
      <c r="AW1095" s="16"/>
      <c r="AX1095" s="16"/>
      <c r="AY1095" s="16"/>
      <c r="AZ1095" s="16"/>
    </row>
    <row r="1096" spans="2:52" x14ac:dyDescent="0.25">
      <c r="B1096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6"/>
      <c r="AG1096" s="16"/>
      <c r="AH1096" s="16"/>
      <c r="AI1096" s="16"/>
      <c r="AJ1096" s="16"/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  <c r="AV1096" s="16"/>
      <c r="AW1096" s="16"/>
      <c r="AX1096" s="16"/>
      <c r="AY1096" s="16"/>
      <c r="AZ1096" s="16"/>
    </row>
    <row r="1097" spans="2:52" x14ac:dyDescent="0.25">
      <c r="B1097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6"/>
      <c r="AG1097" s="16"/>
      <c r="AH1097" s="16"/>
      <c r="AI1097" s="16"/>
      <c r="AJ1097" s="16"/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  <c r="AV1097" s="16"/>
      <c r="AW1097" s="16"/>
      <c r="AX1097" s="16"/>
      <c r="AY1097" s="16"/>
      <c r="AZ1097" s="16"/>
    </row>
    <row r="1098" spans="2:52" x14ac:dyDescent="0.25">
      <c r="B1098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6"/>
      <c r="AG1098" s="16"/>
      <c r="AH1098" s="16"/>
      <c r="AI1098" s="16"/>
      <c r="AJ1098" s="16"/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  <c r="AV1098" s="16"/>
      <c r="AW1098" s="16"/>
      <c r="AX1098" s="16"/>
      <c r="AY1098" s="16"/>
      <c r="AZ1098" s="16"/>
    </row>
    <row r="1099" spans="2:52" x14ac:dyDescent="0.25">
      <c r="B1099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6"/>
      <c r="AG1099" s="16"/>
      <c r="AH1099" s="16"/>
      <c r="AI1099" s="16"/>
      <c r="AJ1099" s="16"/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  <c r="AV1099" s="16"/>
      <c r="AW1099" s="16"/>
      <c r="AX1099" s="16"/>
      <c r="AY1099" s="16"/>
      <c r="AZ1099" s="16"/>
    </row>
    <row r="1100" spans="2:52" x14ac:dyDescent="0.25">
      <c r="B1100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6"/>
      <c r="AG1100" s="16"/>
      <c r="AH1100" s="16"/>
      <c r="AI1100" s="16"/>
      <c r="AJ1100" s="16"/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  <c r="AV1100" s="16"/>
      <c r="AW1100" s="16"/>
      <c r="AX1100" s="16"/>
      <c r="AY1100" s="16"/>
      <c r="AZ1100" s="16"/>
    </row>
    <row r="1101" spans="2:52" x14ac:dyDescent="0.25">
      <c r="B1101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6"/>
      <c r="AG1101" s="16"/>
      <c r="AH1101" s="16"/>
      <c r="AI1101" s="16"/>
      <c r="AJ1101" s="16"/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  <c r="AV1101" s="16"/>
      <c r="AW1101" s="16"/>
      <c r="AX1101" s="16"/>
      <c r="AY1101" s="16"/>
      <c r="AZ1101" s="16"/>
    </row>
    <row r="1102" spans="2:52" x14ac:dyDescent="0.25">
      <c r="B1102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6"/>
      <c r="AG1102" s="16"/>
      <c r="AH1102" s="16"/>
      <c r="AI1102" s="16"/>
      <c r="AJ1102" s="16"/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  <c r="AV1102" s="16"/>
      <c r="AW1102" s="16"/>
      <c r="AX1102" s="16"/>
      <c r="AY1102" s="16"/>
      <c r="AZ1102" s="16"/>
    </row>
    <row r="1103" spans="2:52" x14ac:dyDescent="0.25">
      <c r="B1103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6"/>
      <c r="AG1103" s="16"/>
      <c r="AH1103" s="16"/>
      <c r="AI1103" s="16"/>
      <c r="AJ1103" s="16"/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  <c r="AV1103" s="16"/>
      <c r="AW1103" s="16"/>
      <c r="AX1103" s="16"/>
      <c r="AY1103" s="16"/>
      <c r="AZ1103" s="16"/>
    </row>
    <row r="1104" spans="2:52" x14ac:dyDescent="0.25">
      <c r="B1104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6"/>
      <c r="AG1104" s="16"/>
      <c r="AH1104" s="16"/>
      <c r="AI1104" s="16"/>
      <c r="AJ1104" s="16"/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  <c r="AV1104" s="16"/>
      <c r="AW1104" s="16"/>
      <c r="AX1104" s="16"/>
      <c r="AY1104" s="16"/>
      <c r="AZ1104" s="16"/>
    </row>
    <row r="1105" spans="2:52" x14ac:dyDescent="0.25">
      <c r="B110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6"/>
      <c r="AG1105" s="16"/>
      <c r="AH1105" s="16"/>
      <c r="AI1105" s="16"/>
      <c r="AJ1105" s="16"/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  <c r="AV1105" s="16"/>
      <c r="AW1105" s="16"/>
      <c r="AX1105" s="16"/>
      <c r="AY1105" s="16"/>
      <c r="AZ1105" s="16"/>
    </row>
    <row r="1106" spans="2:52" x14ac:dyDescent="0.25">
      <c r="B1106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6"/>
      <c r="AG1106" s="16"/>
      <c r="AH1106" s="16"/>
      <c r="AI1106" s="16"/>
      <c r="AJ1106" s="16"/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  <c r="AV1106" s="16"/>
      <c r="AW1106" s="16"/>
      <c r="AX1106" s="16"/>
      <c r="AY1106" s="16"/>
      <c r="AZ1106" s="16"/>
    </row>
    <row r="1107" spans="2:52" x14ac:dyDescent="0.25">
      <c r="B1107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6"/>
      <c r="AG1107" s="16"/>
      <c r="AH1107" s="16"/>
      <c r="AI1107" s="16"/>
      <c r="AJ1107" s="16"/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  <c r="AV1107" s="16"/>
      <c r="AW1107" s="16"/>
      <c r="AX1107" s="16"/>
      <c r="AY1107" s="16"/>
      <c r="AZ1107" s="16"/>
    </row>
    <row r="1108" spans="2:52" x14ac:dyDescent="0.25">
      <c r="B1108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6"/>
      <c r="AG1108" s="16"/>
      <c r="AH1108" s="16"/>
      <c r="AI1108" s="16"/>
      <c r="AJ1108" s="16"/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  <c r="AV1108" s="16"/>
      <c r="AW1108" s="16"/>
      <c r="AX1108" s="16"/>
      <c r="AY1108" s="16"/>
      <c r="AZ1108" s="16"/>
    </row>
    <row r="1109" spans="2:52" x14ac:dyDescent="0.25">
      <c r="B1109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6"/>
      <c r="AG1109" s="16"/>
      <c r="AH1109" s="16"/>
      <c r="AI1109" s="16"/>
      <c r="AJ1109" s="16"/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  <c r="AV1109" s="16"/>
      <c r="AW1109" s="16"/>
      <c r="AX1109" s="16"/>
      <c r="AY1109" s="16"/>
      <c r="AZ1109" s="16"/>
    </row>
    <row r="1110" spans="2:52" x14ac:dyDescent="0.25">
      <c r="B1110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6"/>
      <c r="AG1110" s="16"/>
      <c r="AH1110" s="16"/>
      <c r="AI1110" s="16"/>
      <c r="AJ1110" s="16"/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  <c r="AV1110" s="16"/>
      <c r="AW1110" s="16"/>
      <c r="AX1110" s="16"/>
      <c r="AY1110" s="16"/>
      <c r="AZ1110" s="16"/>
    </row>
    <row r="1111" spans="2:52" x14ac:dyDescent="0.25">
      <c r="B1111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6"/>
      <c r="AG1111" s="16"/>
      <c r="AH1111" s="16"/>
      <c r="AI1111" s="16"/>
      <c r="AJ1111" s="16"/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  <c r="AV1111" s="16"/>
      <c r="AW1111" s="16"/>
      <c r="AX1111" s="16"/>
      <c r="AY1111" s="16"/>
      <c r="AZ1111" s="16"/>
    </row>
    <row r="1112" spans="2:52" x14ac:dyDescent="0.25">
      <c r="B1112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6"/>
      <c r="AG1112" s="16"/>
      <c r="AH1112" s="16"/>
      <c r="AI1112" s="16"/>
      <c r="AJ1112" s="16"/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  <c r="AV1112" s="16"/>
      <c r="AW1112" s="16"/>
      <c r="AX1112" s="16"/>
      <c r="AY1112" s="16"/>
      <c r="AZ1112" s="16"/>
    </row>
    <row r="1113" spans="2:52" x14ac:dyDescent="0.25">
      <c r="B1113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6"/>
      <c r="AG1113" s="16"/>
      <c r="AH1113" s="16"/>
      <c r="AI1113" s="16"/>
      <c r="AJ1113" s="16"/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  <c r="AV1113" s="16"/>
      <c r="AW1113" s="16"/>
      <c r="AX1113" s="16"/>
      <c r="AY1113" s="16"/>
      <c r="AZ1113" s="16"/>
    </row>
    <row r="1114" spans="2:52" x14ac:dyDescent="0.25">
      <c r="B1114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6"/>
      <c r="AG1114" s="16"/>
      <c r="AH1114" s="16"/>
      <c r="AI1114" s="16"/>
      <c r="AJ1114" s="16"/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  <c r="AV1114" s="16"/>
      <c r="AW1114" s="16"/>
      <c r="AX1114" s="16"/>
      <c r="AY1114" s="16"/>
      <c r="AZ1114" s="16"/>
    </row>
    <row r="1115" spans="2:52" x14ac:dyDescent="0.25">
      <c r="B11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6"/>
      <c r="AG1115" s="16"/>
      <c r="AH1115" s="16"/>
      <c r="AI1115" s="16"/>
      <c r="AJ1115" s="16"/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  <c r="AV1115" s="16"/>
      <c r="AW1115" s="16"/>
      <c r="AX1115" s="16"/>
      <c r="AY1115" s="16"/>
      <c r="AZ1115" s="16"/>
    </row>
    <row r="1116" spans="2:52" x14ac:dyDescent="0.25">
      <c r="B1116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6"/>
      <c r="AG1116" s="16"/>
      <c r="AH1116" s="16"/>
      <c r="AI1116" s="16"/>
      <c r="AJ1116" s="16"/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  <c r="AV1116" s="16"/>
      <c r="AW1116" s="16"/>
      <c r="AX1116" s="16"/>
      <c r="AY1116" s="16"/>
      <c r="AZ1116" s="16"/>
    </row>
    <row r="1117" spans="2:52" x14ac:dyDescent="0.25">
      <c r="B1117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6"/>
      <c r="AG1117" s="16"/>
      <c r="AH1117" s="16"/>
      <c r="AI1117" s="16"/>
      <c r="AJ1117" s="16"/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  <c r="AV1117" s="16"/>
      <c r="AW1117" s="16"/>
      <c r="AX1117" s="16"/>
      <c r="AY1117" s="16"/>
      <c r="AZ1117" s="16"/>
    </row>
    <row r="1118" spans="2:52" x14ac:dyDescent="0.25">
      <c r="B1118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6"/>
      <c r="AG1118" s="16"/>
      <c r="AH1118" s="16"/>
      <c r="AI1118" s="16"/>
      <c r="AJ1118" s="16"/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  <c r="AV1118" s="16"/>
      <c r="AW1118" s="16"/>
      <c r="AX1118" s="16"/>
      <c r="AY1118" s="16"/>
      <c r="AZ1118" s="16"/>
    </row>
    <row r="1119" spans="2:52" x14ac:dyDescent="0.25">
      <c r="B1119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6"/>
      <c r="AG1119" s="16"/>
      <c r="AH1119" s="16"/>
      <c r="AI1119" s="16"/>
      <c r="AJ1119" s="16"/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  <c r="AV1119" s="16"/>
      <c r="AW1119" s="16"/>
      <c r="AX1119" s="16"/>
      <c r="AY1119" s="16"/>
      <c r="AZ1119" s="16"/>
    </row>
    <row r="1120" spans="2:52" x14ac:dyDescent="0.25">
      <c r="B1120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6"/>
      <c r="AG1120" s="16"/>
      <c r="AH1120" s="16"/>
      <c r="AI1120" s="16"/>
      <c r="AJ1120" s="16"/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  <c r="AV1120" s="16"/>
      <c r="AW1120" s="16"/>
      <c r="AX1120" s="16"/>
      <c r="AY1120" s="16"/>
      <c r="AZ1120" s="16"/>
    </row>
    <row r="1121" spans="2:52" x14ac:dyDescent="0.25">
      <c r="B1121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6"/>
      <c r="AG1121" s="16"/>
      <c r="AH1121" s="16"/>
      <c r="AI1121" s="16"/>
      <c r="AJ1121" s="16"/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  <c r="AV1121" s="16"/>
      <c r="AW1121" s="16"/>
      <c r="AX1121" s="16"/>
      <c r="AY1121" s="16"/>
      <c r="AZ1121" s="16"/>
    </row>
    <row r="1122" spans="2:52" x14ac:dyDescent="0.25">
      <c r="B1122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6"/>
      <c r="AG1122" s="16"/>
      <c r="AH1122" s="16"/>
      <c r="AI1122" s="16"/>
      <c r="AJ1122" s="16"/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  <c r="AV1122" s="16"/>
      <c r="AW1122" s="16"/>
      <c r="AX1122" s="16"/>
      <c r="AY1122" s="16"/>
      <c r="AZ1122" s="16"/>
    </row>
    <row r="1123" spans="2:52" x14ac:dyDescent="0.25">
      <c r="B1123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6"/>
      <c r="AG1123" s="16"/>
      <c r="AH1123" s="16"/>
      <c r="AI1123" s="16"/>
      <c r="AJ1123" s="16"/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  <c r="AV1123" s="16"/>
      <c r="AW1123" s="16"/>
      <c r="AX1123" s="16"/>
      <c r="AY1123" s="16"/>
      <c r="AZ1123" s="16"/>
    </row>
    <row r="1124" spans="2:52" x14ac:dyDescent="0.25">
      <c r="B1124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6"/>
      <c r="AG1124" s="16"/>
      <c r="AH1124" s="16"/>
      <c r="AI1124" s="16"/>
      <c r="AJ1124" s="16"/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  <c r="AV1124" s="16"/>
      <c r="AW1124" s="16"/>
      <c r="AX1124" s="16"/>
      <c r="AY1124" s="16"/>
      <c r="AZ1124" s="16"/>
    </row>
    <row r="1125" spans="2:52" x14ac:dyDescent="0.25">
      <c r="B112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6"/>
      <c r="AG1125" s="16"/>
      <c r="AH1125" s="16"/>
      <c r="AI1125" s="16"/>
      <c r="AJ1125" s="16"/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  <c r="AV1125" s="16"/>
      <c r="AW1125" s="16"/>
      <c r="AX1125" s="16"/>
      <c r="AY1125" s="16"/>
      <c r="AZ1125" s="16"/>
    </row>
    <row r="1126" spans="2:52" x14ac:dyDescent="0.25">
      <c r="B1126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6"/>
      <c r="AG1126" s="16"/>
      <c r="AH1126" s="16"/>
      <c r="AI1126" s="16"/>
      <c r="AJ1126" s="16"/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  <c r="AV1126" s="16"/>
      <c r="AW1126" s="16"/>
      <c r="AX1126" s="16"/>
      <c r="AY1126" s="16"/>
      <c r="AZ1126" s="16"/>
    </row>
    <row r="1127" spans="2:52" x14ac:dyDescent="0.25">
      <c r="B1127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6"/>
      <c r="AG1127" s="16"/>
      <c r="AH1127" s="16"/>
      <c r="AI1127" s="16"/>
      <c r="AJ1127" s="16"/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  <c r="AV1127" s="16"/>
      <c r="AW1127" s="16"/>
      <c r="AX1127" s="16"/>
      <c r="AY1127" s="16"/>
      <c r="AZ1127" s="16"/>
    </row>
    <row r="1128" spans="2:52" x14ac:dyDescent="0.25">
      <c r="B1128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6"/>
      <c r="AG1128" s="16"/>
      <c r="AH1128" s="16"/>
      <c r="AI1128" s="16"/>
      <c r="AJ1128" s="16"/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  <c r="AV1128" s="16"/>
      <c r="AW1128" s="16"/>
      <c r="AX1128" s="16"/>
      <c r="AY1128" s="16"/>
      <c r="AZ1128" s="16"/>
    </row>
    <row r="1129" spans="2:52" x14ac:dyDescent="0.25">
      <c r="B1129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6"/>
      <c r="AG1129" s="16"/>
      <c r="AH1129" s="16"/>
      <c r="AI1129" s="16"/>
      <c r="AJ1129" s="16"/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  <c r="AV1129" s="16"/>
      <c r="AW1129" s="16"/>
      <c r="AX1129" s="16"/>
      <c r="AY1129" s="16"/>
      <c r="AZ1129" s="16"/>
    </row>
    <row r="1130" spans="2:52" x14ac:dyDescent="0.25">
      <c r="B1130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6"/>
      <c r="AG1130" s="16"/>
      <c r="AH1130" s="16"/>
      <c r="AI1130" s="16"/>
      <c r="AJ1130" s="16"/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  <c r="AV1130" s="16"/>
      <c r="AW1130" s="16"/>
      <c r="AX1130" s="16"/>
      <c r="AY1130" s="16"/>
      <c r="AZ1130" s="16"/>
    </row>
    <row r="1131" spans="2:52" x14ac:dyDescent="0.25">
      <c r="B1131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6"/>
      <c r="AG1131" s="16"/>
      <c r="AH1131" s="16"/>
      <c r="AI1131" s="16"/>
      <c r="AJ1131" s="16"/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  <c r="AV1131" s="16"/>
      <c r="AW1131" s="16"/>
      <c r="AX1131" s="16"/>
      <c r="AY1131" s="16"/>
      <c r="AZ1131" s="16"/>
    </row>
    <row r="1132" spans="2:52" x14ac:dyDescent="0.25">
      <c r="B1132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6"/>
      <c r="AG1132" s="16"/>
      <c r="AH1132" s="16"/>
      <c r="AI1132" s="16"/>
      <c r="AJ1132" s="16"/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  <c r="AV1132" s="16"/>
      <c r="AW1132" s="16"/>
      <c r="AX1132" s="16"/>
      <c r="AY1132" s="16"/>
      <c r="AZ1132" s="16"/>
    </row>
    <row r="1133" spans="2:52" x14ac:dyDescent="0.25">
      <c r="B1133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6"/>
      <c r="AG1133" s="16"/>
      <c r="AH1133" s="16"/>
      <c r="AI1133" s="16"/>
      <c r="AJ1133" s="16"/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  <c r="AV1133" s="16"/>
      <c r="AW1133" s="16"/>
      <c r="AX1133" s="16"/>
      <c r="AY1133" s="16"/>
      <c r="AZ1133" s="16"/>
    </row>
    <row r="1134" spans="2:52" x14ac:dyDescent="0.25">
      <c r="B1134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6"/>
      <c r="AG1134" s="16"/>
      <c r="AH1134" s="16"/>
      <c r="AI1134" s="16"/>
      <c r="AJ1134" s="16"/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  <c r="AV1134" s="16"/>
      <c r="AW1134" s="16"/>
      <c r="AX1134" s="16"/>
      <c r="AY1134" s="16"/>
      <c r="AZ1134" s="16"/>
    </row>
    <row r="1135" spans="2:52" x14ac:dyDescent="0.25">
      <c r="B113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6"/>
      <c r="AG1135" s="16"/>
      <c r="AH1135" s="16"/>
      <c r="AI1135" s="16"/>
      <c r="AJ1135" s="16"/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  <c r="AV1135" s="16"/>
      <c r="AW1135" s="16"/>
      <c r="AX1135" s="16"/>
      <c r="AY1135" s="16"/>
      <c r="AZ1135" s="16"/>
    </row>
    <row r="1136" spans="2:52" x14ac:dyDescent="0.25">
      <c r="B1136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6"/>
      <c r="AG1136" s="16"/>
      <c r="AH1136" s="16"/>
      <c r="AI1136" s="16"/>
      <c r="AJ1136" s="16"/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  <c r="AV1136" s="16"/>
      <c r="AW1136" s="16"/>
      <c r="AX1136" s="16"/>
      <c r="AY1136" s="16"/>
      <c r="AZ1136" s="16"/>
    </row>
    <row r="1137" spans="2:52" x14ac:dyDescent="0.25">
      <c r="B1137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6"/>
      <c r="AG1137" s="16"/>
      <c r="AH1137" s="16"/>
      <c r="AI1137" s="16"/>
      <c r="AJ1137" s="16"/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  <c r="AV1137" s="16"/>
      <c r="AW1137" s="16"/>
      <c r="AX1137" s="16"/>
      <c r="AY1137" s="16"/>
      <c r="AZ1137" s="16"/>
    </row>
    <row r="1138" spans="2:52" x14ac:dyDescent="0.25">
      <c r="B1138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6"/>
      <c r="AG1138" s="16"/>
      <c r="AH1138" s="16"/>
      <c r="AI1138" s="16"/>
      <c r="AJ1138" s="16"/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  <c r="AV1138" s="16"/>
      <c r="AW1138" s="16"/>
      <c r="AX1138" s="16"/>
      <c r="AY1138" s="16"/>
      <c r="AZ1138" s="16"/>
    </row>
    <row r="1139" spans="2:52" x14ac:dyDescent="0.25">
      <c r="B1139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6"/>
      <c r="AG1139" s="16"/>
      <c r="AH1139" s="16"/>
      <c r="AI1139" s="16"/>
      <c r="AJ1139" s="16"/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  <c r="AV1139" s="16"/>
      <c r="AW1139" s="16"/>
      <c r="AX1139" s="16"/>
      <c r="AY1139" s="16"/>
      <c r="AZ1139" s="16"/>
    </row>
    <row r="1140" spans="2:52" x14ac:dyDescent="0.25">
      <c r="B1140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6"/>
      <c r="AG1140" s="16"/>
      <c r="AH1140" s="16"/>
      <c r="AI1140" s="16"/>
      <c r="AJ1140" s="16"/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  <c r="AV1140" s="16"/>
      <c r="AW1140" s="16"/>
      <c r="AX1140" s="16"/>
      <c r="AY1140" s="16"/>
      <c r="AZ1140" s="16"/>
    </row>
    <row r="1141" spans="2:52" x14ac:dyDescent="0.25">
      <c r="B1141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6"/>
      <c r="AG1141" s="16"/>
      <c r="AH1141" s="16"/>
      <c r="AI1141" s="16"/>
      <c r="AJ1141" s="16"/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  <c r="AV1141" s="16"/>
      <c r="AW1141" s="16"/>
      <c r="AX1141" s="16"/>
      <c r="AY1141" s="16"/>
      <c r="AZ1141" s="16"/>
    </row>
    <row r="1142" spans="2:52" x14ac:dyDescent="0.25">
      <c r="B1142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6"/>
      <c r="AG1142" s="16"/>
      <c r="AH1142" s="16"/>
      <c r="AI1142" s="16"/>
      <c r="AJ1142" s="16"/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  <c r="AV1142" s="16"/>
      <c r="AW1142" s="16"/>
      <c r="AX1142" s="16"/>
      <c r="AY1142" s="16"/>
      <c r="AZ1142" s="16"/>
    </row>
    <row r="1143" spans="2:52" x14ac:dyDescent="0.25">
      <c r="B1143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6"/>
      <c r="AG1143" s="16"/>
      <c r="AH1143" s="16"/>
      <c r="AI1143" s="16"/>
      <c r="AJ1143" s="16"/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  <c r="AV1143" s="16"/>
      <c r="AW1143" s="16"/>
      <c r="AX1143" s="16"/>
      <c r="AY1143" s="16"/>
      <c r="AZ1143" s="16"/>
    </row>
    <row r="1144" spans="2:52" x14ac:dyDescent="0.25">
      <c r="B1144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6"/>
      <c r="AG1144" s="16"/>
      <c r="AH1144" s="16"/>
      <c r="AI1144" s="16"/>
      <c r="AJ1144" s="16"/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  <c r="AV1144" s="16"/>
      <c r="AW1144" s="16"/>
      <c r="AX1144" s="16"/>
      <c r="AY1144" s="16"/>
      <c r="AZ1144" s="16"/>
    </row>
    <row r="1145" spans="2:52" x14ac:dyDescent="0.25">
      <c r="B114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  <c r="AF1145" s="16"/>
      <c r="AG1145" s="16"/>
      <c r="AH1145" s="16"/>
      <c r="AI1145" s="16"/>
      <c r="AJ1145" s="16"/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  <c r="AV1145" s="16"/>
      <c r="AW1145" s="16"/>
      <c r="AX1145" s="16"/>
      <c r="AY1145" s="16"/>
      <c r="AZ1145" s="16"/>
    </row>
    <row r="1146" spans="2:52" x14ac:dyDescent="0.25">
      <c r="B1146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6"/>
      <c r="AG1146" s="16"/>
      <c r="AH1146" s="16"/>
      <c r="AI1146" s="16"/>
      <c r="AJ1146" s="16"/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  <c r="AV1146" s="16"/>
      <c r="AW1146" s="16"/>
      <c r="AX1146" s="16"/>
      <c r="AY1146" s="16"/>
      <c r="AZ1146" s="16"/>
    </row>
    <row r="1147" spans="2:52" x14ac:dyDescent="0.25">
      <c r="B1147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  <c r="AF1147" s="16"/>
      <c r="AG1147" s="16"/>
      <c r="AH1147" s="16"/>
      <c r="AI1147" s="16"/>
      <c r="AJ1147" s="16"/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  <c r="AV1147" s="16"/>
      <c r="AW1147" s="16"/>
      <c r="AX1147" s="16"/>
      <c r="AY1147" s="16"/>
      <c r="AZ1147" s="16"/>
    </row>
    <row r="1148" spans="2:52" x14ac:dyDescent="0.25">
      <c r="B1148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6"/>
      <c r="AG1148" s="16"/>
      <c r="AH1148" s="16"/>
      <c r="AI1148" s="16"/>
      <c r="AJ1148" s="16"/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  <c r="AV1148" s="16"/>
      <c r="AW1148" s="16"/>
      <c r="AX1148" s="16"/>
      <c r="AY1148" s="16"/>
      <c r="AZ1148" s="16"/>
    </row>
    <row r="1149" spans="2:52" x14ac:dyDescent="0.25">
      <c r="B1149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  <c r="AF1149" s="16"/>
      <c r="AG1149" s="16"/>
      <c r="AH1149" s="16"/>
      <c r="AI1149" s="16"/>
      <c r="AJ1149" s="16"/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  <c r="AV1149" s="16"/>
      <c r="AW1149" s="16"/>
      <c r="AX1149" s="16"/>
      <c r="AY1149" s="16"/>
      <c r="AZ1149" s="16"/>
    </row>
    <row r="1150" spans="2:52" x14ac:dyDescent="0.25">
      <c r="B1150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6"/>
      <c r="AG1150" s="16"/>
      <c r="AH1150" s="16"/>
      <c r="AI1150" s="16"/>
      <c r="AJ1150" s="16"/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  <c r="AV1150" s="16"/>
      <c r="AW1150" s="16"/>
      <c r="AX1150" s="16"/>
      <c r="AY1150" s="16"/>
      <c r="AZ1150" s="16"/>
    </row>
    <row r="1151" spans="2:52" x14ac:dyDescent="0.25">
      <c r="B1151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  <c r="AF1151" s="16"/>
      <c r="AG1151" s="16"/>
      <c r="AH1151" s="16"/>
      <c r="AI1151" s="16"/>
      <c r="AJ1151" s="16"/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  <c r="AV1151" s="16"/>
      <c r="AW1151" s="16"/>
      <c r="AX1151" s="16"/>
      <c r="AY1151" s="16"/>
      <c r="AZ1151" s="16"/>
    </row>
    <row r="1152" spans="2:52" x14ac:dyDescent="0.25">
      <c r="B1152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6"/>
      <c r="AG1152" s="16"/>
      <c r="AH1152" s="16"/>
      <c r="AI1152" s="16"/>
      <c r="AJ1152" s="16"/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  <c r="AV1152" s="16"/>
      <c r="AW1152" s="16"/>
      <c r="AX1152" s="16"/>
      <c r="AY1152" s="16"/>
      <c r="AZ1152" s="16"/>
    </row>
    <row r="1153" spans="2:52" x14ac:dyDescent="0.25">
      <c r="B1153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  <c r="AF1153" s="16"/>
      <c r="AG1153" s="16"/>
      <c r="AH1153" s="16"/>
      <c r="AI1153" s="16"/>
      <c r="AJ1153" s="16"/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  <c r="AV1153" s="16"/>
      <c r="AW1153" s="16"/>
      <c r="AX1153" s="16"/>
      <c r="AY1153" s="16"/>
      <c r="AZ1153" s="16"/>
    </row>
    <row r="1154" spans="2:52" x14ac:dyDescent="0.25">
      <c r="B1154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6"/>
      <c r="AG1154" s="16"/>
      <c r="AH1154" s="16"/>
      <c r="AI1154" s="16"/>
      <c r="AJ1154" s="16"/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  <c r="AV1154" s="16"/>
      <c r="AW1154" s="16"/>
      <c r="AX1154" s="16"/>
      <c r="AY1154" s="16"/>
      <c r="AZ1154" s="16"/>
    </row>
    <row r="1155" spans="2:52" x14ac:dyDescent="0.25">
      <c r="B115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  <c r="AF1155" s="16"/>
      <c r="AG1155" s="16"/>
      <c r="AH1155" s="16"/>
      <c r="AI1155" s="16"/>
      <c r="AJ1155" s="16"/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  <c r="AV1155" s="16"/>
      <c r="AW1155" s="16"/>
      <c r="AX1155" s="16"/>
      <c r="AY1155" s="16"/>
      <c r="AZ1155" s="16"/>
    </row>
    <row r="1156" spans="2:52" x14ac:dyDescent="0.25">
      <c r="B1156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6"/>
      <c r="AG1156" s="16"/>
      <c r="AH1156" s="16"/>
      <c r="AI1156" s="16"/>
      <c r="AJ1156" s="16"/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  <c r="AV1156" s="16"/>
      <c r="AW1156" s="16"/>
      <c r="AX1156" s="16"/>
      <c r="AY1156" s="16"/>
      <c r="AZ1156" s="16"/>
    </row>
    <row r="1157" spans="2:52" x14ac:dyDescent="0.25">
      <c r="B1157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  <c r="AF1157" s="16"/>
      <c r="AG1157" s="16"/>
      <c r="AH1157" s="16"/>
      <c r="AI1157" s="16"/>
      <c r="AJ1157" s="16"/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  <c r="AV1157" s="16"/>
      <c r="AW1157" s="16"/>
      <c r="AX1157" s="16"/>
      <c r="AY1157" s="16"/>
      <c r="AZ1157" s="16"/>
    </row>
    <row r="1158" spans="2:52" x14ac:dyDescent="0.25">
      <c r="B1158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6"/>
      <c r="AG1158" s="16"/>
      <c r="AH1158" s="16"/>
      <c r="AI1158" s="16"/>
      <c r="AJ1158" s="16"/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  <c r="AV1158" s="16"/>
      <c r="AW1158" s="16"/>
      <c r="AX1158" s="16"/>
      <c r="AY1158" s="16"/>
      <c r="AZ1158" s="16"/>
    </row>
    <row r="1159" spans="2:52" x14ac:dyDescent="0.25">
      <c r="B1159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6"/>
      <c r="AG1159" s="16"/>
      <c r="AH1159" s="16"/>
      <c r="AI1159" s="16"/>
      <c r="AJ1159" s="16"/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  <c r="AV1159" s="16"/>
      <c r="AW1159" s="16"/>
      <c r="AX1159" s="16"/>
      <c r="AY1159" s="16"/>
      <c r="AZ1159" s="16"/>
    </row>
    <row r="1160" spans="2:52" x14ac:dyDescent="0.25">
      <c r="B1160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6"/>
      <c r="AG1160" s="16"/>
      <c r="AH1160" s="16"/>
      <c r="AI1160" s="16"/>
      <c r="AJ1160" s="16"/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  <c r="AV1160" s="16"/>
      <c r="AW1160" s="16"/>
      <c r="AX1160" s="16"/>
      <c r="AY1160" s="16"/>
      <c r="AZ1160" s="16"/>
    </row>
    <row r="1161" spans="2:52" x14ac:dyDescent="0.25">
      <c r="B1161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  <c r="AF1161" s="16"/>
      <c r="AG1161" s="16"/>
      <c r="AH1161" s="16"/>
      <c r="AI1161" s="16"/>
      <c r="AJ1161" s="16"/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  <c r="AV1161" s="16"/>
      <c r="AW1161" s="16"/>
      <c r="AX1161" s="16"/>
      <c r="AY1161" s="16"/>
      <c r="AZ1161" s="16"/>
    </row>
    <row r="1162" spans="2:52" x14ac:dyDescent="0.25">
      <c r="B1162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6"/>
      <c r="AG1162" s="16"/>
      <c r="AH1162" s="16"/>
      <c r="AI1162" s="16"/>
      <c r="AJ1162" s="16"/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  <c r="AV1162" s="16"/>
      <c r="AW1162" s="16"/>
      <c r="AX1162" s="16"/>
      <c r="AY1162" s="16"/>
      <c r="AZ1162" s="16"/>
    </row>
    <row r="1163" spans="2:52" x14ac:dyDescent="0.25">
      <c r="B1163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  <c r="AF1163" s="16"/>
      <c r="AG1163" s="16"/>
      <c r="AH1163" s="16"/>
      <c r="AI1163" s="16"/>
      <c r="AJ1163" s="16"/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  <c r="AV1163" s="16"/>
      <c r="AW1163" s="16"/>
      <c r="AX1163" s="16"/>
      <c r="AY1163" s="16"/>
      <c r="AZ1163" s="16"/>
    </row>
    <row r="1164" spans="2:52" x14ac:dyDescent="0.25">
      <c r="B1164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6"/>
      <c r="AG1164" s="16"/>
      <c r="AH1164" s="16"/>
      <c r="AI1164" s="16"/>
      <c r="AJ1164" s="16"/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  <c r="AV1164" s="16"/>
      <c r="AW1164" s="16"/>
      <c r="AX1164" s="16"/>
      <c r="AY1164" s="16"/>
      <c r="AZ1164" s="16"/>
    </row>
    <row r="1165" spans="2:52" x14ac:dyDescent="0.25">
      <c r="B116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  <c r="AC1165" s="15"/>
      <c r="AD1165" s="15"/>
      <c r="AE1165" s="15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</row>
    <row r="1166" spans="2:52" x14ac:dyDescent="0.25">
      <c r="B1166"/>
      <c r="E1166" s="95"/>
      <c r="F1166" s="95"/>
      <c r="G1166" s="95"/>
      <c r="H1166" s="95"/>
      <c r="I1166" s="95"/>
      <c r="J1166" s="95"/>
      <c r="K1166" s="95"/>
      <c r="L1166" s="95"/>
      <c r="M1166" s="95"/>
      <c r="N1166" s="95"/>
      <c r="O1166" s="95"/>
      <c r="P1166" s="95"/>
      <c r="Q1166" s="95"/>
      <c r="R1166" s="95"/>
      <c r="S1166" s="95"/>
      <c r="T1166" s="95"/>
      <c r="U1166" s="95"/>
      <c r="V1166" s="95"/>
      <c r="W1166" s="95"/>
      <c r="X1166" s="95"/>
      <c r="Y1166" s="95"/>
      <c r="Z1166" s="95"/>
      <c r="AA1166" s="95"/>
      <c r="AB1166" s="95"/>
      <c r="AC1166" s="95"/>
      <c r="AD1166" s="95"/>
      <c r="AE1166" s="95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</row>
    <row r="1167" spans="2:52" x14ac:dyDescent="0.25">
      <c r="B1167"/>
      <c r="E1167" s="95"/>
      <c r="F1167" s="95"/>
      <c r="G1167" s="95"/>
      <c r="H1167" s="95"/>
      <c r="I1167" s="95"/>
      <c r="J1167" s="95"/>
      <c r="K1167" s="95"/>
      <c r="L1167" s="95"/>
      <c r="M1167" s="95"/>
      <c r="N1167" s="95"/>
      <c r="O1167" s="95"/>
      <c r="P1167" s="95"/>
      <c r="Q1167" s="95"/>
      <c r="R1167" s="95"/>
      <c r="S1167" s="95"/>
      <c r="T1167" s="95"/>
      <c r="U1167" s="95"/>
      <c r="V1167" s="95"/>
      <c r="W1167" s="95"/>
      <c r="X1167" s="95"/>
      <c r="Y1167" s="95"/>
      <c r="Z1167" s="95"/>
      <c r="AA1167" s="95"/>
      <c r="AB1167" s="95"/>
      <c r="AC1167" s="95"/>
      <c r="AD1167" s="95"/>
      <c r="AE1167" s="95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</row>
    <row r="1168" spans="2:52" x14ac:dyDescent="0.25">
      <c r="B1168"/>
      <c r="E1168" s="95"/>
      <c r="F1168" s="95"/>
      <c r="G1168" s="95"/>
      <c r="H1168" s="95"/>
      <c r="I1168" s="95"/>
      <c r="J1168" s="95"/>
      <c r="K1168" s="95"/>
      <c r="L1168" s="95"/>
      <c r="M1168" s="95"/>
      <c r="N1168" s="95"/>
      <c r="O1168" s="95"/>
      <c r="P1168" s="95"/>
      <c r="Q1168" s="95"/>
      <c r="R1168" s="95"/>
      <c r="S1168" s="95"/>
      <c r="T1168" s="95"/>
      <c r="U1168" s="95"/>
      <c r="V1168" s="95"/>
      <c r="W1168" s="95"/>
      <c r="X1168" s="95"/>
      <c r="Y1168" s="95"/>
      <c r="Z1168" s="95"/>
      <c r="AA1168" s="95"/>
      <c r="AB1168" s="95"/>
      <c r="AC1168" s="95"/>
      <c r="AD1168" s="95"/>
      <c r="AE1168" s="95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</row>
    <row r="1169" spans="2:52" x14ac:dyDescent="0.25">
      <c r="B1169"/>
      <c r="E1169" s="95"/>
      <c r="F1169" s="95"/>
      <c r="G1169" s="95"/>
      <c r="H1169" s="95"/>
      <c r="I1169" s="95"/>
      <c r="J1169" s="95"/>
      <c r="K1169" s="95"/>
      <c r="L1169" s="95"/>
      <c r="M1169" s="95"/>
      <c r="N1169" s="95"/>
      <c r="O1169" s="95"/>
      <c r="P1169" s="95"/>
      <c r="Q1169" s="95"/>
      <c r="R1169" s="95"/>
      <c r="S1169" s="95"/>
      <c r="T1169" s="95"/>
      <c r="U1169" s="95"/>
      <c r="V1169" s="95"/>
      <c r="W1169" s="95"/>
      <c r="X1169" s="95"/>
      <c r="Y1169" s="95"/>
      <c r="Z1169" s="95"/>
      <c r="AA1169" s="95"/>
      <c r="AB1169" s="95"/>
      <c r="AC1169" s="95"/>
      <c r="AD1169" s="95"/>
      <c r="AE1169" s="95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</row>
    <row r="1170" spans="2:52" x14ac:dyDescent="0.25">
      <c r="B1170"/>
      <c r="E1170" s="95"/>
      <c r="F1170" s="95"/>
      <c r="G1170" s="95"/>
      <c r="H1170" s="95"/>
      <c r="I1170" s="95"/>
      <c r="J1170" s="95"/>
      <c r="K1170" s="95"/>
      <c r="L1170" s="95"/>
      <c r="M1170" s="95"/>
      <c r="N1170" s="95"/>
      <c r="O1170" s="95"/>
      <c r="P1170" s="95"/>
      <c r="Q1170" s="95"/>
      <c r="R1170" s="95"/>
      <c r="S1170" s="95"/>
      <c r="T1170" s="95"/>
      <c r="U1170" s="95"/>
      <c r="V1170" s="95"/>
      <c r="W1170" s="95"/>
      <c r="X1170" s="95"/>
      <c r="Y1170" s="95"/>
      <c r="Z1170" s="95"/>
      <c r="AA1170" s="95"/>
      <c r="AB1170" s="95"/>
      <c r="AC1170" s="95"/>
      <c r="AD1170" s="95"/>
      <c r="AE1170" s="95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</row>
    <row r="1171" spans="2:52" x14ac:dyDescent="0.25">
      <c r="B1171"/>
      <c r="E1171" s="95"/>
      <c r="F1171" s="95"/>
      <c r="G1171" s="95"/>
      <c r="H1171" s="95"/>
      <c r="I1171" s="95"/>
      <c r="J1171" s="95"/>
      <c r="K1171" s="95"/>
      <c r="L1171" s="95"/>
      <c r="M1171" s="95"/>
      <c r="N1171" s="95"/>
      <c r="O1171" s="95"/>
      <c r="P1171" s="95"/>
      <c r="Q1171" s="95"/>
      <c r="R1171" s="95"/>
      <c r="S1171" s="95"/>
      <c r="T1171" s="95"/>
      <c r="U1171" s="95"/>
      <c r="V1171" s="95"/>
      <c r="W1171" s="95"/>
      <c r="X1171" s="95"/>
      <c r="Y1171" s="95"/>
      <c r="Z1171" s="95"/>
      <c r="AA1171" s="95"/>
      <c r="AB1171" s="95"/>
      <c r="AC1171" s="95"/>
      <c r="AD1171" s="95"/>
      <c r="AE1171" s="95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</row>
    <row r="1172" spans="2:52" x14ac:dyDescent="0.25">
      <c r="B1172"/>
      <c r="E1172" s="95"/>
      <c r="F1172" s="95"/>
      <c r="G1172" s="95"/>
      <c r="H1172" s="95"/>
      <c r="I1172" s="95"/>
      <c r="J1172" s="95"/>
      <c r="K1172" s="95"/>
      <c r="L1172" s="95"/>
      <c r="M1172" s="95"/>
      <c r="N1172" s="95"/>
      <c r="O1172" s="95"/>
      <c r="P1172" s="95"/>
      <c r="Q1172" s="95"/>
      <c r="R1172" s="95"/>
      <c r="S1172" s="95"/>
      <c r="T1172" s="95"/>
      <c r="U1172" s="95"/>
      <c r="V1172" s="95"/>
      <c r="W1172" s="95"/>
      <c r="X1172" s="95"/>
      <c r="Y1172" s="95"/>
      <c r="Z1172" s="95"/>
      <c r="AA1172" s="95"/>
      <c r="AB1172" s="95"/>
      <c r="AC1172" s="95"/>
      <c r="AD1172" s="95"/>
      <c r="AE1172" s="95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</row>
    <row r="1173" spans="2:52" x14ac:dyDescent="0.25">
      <c r="B1173"/>
      <c r="E1173" s="95"/>
      <c r="F1173" s="95"/>
      <c r="G1173" s="95"/>
      <c r="H1173" s="95"/>
      <c r="I1173" s="95"/>
      <c r="J1173" s="95"/>
      <c r="K1173" s="95"/>
      <c r="L1173" s="95"/>
      <c r="M1173" s="95"/>
      <c r="N1173" s="95"/>
      <c r="O1173" s="95"/>
      <c r="P1173" s="95"/>
      <c r="Q1173" s="95"/>
      <c r="R1173" s="95"/>
      <c r="S1173" s="95"/>
      <c r="T1173" s="95"/>
      <c r="U1173" s="95"/>
      <c r="V1173" s="95"/>
      <c r="W1173" s="95"/>
      <c r="X1173" s="95"/>
      <c r="Y1173" s="95"/>
      <c r="Z1173" s="95"/>
      <c r="AA1173" s="95"/>
      <c r="AB1173" s="95"/>
      <c r="AC1173" s="95"/>
      <c r="AD1173" s="95"/>
      <c r="AE1173" s="95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</row>
    <row r="1174" spans="2:52" x14ac:dyDescent="0.25">
      <c r="B1174"/>
      <c r="E1174" s="95"/>
      <c r="F1174" s="95"/>
      <c r="G1174" s="95"/>
      <c r="H1174" s="95"/>
      <c r="I1174" s="95"/>
      <c r="J1174" s="95"/>
      <c r="K1174" s="95"/>
      <c r="L1174" s="95"/>
      <c r="M1174" s="95"/>
      <c r="N1174" s="95"/>
      <c r="O1174" s="95"/>
      <c r="P1174" s="95"/>
      <c r="Q1174" s="95"/>
      <c r="R1174" s="95"/>
      <c r="S1174" s="95"/>
      <c r="T1174" s="95"/>
      <c r="U1174" s="95"/>
      <c r="V1174" s="95"/>
      <c r="W1174" s="95"/>
      <c r="X1174" s="95"/>
      <c r="Y1174" s="95"/>
      <c r="Z1174" s="95"/>
      <c r="AA1174" s="95"/>
      <c r="AB1174" s="95"/>
      <c r="AC1174" s="95"/>
      <c r="AD1174" s="95"/>
      <c r="AE1174" s="95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</row>
    <row r="1175" spans="2:52" x14ac:dyDescent="0.25">
      <c r="B1175"/>
      <c r="E1175" s="95"/>
      <c r="F1175" s="95"/>
      <c r="G1175" s="95"/>
      <c r="H1175" s="95"/>
      <c r="I1175" s="95"/>
      <c r="J1175" s="95"/>
      <c r="K1175" s="95"/>
      <c r="L1175" s="95"/>
      <c r="M1175" s="95"/>
      <c r="N1175" s="95"/>
      <c r="O1175" s="95"/>
      <c r="P1175" s="95"/>
      <c r="Q1175" s="95"/>
      <c r="R1175" s="95"/>
      <c r="S1175" s="95"/>
      <c r="T1175" s="95"/>
      <c r="U1175" s="95"/>
      <c r="V1175" s="95"/>
      <c r="W1175" s="95"/>
      <c r="X1175" s="95"/>
      <c r="Y1175" s="95"/>
      <c r="Z1175" s="95"/>
      <c r="AA1175" s="95"/>
      <c r="AB1175" s="95"/>
      <c r="AC1175" s="95"/>
      <c r="AD1175" s="95"/>
      <c r="AE1175" s="95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</row>
    <row r="1176" spans="2:52" x14ac:dyDescent="0.25">
      <c r="B1176"/>
      <c r="E1176" s="95"/>
      <c r="F1176" s="95"/>
      <c r="G1176" s="95"/>
      <c r="H1176" s="95"/>
      <c r="I1176" s="95"/>
      <c r="J1176" s="95"/>
      <c r="K1176" s="95"/>
      <c r="L1176" s="95"/>
      <c r="M1176" s="95"/>
      <c r="N1176" s="95"/>
      <c r="O1176" s="95"/>
      <c r="P1176" s="95"/>
      <c r="Q1176" s="95"/>
      <c r="R1176" s="95"/>
      <c r="S1176" s="95"/>
      <c r="T1176" s="95"/>
      <c r="U1176" s="95"/>
      <c r="V1176" s="95"/>
      <c r="W1176" s="95"/>
      <c r="X1176" s="95"/>
      <c r="Y1176" s="95"/>
      <c r="Z1176" s="95"/>
      <c r="AA1176" s="95"/>
      <c r="AB1176" s="95"/>
      <c r="AC1176" s="95"/>
      <c r="AD1176" s="95"/>
      <c r="AE1176" s="95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</row>
    <row r="1177" spans="2:52" x14ac:dyDescent="0.25">
      <c r="B1177"/>
      <c r="E1177" s="95"/>
      <c r="F1177" s="95"/>
      <c r="G1177" s="95"/>
      <c r="H1177" s="95"/>
      <c r="I1177" s="95"/>
      <c r="J1177" s="95"/>
      <c r="K1177" s="95"/>
      <c r="L1177" s="95"/>
      <c r="M1177" s="95"/>
      <c r="N1177" s="95"/>
      <c r="O1177" s="95"/>
      <c r="P1177" s="95"/>
      <c r="Q1177" s="95"/>
      <c r="R1177" s="95"/>
      <c r="S1177" s="95"/>
      <c r="T1177" s="95"/>
      <c r="U1177" s="95"/>
      <c r="V1177" s="95"/>
      <c r="W1177" s="95"/>
      <c r="X1177" s="95"/>
      <c r="Y1177" s="95"/>
      <c r="Z1177" s="95"/>
      <c r="AA1177" s="95"/>
      <c r="AB1177" s="95"/>
      <c r="AC1177" s="95"/>
      <c r="AD1177" s="95"/>
      <c r="AE1177" s="95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</row>
    <row r="1178" spans="2:52" x14ac:dyDescent="0.25">
      <c r="B1178"/>
      <c r="E1178" s="95"/>
      <c r="F1178" s="95"/>
      <c r="G1178" s="95"/>
      <c r="H1178" s="95"/>
      <c r="I1178" s="95"/>
      <c r="J1178" s="95"/>
      <c r="K1178" s="95"/>
      <c r="L1178" s="95"/>
      <c r="M1178" s="95"/>
      <c r="N1178" s="95"/>
      <c r="O1178" s="95"/>
      <c r="P1178" s="95"/>
      <c r="Q1178" s="95"/>
      <c r="R1178" s="95"/>
      <c r="S1178" s="95"/>
      <c r="T1178" s="95"/>
      <c r="U1178" s="95"/>
      <c r="V1178" s="95"/>
      <c r="W1178" s="95"/>
      <c r="X1178" s="95"/>
      <c r="Y1178" s="95"/>
      <c r="Z1178" s="95"/>
      <c r="AA1178" s="95"/>
      <c r="AB1178" s="95"/>
      <c r="AC1178" s="95"/>
      <c r="AD1178" s="95"/>
      <c r="AE1178" s="95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</row>
    <row r="1179" spans="2:52" x14ac:dyDescent="0.25">
      <c r="B1179"/>
      <c r="E1179" s="95"/>
      <c r="F1179" s="95"/>
      <c r="G1179" s="95"/>
      <c r="H1179" s="95"/>
      <c r="I1179" s="95"/>
      <c r="J1179" s="95"/>
      <c r="K1179" s="95"/>
      <c r="L1179" s="95"/>
      <c r="M1179" s="95"/>
      <c r="N1179" s="95"/>
      <c r="O1179" s="95"/>
      <c r="P1179" s="95"/>
      <c r="Q1179" s="95"/>
      <c r="R1179" s="95"/>
      <c r="S1179" s="95"/>
      <c r="T1179" s="95"/>
      <c r="U1179" s="95"/>
      <c r="V1179" s="95"/>
      <c r="W1179" s="95"/>
      <c r="X1179" s="95"/>
      <c r="Y1179" s="95"/>
      <c r="Z1179" s="95"/>
      <c r="AA1179" s="95"/>
      <c r="AB1179" s="95"/>
      <c r="AC1179" s="95"/>
      <c r="AD1179" s="95"/>
      <c r="AE1179" s="95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</row>
    <row r="1180" spans="2:52" x14ac:dyDescent="0.25">
      <c r="B1180"/>
      <c r="E1180" s="95"/>
      <c r="F1180" s="95"/>
      <c r="G1180" s="95"/>
      <c r="H1180" s="95"/>
      <c r="I1180" s="95"/>
      <c r="J1180" s="95"/>
      <c r="K1180" s="95"/>
      <c r="L1180" s="95"/>
      <c r="M1180" s="95"/>
      <c r="N1180" s="95"/>
      <c r="O1180" s="95"/>
      <c r="P1180" s="95"/>
      <c r="Q1180" s="95"/>
      <c r="R1180" s="95"/>
      <c r="S1180" s="95"/>
      <c r="T1180" s="95"/>
      <c r="U1180" s="95"/>
      <c r="V1180" s="95"/>
      <c r="W1180" s="95"/>
      <c r="X1180" s="95"/>
      <c r="Y1180" s="95"/>
      <c r="Z1180" s="95"/>
      <c r="AA1180" s="95"/>
      <c r="AB1180" s="95"/>
      <c r="AC1180" s="95"/>
      <c r="AD1180" s="95"/>
      <c r="AE1180" s="95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</row>
    <row r="1181" spans="2:52" x14ac:dyDescent="0.25">
      <c r="B1181"/>
      <c r="E1181" s="95"/>
      <c r="F1181" s="95"/>
      <c r="G1181" s="95"/>
      <c r="H1181" s="95"/>
      <c r="I1181" s="95"/>
      <c r="J1181" s="95"/>
      <c r="K1181" s="95"/>
      <c r="L1181" s="95"/>
      <c r="M1181" s="95"/>
      <c r="N1181" s="95"/>
      <c r="O1181" s="95"/>
      <c r="P1181" s="95"/>
      <c r="Q1181" s="95"/>
      <c r="R1181" s="95"/>
      <c r="S1181" s="95"/>
      <c r="T1181" s="95"/>
      <c r="U1181" s="95"/>
      <c r="V1181" s="95"/>
      <c r="W1181" s="95"/>
      <c r="X1181" s="95"/>
      <c r="Y1181" s="95"/>
      <c r="Z1181" s="95"/>
      <c r="AA1181" s="95"/>
      <c r="AB1181" s="95"/>
      <c r="AC1181" s="95"/>
      <c r="AD1181" s="95"/>
      <c r="AE1181" s="95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</row>
    <row r="1182" spans="2:52" x14ac:dyDescent="0.25">
      <c r="B1182"/>
      <c r="E1182" s="95"/>
      <c r="F1182" s="95"/>
      <c r="G1182" s="95"/>
      <c r="H1182" s="95"/>
      <c r="I1182" s="95"/>
      <c r="J1182" s="95"/>
      <c r="K1182" s="95"/>
      <c r="L1182" s="95"/>
      <c r="M1182" s="95"/>
      <c r="N1182" s="95"/>
      <c r="O1182" s="95"/>
      <c r="P1182" s="95"/>
      <c r="Q1182" s="95"/>
      <c r="R1182" s="95"/>
      <c r="S1182" s="95"/>
      <c r="T1182" s="95"/>
      <c r="U1182" s="95"/>
      <c r="V1182" s="95"/>
      <c r="W1182" s="95"/>
      <c r="X1182" s="95"/>
      <c r="Y1182" s="95"/>
      <c r="Z1182" s="95"/>
      <c r="AA1182" s="95"/>
      <c r="AB1182" s="95"/>
      <c r="AC1182" s="95"/>
      <c r="AD1182" s="95"/>
      <c r="AE1182" s="95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</row>
    <row r="1183" spans="2:52" x14ac:dyDescent="0.25">
      <c r="B1183"/>
      <c r="E1183" s="95"/>
      <c r="F1183" s="95"/>
      <c r="G1183" s="95"/>
      <c r="H1183" s="95"/>
      <c r="I1183" s="95"/>
      <c r="J1183" s="95"/>
      <c r="K1183" s="95"/>
      <c r="L1183" s="95"/>
      <c r="M1183" s="95"/>
      <c r="N1183" s="95"/>
      <c r="O1183" s="95"/>
      <c r="P1183" s="95"/>
      <c r="Q1183" s="95"/>
      <c r="R1183" s="95"/>
      <c r="S1183" s="95"/>
      <c r="T1183" s="95"/>
      <c r="U1183" s="95"/>
      <c r="V1183" s="95"/>
      <c r="W1183" s="95"/>
      <c r="X1183" s="95"/>
      <c r="Y1183" s="95"/>
      <c r="Z1183" s="95"/>
      <c r="AA1183" s="95"/>
      <c r="AB1183" s="95"/>
      <c r="AC1183" s="95"/>
      <c r="AD1183" s="95"/>
      <c r="AE1183" s="95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</row>
    <row r="1184" spans="2:52" x14ac:dyDescent="0.25">
      <c r="B1184"/>
      <c r="E1184" s="95"/>
      <c r="F1184" s="95"/>
      <c r="G1184" s="95"/>
      <c r="H1184" s="95"/>
      <c r="I1184" s="95"/>
      <c r="J1184" s="95"/>
      <c r="K1184" s="95"/>
      <c r="L1184" s="95"/>
      <c r="M1184" s="95"/>
      <c r="N1184" s="95"/>
      <c r="O1184" s="95"/>
      <c r="P1184" s="95"/>
      <c r="Q1184" s="95"/>
      <c r="R1184" s="95"/>
      <c r="S1184" s="95"/>
      <c r="T1184" s="95"/>
      <c r="U1184" s="95"/>
      <c r="V1184" s="95"/>
      <c r="W1184" s="95"/>
      <c r="X1184" s="95"/>
      <c r="Y1184" s="95"/>
      <c r="Z1184" s="95"/>
      <c r="AA1184" s="95"/>
      <c r="AB1184" s="95"/>
      <c r="AC1184" s="95"/>
      <c r="AD1184" s="95"/>
      <c r="AE1184" s="95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</row>
    <row r="1185" spans="2:52" x14ac:dyDescent="0.25">
      <c r="B1185"/>
      <c r="E1185" s="95"/>
      <c r="F1185" s="95"/>
      <c r="G1185" s="95"/>
      <c r="H1185" s="95"/>
      <c r="I1185" s="95"/>
      <c r="J1185" s="95"/>
      <c r="K1185" s="95"/>
      <c r="L1185" s="95"/>
      <c r="M1185" s="95"/>
      <c r="N1185" s="95"/>
      <c r="O1185" s="95"/>
      <c r="P1185" s="95"/>
      <c r="Q1185" s="95"/>
      <c r="R1185" s="95"/>
      <c r="S1185" s="95"/>
      <c r="T1185" s="95"/>
      <c r="U1185" s="95"/>
      <c r="V1185" s="95"/>
      <c r="W1185" s="95"/>
      <c r="X1185" s="95"/>
      <c r="Y1185" s="95"/>
      <c r="Z1185" s="95"/>
      <c r="AA1185" s="95"/>
      <c r="AB1185" s="95"/>
      <c r="AC1185" s="95"/>
      <c r="AD1185" s="95"/>
      <c r="AE1185" s="95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</row>
    <row r="1186" spans="2:52" x14ac:dyDescent="0.25">
      <c r="B1186"/>
      <c r="E1186" s="95"/>
      <c r="F1186" s="95"/>
      <c r="G1186" s="95"/>
      <c r="H1186" s="95"/>
      <c r="I1186" s="95"/>
      <c r="J1186" s="95"/>
      <c r="K1186" s="95"/>
      <c r="L1186" s="95"/>
      <c r="M1186" s="95"/>
      <c r="N1186" s="95"/>
      <c r="O1186" s="95"/>
      <c r="P1186" s="95"/>
      <c r="Q1186" s="95"/>
      <c r="R1186" s="95"/>
      <c r="S1186" s="95"/>
      <c r="T1186" s="95"/>
      <c r="U1186" s="95"/>
      <c r="V1186" s="95"/>
      <c r="W1186" s="95"/>
      <c r="X1186" s="95"/>
      <c r="Y1186" s="95"/>
      <c r="Z1186" s="95"/>
      <c r="AA1186" s="95"/>
      <c r="AB1186" s="95"/>
      <c r="AC1186" s="95"/>
      <c r="AD1186" s="95"/>
      <c r="AE1186" s="95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</row>
    <row r="1187" spans="2:52" x14ac:dyDescent="0.25">
      <c r="B1187"/>
      <c r="E1187" s="95"/>
      <c r="F1187" s="95"/>
      <c r="G1187" s="95"/>
      <c r="H1187" s="95"/>
      <c r="I1187" s="95"/>
      <c r="J1187" s="95"/>
      <c r="K1187" s="95"/>
      <c r="L1187" s="95"/>
      <c r="M1187" s="95"/>
      <c r="N1187" s="95"/>
      <c r="O1187" s="95"/>
      <c r="P1187" s="95"/>
      <c r="Q1187" s="95"/>
      <c r="R1187" s="95"/>
      <c r="S1187" s="95"/>
      <c r="T1187" s="95"/>
      <c r="U1187" s="95"/>
      <c r="V1187" s="95"/>
      <c r="W1187" s="95"/>
      <c r="X1187" s="95"/>
      <c r="Y1187" s="95"/>
      <c r="Z1187" s="95"/>
      <c r="AA1187" s="95"/>
      <c r="AB1187" s="95"/>
      <c r="AC1187" s="95"/>
      <c r="AD1187" s="95"/>
      <c r="AE1187" s="95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</row>
    <row r="1188" spans="2:52" x14ac:dyDescent="0.25">
      <c r="B1188"/>
      <c r="E1188" s="95"/>
      <c r="F1188" s="95"/>
      <c r="G1188" s="95"/>
      <c r="H1188" s="95"/>
      <c r="I1188" s="95"/>
      <c r="J1188" s="95"/>
      <c r="K1188" s="95"/>
      <c r="L1188" s="95"/>
      <c r="M1188" s="95"/>
      <c r="N1188" s="95"/>
      <c r="O1188" s="95"/>
      <c r="P1188" s="95"/>
      <c r="Q1188" s="95"/>
      <c r="R1188" s="95"/>
      <c r="S1188" s="95"/>
      <c r="T1188" s="95"/>
      <c r="U1188" s="95"/>
      <c r="V1188" s="95"/>
      <c r="W1188" s="95"/>
      <c r="X1188" s="95"/>
      <c r="Y1188" s="95"/>
      <c r="Z1188" s="95"/>
      <c r="AA1188" s="95"/>
      <c r="AB1188" s="95"/>
      <c r="AC1188" s="95"/>
      <c r="AD1188" s="95"/>
      <c r="AE1188" s="95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</row>
    <row r="1189" spans="2:52" x14ac:dyDescent="0.25">
      <c r="B1189"/>
      <c r="E1189" s="95"/>
      <c r="F1189" s="95"/>
      <c r="G1189" s="95"/>
      <c r="H1189" s="95"/>
      <c r="I1189" s="95"/>
      <c r="J1189" s="95"/>
      <c r="K1189" s="95"/>
      <c r="L1189" s="95"/>
      <c r="M1189" s="95"/>
      <c r="N1189" s="95"/>
      <c r="O1189" s="95"/>
      <c r="P1189" s="95"/>
      <c r="Q1189" s="95"/>
      <c r="R1189" s="95"/>
      <c r="S1189" s="95"/>
      <c r="T1189" s="95"/>
      <c r="U1189" s="95"/>
      <c r="V1189" s="95"/>
      <c r="W1189" s="95"/>
      <c r="X1189" s="95"/>
      <c r="Y1189" s="95"/>
      <c r="Z1189" s="95"/>
      <c r="AA1189" s="95"/>
      <c r="AB1189" s="95"/>
      <c r="AC1189" s="95"/>
      <c r="AD1189" s="95"/>
      <c r="AE1189" s="95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</row>
    <row r="1190" spans="2:52" x14ac:dyDescent="0.25">
      <c r="B1190"/>
      <c r="E1190" s="95"/>
      <c r="F1190" s="95"/>
      <c r="G1190" s="95"/>
      <c r="H1190" s="95"/>
      <c r="I1190" s="95"/>
      <c r="J1190" s="95"/>
      <c r="K1190" s="95"/>
      <c r="L1190" s="95"/>
      <c r="M1190" s="95"/>
      <c r="N1190" s="95"/>
      <c r="O1190" s="95"/>
      <c r="P1190" s="95"/>
      <c r="Q1190" s="95"/>
      <c r="R1190" s="95"/>
      <c r="S1190" s="95"/>
      <c r="T1190" s="95"/>
      <c r="U1190" s="95"/>
      <c r="V1190" s="95"/>
      <c r="W1190" s="95"/>
      <c r="X1190" s="95"/>
      <c r="Y1190" s="95"/>
      <c r="Z1190" s="95"/>
      <c r="AA1190" s="95"/>
      <c r="AB1190" s="95"/>
      <c r="AC1190" s="95"/>
      <c r="AD1190" s="95"/>
      <c r="AE1190" s="95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</row>
    <row r="1191" spans="2:52" x14ac:dyDescent="0.25">
      <c r="B1191"/>
      <c r="E1191" s="95"/>
      <c r="F1191" s="95"/>
      <c r="G1191" s="95"/>
      <c r="H1191" s="95"/>
      <c r="I1191" s="95"/>
      <c r="J1191" s="95"/>
      <c r="K1191" s="95"/>
      <c r="L1191" s="95"/>
      <c r="M1191" s="95"/>
      <c r="N1191" s="95"/>
      <c r="O1191" s="95"/>
      <c r="P1191" s="95"/>
      <c r="Q1191" s="95"/>
      <c r="R1191" s="95"/>
      <c r="S1191" s="95"/>
      <c r="T1191" s="95"/>
      <c r="U1191" s="95"/>
      <c r="V1191" s="95"/>
      <c r="W1191" s="95"/>
      <c r="X1191" s="95"/>
      <c r="Y1191" s="95"/>
      <c r="Z1191" s="95"/>
      <c r="AA1191" s="95"/>
      <c r="AB1191" s="95"/>
      <c r="AC1191" s="95"/>
      <c r="AD1191" s="95"/>
      <c r="AE1191" s="95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</row>
    <row r="1192" spans="2:52" x14ac:dyDescent="0.25">
      <c r="B1192"/>
      <c r="E1192" s="95"/>
      <c r="F1192" s="95"/>
      <c r="G1192" s="95"/>
      <c r="H1192" s="95"/>
      <c r="I1192" s="95"/>
      <c r="J1192" s="95"/>
      <c r="K1192" s="95"/>
      <c r="L1192" s="95"/>
      <c r="M1192" s="95"/>
      <c r="N1192" s="95"/>
      <c r="O1192" s="95"/>
      <c r="P1192" s="95"/>
      <c r="Q1192" s="95"/>
      <c r="R1192" s="95"/>
      <c r="S1192" s="95"/>
      <c r="T1192" s="95"/>
      <c r="U1192" s="95"/>
      <c r="V1192" s="95"/>
      <c r="W1192" s="95"/>
      <c r="X1192" s="95"/>
      <c r="Y1192" s="95"/>
      <c r="Z1192" s="95"/>
      <c r="AA1192" s="95"/>
      <c r="AB1192" s="95"/>
      <c r="AC1192" s="95"/>
      <c r="AD1192" s="95"/>
      <c r="AE1192" s="95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</row>
    <row r="1193" spans="2:52" x14ac:dyDescent="0.25">
      <c r="B1193"/>
      <c r="E1193" s="95"/>
      <c r="F1193" s="95"/>
      <c r="G1193" s="95"/>
      <c r="H1193" s="95"/>
      <c r="I1193" s="95"/>
      <c r="J1193" s="95"/>
      <c r="K1193" s="95"/>
      <c r="L1193" s="95"/>
      <c r="M1193" s="95"/>
      <c r="N1193" s="95"/>
      <c r="O1193" s="95"/>
      <c r="P1193" s="95"/>
      <c r="Q1193" s="95"/>
      <c r="R1193" s="95"/>
      <c r="S1193" s="95"/>
      <c r="T1193" s="95"/>
      <c r="U1193" s="95"/>
      <c r="V1193" s="95"/>
      <c r="W1193" s="95"/>
      <c r="X1193" s="95"/>
      <c r="Y1193" s="95"/>
      <c r="Z1193" s="95"/>
      <c r="AA1193" s="95"/>
      <c r="AB1193" s="95"/>
      <c r="AC1193" s="95"/>
      <c r="AD1193" s="95"/>
      <c r="AE1193" s="95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</row>
    <row r="1194" spans="2:52" x14ac:dyDescent="0.25">
      <c r="B1194"/>
      <c r="E1194" s="95"/>
      <c r="F1194" s="95"/>
      <c r="G1194" s="95"/>
      <c r="H1194" s="95"/>
      <c r="I1194" s="95"/>
      <c r="J1194" s="95"/>
      <c r="K1194" s="95"/>
      <c r="L1194" s="95"/>
      <c r="M1194" s="95"/>
      <c r="N1194" s="95"/>
      <c r="O1194" s="95"/>
      <c r="P1194" s="95"/>
      <c r="Q1194" s="95"/>
      <c r="R1194" s="95"/>
      <c r="S1194" s="95"/>
      <c r="T1194" s="95"/>
      <c r="U1194" s="95"/>
      <c r="V1194" s="95"/>
      <c r="W1194" s="95"/>
      <c r="X1194" s="95"/>
      <c r="Y1194" s="95"/>
      <c r="Z1194" s="95"/>
      <c r="AA1194" s="95"/>
      <c r="AB1194" s="95"/>
      <c r="AC1194" s="95"/>
      <c r="AD1194" s="95"/>
      <c r="AE1194" s="95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</row>
    <row r="1195" spans="2:52" x14ac:dyDescent="0.25">
      <c r="B1195"/>
      <c r="E1195" s="95"/>
      <c r="F1195" s="95"/>
      <c r="G1195" s="95"/>
      <c r="H1195" s="95"/>
      <c r="I1195" s="95"/>
      <c r="J1195" s="95"/>
      <c r="K1195" s="95"/>
      <c r="L1195" s="95"/>
      <c r="M1195" s="95"/>
      <c r="N1195" s="95"/>
      <c r="O1195" s="95"/>
      <c r="P1195" s="95"/>
      <c r="Q1195" s="95"/>
      <c r="R1195" s="95"/>
      <c r="S1195" s="95"/>
      <c r="T1195" s="95"/>
      <c r="U1195" s="95"/>
      <c r="V1195" s="95"/>
      <c r="W1195" s="95"/>
      <c r="X1195" s="95"/>
      <c r="Y1195" s="95"/>
      <c r="Z1195" s="95"/>
      <c r="AA1195" s="95"/>
      <c r="AB1195" s="95"/>
      <c r="AC1195" s="95"/>
      <c r="AD1195" s="95"/>
      <c r="AE1195" s="95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</row>
    <row r="1196" spans="2:52" x14ac:dyDescent="0.25">
      <c r="B1196"/>
      <c r="E1196" s="95"/>
      <c r="F1196" s="95"/>
      <c r="G1196" s="95"/>
      <c r="H1196" s="95"/>
      <c r="I1196" s="95"/>
      <c r="J1196" s="95"/>
      <c r="K1196" s="95"/>
      <c r="L1196" s="95"/>
      <c r="M1196" s="95"/>
      <c r="N1196" s="95"/>
      <c r="O1196" s="95"/>
      <c r="P1196" s="95"/>
      <c r="Q1196" s="95"/>
      <c r="R1196" s="95"/>
      <c r="S1196" s="95"/>
      <c r="T1196" s="95"/>
      <c r="U1196" s="95"/>
      <c r="V1196" s="95"/>
      <c r="W1196" s="95"/>
      <c r="X1196" s="95"/>
      <c r="Y1196" s="95"/>
      <c r="Z1196" s="95"/>
      <c r="AA1196" s="95"/>
      <c r="AB1196" s="95"/>
      <c r="AC1196" s="95"/>
      <c r="AD1196" s="95"/>
      <c r="AE1196" s="95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</row>
    <row r="1197" spans="2:52" x14ac:dyDescent="0.25">
      <c r="B1197"/>
      <c r="E1197" s="95"/>
      <c r="F1197" s="95"/>
      <c r="G1197" s="95"/>
      <c r="H1197" s="95"/>
      <c r="I1197" s="95"/>
      <c r="J1197" s="95"/>
      <c r="K1197" s="95"/>
      <c r="L1197" s="95"/>
      <c r="M1197" s="95"/>
      <c r="N1197" s="95"/>
      <c r="O1197" s="95"/>
      <c r="P1197" s="95"/>
      <c r="Q1197" s="95"/>
      <c r="R1197" s="95"/>
      <c r="S1197" s="95"/>
      <c r="T1197" s="95"/>
      <c r="U1197" s="95"/>
      <c r="V1197" s="95"/>
      <c r="W1197" s="95"/>
      <c r="X1197" s="95"/>
      <c r="Y1197" s="95"/>
      <c r="Z1197" s="95"/>
      <c r="AA1197" s="95"/>
      <c r="AB1197" s="95"/>
      <c r="AC1197" s="95"/>
      <c r="AD1197" s="95"/>
      <c r="AE1197" s="95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</row>
    <row r="1198" spans="2:52" x14ac:dyDescent="0.25">
      <c r="B1198"/>
      <c r="E1198" s="95"/>
      <c r="F1198" s="95"/>
      <c r="G1198" s="95"/>
      <c r="H1198" s="95"/>
      <c r="I1198" s="95"/>
      <c r="J1198" s="95"/>
      <c r="K1198" s="95"/>
      <c r="L1198" s="95"/>
      <c r="M1198" s="95"/>
      <c r="N1198" s="95"/>
      <c r="O1198" s="95"/>
      <c r="P1198" s="95"/>
      <c r="Q1198" s="95"/>
      <c r="R1198" s="95"/>
      <c r="S1198" s="95"/>
      <c r="T1198" s="95"/>
      <c r="U1198" s="95"/>
      <c r="V1198" s="95"/>
      <c r="W1198" s="95"/>
      <c r="X1198" s="95"/>
      <c r="Y1198" s="95"/>
      <c r="Z1198" s="95"/>
      <c r="AA1198" s="95"/>
      <c r="AB1198" s="95"/>
      <c r="AC1198" s="95"/>
      <c r="AD1198" s="95"/>
      <c r="AE1198" s="95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</row>
    <row r="1199" spans="2:52" x14ac:dyDescent="0.25">
      <c r="B1199"/>
      <c r="E1199" s="95"/>
      <c r="F1199" s="95"/>
      <c r="G1199" s="95"/>
      <c r="H1199" s="95"/>
      <c r="I1199" s="95"/>
      <c r="J1199" s="95"/>
      <c r="K1199" s="95"/>
      <c r="L1199" s="95"/>
      <c r="M1199" s="95"/>
      <c r="N1199" s="95"/>
      <c r="O1199" s="95"/>
      <c r="P1199" s="95"/>
      <c r="Q1199" s="95"/>
      <c r="R1199" s="95"/>
      <c r="S1199" s="95"/>
      <c r="T1199" s="95"/>
      <c r="U1199" s="95"/>
      <c r="V1199" s="95"/>
      <c r="W1199" s="95"/>
      <c r="X1199" s="95"/>
      <c r="Y1199" s="95"/>
      <c r="Z1199" s="95"/>
      <c r="AA1199" s="95"/>
      <c r="AB1199" s="95"/>
      <c r="AC1199" s="95"/>
      <c r="AD1199" s="95"/>
      <c r="AE1199" s="95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</row>
    <row r="1200" spans="2:52" x14ac:dyDescent="0.25">
      <c r="B1200"/>
      <c r="E1200" s="95"/>
      <c r="F1200" s="95"/>
      <c r="G1200" s="95"/>
      <c r="H1200" s="95"/>
      <c r="I1200" s="95"/>
      <c r="J1200" s="95"/>
      <c r="K1200" s="95"/>
      <c r="L1200" s="95"/>
      <c r="M1200" s="95"/>
      <c r="N1200" s="95"/>
      <c r="O1200" s="95"/>
      <c r="P1200" s="95"/>
      <c r="Q1200" s="95"/>
      <c r="R1200" s="95"/>
      <c r="S1200" s="95"/>
      <c r="T1200" s="95"/>
      <c r="U1200" s="95"/>
      <c r="V1200" s="95"/>
      <c r="W1200" s="95"/>
      <c r="X1200" s="95"/>
      <c r="Y1200" s="95"/>
      <c r="Z1200" s="95"/>
      <c r="AA1200" s="95"/>
      <c r="AB1200" s="95"/>
      <c r="AC1200" s="95"/>
      <c r="AD1200" s="95"/>
      <c r="AE1200" s="95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</row>
    <row r="1201" spans="2:52" x14ac:dyDescent="0.25">
      <c r="B1201"/>
      <c r="E1201" s="95"/>
      <c r="F1201" s="95"/>
      <c r="G1201" s="95"/>
      <c r="H1201" s="95"/>
      <c r="I1201" s="95"/>
      <c r="J1201" s="95"/>
      <c r="K1201" s="95"/>
      <c r="L1201" s="95"/>
      <c r="M1201" s="95"/>
      <c r="N1201" s="95"/>
      <c r="O1201" s="95"/>
      <c r="P1201" s="95"/>
      <c r="Q1201" s="95"/>
      <c r="R1201" s="95"/>
      <c r="S1201" s="95"/>
      <c r="T1201" s="95"/>
      <c r="U1201" s="95"/>
      <c r="V1201" s="95"/>
      <c r="W1201" s="95"/>
      <c r="X1201" s="95"/>
      <c r="Y1201" s="95"/>
      <c r="Z1201" s="95"/>
      <c r="AA1201" s="95"/>
      <c r="AB1201" s="95"/>
      <c r="AC1201" s="95"/>
      <c r="AD1201" s="95"/>
      <c r="AE1201" s="95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</row>
    <row r="1202" spans="2:52" x14ac:dyDescent="0.25">
      <c r="B1202"/>
      <c r="E1202" s="95"/>
      <c r="F1202" s="95"/>
      <c r="G1202" s="95"/>
      <c r="H1202" s="95"/>
      <c r="I1202" s="95"/>
      <c r="J1202" s="95"/>
      <c r="K1202" s="95"/>
      <c r="L1202" s="95"/>
      <c r="M1202" s="95"/>
      <c r="N1202" s="95"/>
      <c r="O1202" s="95"/>
      <c r="P1202" s="95"/>
      <c r="Q1202" s="95"/>
      <c r="R1202" s="95"/>
      <c r="S1202" s="95"/>
      <c r="T1202" s="95"/>
      <c r="U1202" s="95"/>
      <c r="V1202" s="95"/>
      <c r="W1202" s="95"/>
      <c r="X1202" s="95"/>
      <c r="Y1202" s="95"/>
      <c r="Z1202" s="95"/>
      <c r="AA1202" s="95"/>
      <c r="AB1202" s="95"/>
      <c r="AC1202" s="95"/>
      <c r="AD1202" s="95"/>
      <c r="AE1202" s="95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</row>
    <row r="1203" spans="2:52" x14ac:dyDescent="0.25">
      <c r="B1203"/>
      <c r="E1203" s="95"/>
      <c r="F1203" s="95"/>
      <c r="G1203" s="95"/>
      <c r="H1203" s="95"/>
      <c r="I1203" s="95"/>
      <c r="J1203" s="95"/>
      <c r="K1203" s="95"/>
      <c r="L1203" s="95"/>
      <c r="M1203" s="95"/>
      <c r="N1203" s="95"/>
      <c r="O1203" s="95"/>
      <c r="P1203" s="95"/>
      <c r="Q1203" s="95"/>
      <c r="R1203" s="95"/>
      <c r="S1203" s="95"/>
      <c r="T1203" s="95"/>
      <c r="U1203" s="95"/>
      <c r="V1203" s="95"/>
      <c r="W1203" s="95"/>
      <c r="X1203" s="95"/>
      <c r="Y1203" s="95"/>
      <c r="Z1203" s="95"/>
      <c r="AA1203" s="95"/>
      <c r="AB1203" s="95"/>
      <c r="AC1203" s="95"/>
      <c r="AD1203" s="95"/>
      <c r="AE1203" s="95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</row>
    <row r="1204" spans="2:52" x14ac:dyDescent="0.25">
      <c r="B1204"/>
      <c r="E1204" s="95"/>
      <c r="F1204" s="95"/>
      <c r="G1204" s="95"/>
      <c r="H1204" s="95"/>
      <c r="I1204" s="95"/>
      <c r="J1204" s="95"/>
      <c r="K1204" s="95"/>
      <c r="L1204" s="95"/>
      <c r="M1204" s="95"/>
      <c r="N1204" s="95"/>
      <c r="O1204" s="95"/>
      <c r="P1204" s="95"/>
      <c r="Q1204" s="95"/>
      <c r="R1204" s="95"/>
      <c r="S1204" s="95"/>
      <c r="T1204" s="95"/>
      <c r="U1204" s="95"/>
      <c r="V1204" s="95"/>
      <c r="W1204" s="95"/>
      <c r="X1204" s="95"/>
      <c r="Y1204" s="95"/>
      <c r="Z1204" s="95"/>
      <c r="AA1204" s="95"/>
      <c r="AB1204" s="95"/>
      <c r="AC1204" s="95"/>
      <c r="AD1204" s="95"/>
      <c r="AE1204" s="95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</row>
    <row r="1205" spans="2:52" x14ac:dyDescent="0.25">
      <c r="B1205"/>
      <c r="E1205" s="95"/>
      <c r="F1205" s="95"/>
      <c r="G1205" s="95"/>
      <c r="H1205" s="95"/>
      <c r="I1205" s="95"/>
      <c r="J1205" s="95"/>
      <c r="K1205" s="95"/>
      <c r="L1205" s="95"/>
      <c r="M1205" s="95"/>
      <c r="N1205" s="95"/>
      <c r="O1205" s="95"/>
      <c r="P1205" s="95"/>
      <c r="Q1205" s="95"/>
      <c r="R1205" s="95"/>
      <c r="S1205" s="95"/>
      <c r="T1205" s="95"/>
      <c r="U1205" s="95"/>
      <c r="V1205" s="95"/>
      <c r="W1205" s="95"/>
      <c r="X1205" s="95"/>
      <c r="Y1205" s="95"/>
      <c r="Z1205" s="95"/>
      <c r="AA1205" s="95"/>
      <c r="AB1205" s="95"/>
      <c r="AC1205" s="95"/>
      <c r="AD1205" s="95"/>
      <c r="AE1205" s="95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</row>
    <row r="1206" spans="2:52" x14ac:dyDescent="0.25">
      <c r="B1206"/>
      <c r="E1206" s="95"/>
      <c r="F1206" s="95"/>
      <c r="G1206" s="95"/>
      <c r="H1206" s="95"/>
      <c r="I1206" s="95"/>
      <c r="J1206" s="95"/>
      <c r="K1206" s="95"/>
      <c r="L1206" s="95"/>
      <c r="M1206" s="95"/>
      <c r="N1206" s="95"/>
      <c r="O1206" s="95"/>
      <c r="P1206" s="95"/>
      <c r="Q1206" s="95"/>
      <c r="R1206" s="95"/>
      <c r="S1206" s="95"/>
      <c r="T1206" s="95"/>
      <c r="U1206" s="95"/>
      <c r="V1206" s="95"/>
      <c r="W1206" s="95"/>
      <c r="X1206" s="95"/>
      <c r="Y1206" s="95"/>
      <c r="Z1206" s="95"/>
      <c r="AA1206" s="95"/>
      <c r="AB1206" s="95"/>
      <c r="AC1206" s="95"/>
      <c r="AD1206" s="95"/>
      <c r="AE1206" s="95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</row>
    <row r="1207" spans="2:52" x14ac:dyDescent="0.25">
      <c r="B1207"/>
      <c r="E1207" s="95"/>
      <c r="F1207" s="95"/>
      <c r="G1207" s="95"/>
      <c r="H1207" s="95"/>
      <c r="I1207" s="95"/>
      <c r="J1207" s="95"/>
      <c r="K1207" s="95"/>
      <c r="L1207" s="95"/>
      <c r="M1207" s="95"/>
      <c r="N1207" s="95"/>
      <c r="O1207" s="95"/>
      <c r="P1207" s="95"/>
      <c r="Q1207" s="95"/>
      <c r="R1207" s="95"/>
      <c r="S1207" s="95"/>
      <c r="T1207" s="95"/>
      <c r="U1207" s="95"/>
      <c r="V1207" s="95"/>
      <c r="W1207" s="95"/>
      <c r="X1207" s="95"/>
      <c r="Y1207" s="95"/>
      <c r="Z1207" s="95"/>
      <c r="AA1207" s="95"/>
      <c r="AB1207" s="95"/>
      <c r="AC1207" s="95"/>
      <c r="AD1207" s="95"/>
      <c r="AE1207" s="95"/>
    </row>
  </sheetData>
  <mergeCells count="7">
    <mergeCell ref="AA1:AC1"/>
    <mergeCell ref="C1:F1"/>
    <mergeCell ref="G1:I1"/>
    <mergeCell ref="J1:O1"/>
    <mergeCell ref="P1:R1"/>
    <mergeCell ref="T1:U1"/>
    <mergeCell ref="W1:Y1"/>
  </mergeCells>
  <printOptions gridLines="1"/>
  <pageMargins left="0.51181102362204722" right="0.51181102362204722" top="0.59055118110236227" bottom="0.59055118110236227" header="0.31496062992125984" footer="0.31496062992125984"/>
  <pageSetup paperSize="9" scale="50" fitToHeight="4" orientation="landscape" r:id="rId1"/>
  <headerFooter>
    <oddFooter>&amp;L&amp;D&amp;CPage &amp;P&amp;R&amp;F</oddFooter>
  </headerFooter>
  <rowBreaks count="1" manualBreakCount="1">
    <brk id="19" max="16383" man="1"/>
  </row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9"/>
  </sheetPr>
  <dimension ref="B1:AZ1206"/>
  <sheetViews>
    <sheetView zoomScaleNormal="100" workbookViewId="0">
      <pane xSplit="2" ySplit="3" topLeftCell="C4" activePane="bottomRight" state="frozen"/>
      <selection sqref="A1:XFD1048576"/>
      <selection pane="topRight" sqref="A1:XFD1048576"/>
      <selection pane="bottomLeft" sqref="A1:XFD1048576"/>
      <selection pane="bottomRight" activeCell="D24" sqref="D24"/>
    </sheetView>
  </sheetViews>
  <sheetFormatPr baseColWidth="10" defaultRowHeight="15" x14ac:dyDescent="0.25"/>
  <cols>
    <col min="1" max="1" width="5.7109375" customWidth="1"/>
    <col min="2" max="2" width="38.7109375" style="97" customWidth="1"/>
    <col min="3" max="3" width="11.7109375" customWidth="1"/>
    <col min="4" max="4" width="10.5703125" customWidth="1"/>
    <col min="5" max="31" width="6.7109375" customWidth="1"/>
    <col min="32" max="52" width="8.7109375" style="4" customWidth="1"/>
    <col min="53" max="53" width="5.7109375" customWidth="1"/>
  </cols>
  <sheetData>
    <row r="1" spans="2:52" x14ac:dyDescent="0.25">
      <c r="B1" s="1" t="s">
        <v>0</v>
      </c>
      <c r="C1" s="103" t="s">
        <v>1</v>
      </c>
      <c r="D1" s="103"/>
      <c r="E1" s="103"/>
      <c r="F1" s="103"/>
      <c r="G1" s="104" t="s">
        <v>2</v>
      </c>
      <c r="H1" s="104"/>
      <c r="I1" s="104"/>
      <c r="J1" s="103" t="s">
        <v>94</v>
      </c>
      <c r="K1" s="103"/>
      <c r="L1" s="103"/>
      <c r="M1" s="103"/>
      <c r="N1" s="103"/>
      <c r="O1" s="103"/>
      <c r="P1" s="105" t="s">
        <v>4</v>
      </c>
      <c r="Q1" s="105"/>
      <c r="R1" s="105"/>
      <c r="S1" s="2" t="s">
        <v>5</v>
      </c>
      <c r="T1" s="102" t="s">
        <v>6</v>
      </c>
      <c r="U1" s="102"/>
      <c r="V1" s="2" t="s">
        <v>7</v>
      </c>
      <c r="W1" s="102" t="s">
        <v>8</v>
      </c>
      <c r="X1" s="102"/>
      <c r="Y1" s="102"/>
      <c r="Z1" s="3" t="s">
        <v>9</v>
      </c>
      <c r="AA1" s="102" t="s">
        <v>10</v>
      </c>
      <c r="AB1" s="102"/>
      <c r="AC1" s="102"/>
    </row>
    <row r="2" spans="2:52" ht="50.25" customHeight="1" x14ac:dyDescent="0.25">
      <c r="B2" s="5" t="s">
        <v>11</v>
      </c>
      <c r="C2" s="6" t="s">
        <v>12</v>
      </c>
      <c r="D2" s="7" t="s">
        <v>1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24</v>
      </c>
      <c r="Q2" s="8" t="s">
        <v>25</v>
      </c>
      <c r="R2" s="8" t="s">
        <v>26</v>
      </c>
      <c r="S2" s="8" t="s">
        <v>27</v>
      </c>
      <c r="T2" s="8" t="s">
        <v>28</v>
      </c>
      <c r="U2" s="8" t="s">
        <v>29</v>
      </c>
      <c r="V2" s="8" t="s">
        <v>30</v>
      </c>
      <c r="W2" s="8" t="s">
        <v>31</v>
      </c>
      <c r="X2" s="8" t="s">
        <v>32</v>
      </c>
      <c r="Y2" s="8" t="s">
        <v>33</v>
      </c>
      <c r="Z2" s="8" t="s">
        <v>34</v>
      </c>
      <c r="AA2" s="8" t="s">
        <v>35</v>
      </c>
      <c r="AB2" s="8" t="s">
        <v>36</v>
      </c>
      <c r="AC2" s="8" t="s">
        <v>37</v>
      </c>
      <c r="AD2" s="8" t="s">
        <v>38</v>
      </c>
      <c r="AE2" s="8" t="s">
        <v>39</v>
      </c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10"/>
      <c r="AY2" s="10"/>
      <c r="AZ2" s="10"/>
    </row>
    <row r="3" spans="2:52" ht="18.75" x14ac:dyDescent="0.3">
      <c r="B3" s="11" t="s">
        <v>40</v>
      </c>
      <c r="D3" s="12" t="s">
        <v>1</v>
      </c>
      <c r="E3" s="13" t="s">
        <v>41</v>
      </c>
      <c r="F3" s="13" t="s">
        <v>42</v>
      </c>
      <c r="G3" s="13" t="s">
        <v>43</v>
      </c>
      <c r="H3" s="13" t="s">
        <v>44</v>
      </c>
      <c r="I3" s="13" t="s">
        <v>45</v>
      </c>
      <c r="J3" s="13" t="s">
        <v>46</v>
      </c>
      <c r="K3" s="13" t="s">
        <v>47</v>
      </c>
      <c r="L3" s="13" t="s">
        <v>48</v>
      </c>
      <c r="M3" s="13" t="s">
        <v>49</v>
      </c>
      <c r="N3" s="13" t="s">
        <v>50</v>
      </c>
      <c r="O3" s="13" t="s">
        <v>51</v>
      </c>
      <c r="P3" s="13" t="s">
        <v>52</v>
      </c>
      <c r="Q3" s="13" t="s">
        <v>53</v>
      </c>
      <c r="R3" s="13" t="s">
        <v>54</v>
      </c>
      <c r="S3" s="13" t="s">
        <v>55</v>
      </c>
      <c r="T3" s="13" t="s">
        <v>56</v>
      </c>
      <c r="U3" s="13" t="s">
        <v>57</v>
      </c>
      <c r="V3" s="13" t="s">
        <v>58</v>
      </c>
      <c r="W3" s="13" t="s">
        <v>59</v>
      </c>
      <c r="X3" s="13" t="s">
        <v>60</v>
      </c>
      <c r="Y3" s="13" t="s">
        <v>61</v>
      </c>
      <c r="Z3" s="13" t="s">
        <v>62</v>
      </c>
      <c r="AA3" s="13" t="s">
        <v>63</v>
      </c>
      <c r="AB3" s="13" t="s">
        <v>64</v>
      </c>
      <c r="AC3" s="13" t="s">
        <v>65</v>
      </c>
      <c r="AD3" s="13" t="s">
        <v>66</v>
      </c>
      <c r="AE3" s="13" t="s">
        <v>67</v>
      </c>
    </row>
    <row r="4" spans="2:52" ht="31.5" customHeight="1" x14ac:dyDescent="0.25">
      <c r="B4" s="14" t="s">
        <v>68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7"/>
      <c r="AY4" s="17"/>
      <c r="AZ4" s="16"/>
    </row>
    <row r="5" spans="2:52" ht="18" customHeight="1" x14ac:dyDescent="0.25">
      <c r="B5" s="18" t="s">
        <v>69</v>
      </c>
      <c r="C5" s="19"/>
      <c r="D5" s="19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7"/>
      <c r="AY5" s="17"/>
      <c r="AZ5" s="16"/>
    </row>
    <row r="6" spans="2:52" ht="12.95" customHeight="1" x14ac:dyDescent="0.25">
      <c r="B6" s="20" t="s">
        <v>70</v>
      </c>
      <c r="C6" s="21" t="s">
        <v>71</v>
      </c>
      <c r="D6" s="22">
        <f>0.001*[4]EU28!$AB$453</f>
        <v>12.841416865877807</v>
      </c>
      <c r="E6" s="23">
        <f>0.001*[4]AT!$AB$453</f>
        <v>0.2975694899559021</v>
      </c>
      <c r="F6" s="23">
        <f>0.001*[4]BE!$AB$453</f>
        <v>0.40194183492660523</v>
      </c>
      <c r="G6" s="23">
        <f>0.001*[4]BG!$AB$453</f>
        <v>4.8213432312011723E-2</v>
      </c>
      <c r="H6" s="23">
        <f>0.001*[4]HR!$AB$453</f>
        <v>3.6108791112899781E-2</v>
      </c>
      <c r="I6" s="23">
        <f>0.001*[4]CY!$AB$453</f>
        <v>6.4940338134765628E-3</v>
      </c>
      <c r="J6" s="23">
        <f>0.001*[4]CZ!$AB$453</f>
        <v>0.57588950347900392</v>
      </c>
      <c r="K6" s="23">
        <f>0.001*[4]DK!$AB$453</f>
        <v>0.2497529640197754</v>
      </c>
      <c r="L6" s="23">
        <f>0.001*[4]EE!$AB$453</f>
        <v>1.9285952329635619E-2</v>
      </c>
      <c r="M6" s="23">
        <f>0.001*[4]FI!$AB$453</f>
        <v>0.14282934951782228</v>
      </c>
      <c r="N6" s="23">
        <f>0.001*[4]FR!$AB$453</f>
        <v>1.159758581161499</v>
      </c>
      <c r="O6" s="23">
        <f>0.001*[4]DE!$AB$453</f>
        <v>4.9807657012939455</v>
      </c>
      <c r="P6" s="23">
        <f>0.001*[4]GR!$AB$453</f>
        <v>0.14675371098518372</v>
      </c>
      <c r="Q6" s="23">
        <f>0.001*[4]HU!$AB$453</f>
        <v>0.19655437088012695</v>
      </c>
      <c r="R6" s="23">
        <f>0.001*[4]IE!$AB$453</f>
        <v>0.12495672130584717</v>
      </c>
      <c r="S6" s="23">
        <f>0.001*[4]IT!$AB$453</f>
        <v>1.8466832580566406</v>
      </c>
      <c r="T6" s="23">
        <f>0.001*[4]LA!$AB$453</f>
        <v>5.3997080087661742E-2</v>
      </c>
      <c r="U6" s="23">
        <f>0.001*[4]LT!$AB$453</f>
        <v>4.1519049406051639E-2</v>
      </c>
      <c r="V6" s="23">
        <f>0.001*[4]LU!$AB$453</f>
        <v>1.2430436737835407E-2</v>
      </c>
      <c r="W6" s="23">
        <f>0.001*[4]MT!$AB$453</f>
        <v>7.8627845644950868E-4</v>
      </c>
      <c r="X6" s="23">
        <f>0.001*[4]NL!$AB$453</f>
        <v>0.7001343579739332</v>
      </c>
      <c r="Y6" s="23">
        <f>0.001*[4]PL!$AB$453</f>
        <v>0.63554907584190368</v>
      </c>
      <c r="Z6" s="23">
        <f>0.001*[4]PT!$AB$453</f>
        <v>0.11509813112020492</v>
      </c>
      <c r="AA6" s="23">
        <f>0.001*[4]RO!$AB$453</f>
        <v>0.16913527393341066</v>
      </c>
      <c r="AB6" s="23">
        <f>0.001*[4]SK!$AB$453</f>
        <v>0.10409126225113868</v>
      </c>
      <c r="AC6" s="23">
        <f>0.001*[4]SI!$AB$453</f>
        <v>7.2057971000671392E-2</v>
      </c>
      <c r="AD6" s="23">
        <f>0.001*[4]ES!$AB$453</f>
        <v>0.60576844692230225</v>
      </c>
      <c r="AE6" s="23">
        <f>0.001*[4]SE!$AB$453</f>
        <v>9.7291806995868688E-2</v>
      </c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5"/>
      <c r="AY6" s="25"/>
      <c r="AZ6" s="26"/>
    </row>
    <row r="7" spans="2:52" ht="12.95" customHeight="1" x14ac:dyDescent="0.25">
      <c r="B7" s="27" t="s">
        <v>72</v>
      </c>
      <c r="C7" s="28" t="s">
        <v>71</v>
      </c>
      <c r="D7" s="29">
        <f>0.001*[4]EU28!$AB$454</f>
        <v>32.861897413432601</v>
      </c>
      <c r="E7" s="30">
        <f>0.001*[4]AT!$AB$454</f>
        <v>0.81851486241817473</v>
      </c>
      <c r="F7" s="30">
        <f>0.001*[4]BE!$AB$454</f>
        <v>1.1438099269866944</v>
      </c>
      <c r="G7" s="30">
        <f>0.001*[4]BG!$AB$454</f>
        <v>0.29673281478881836</v>
      </c>
      <c r="H7" s="30">
        <f>0.001*[4]HR!$AB$454</f>
        <v>8.3128236293792721E-2</v>
      </c>
      <c r="I7" s="30">
        <f>0.001*[4]CY!$AB$454</f>
        <v>0</v>
      </c>
      <c r="J7" s="30">
        <f>0.001*[4]CZ!$AB$454</f>
        <v>0.88728442668914798</v>
      </c>
      <c r="K7" s="30">
        <f>0.001*[4]DK!$AB$454</f>
        <v>1.1840292143821716</v>
      </c>
      <c r="L7" s="30">
        <f>0.001*[4]EE!$AB$454</f>
        <v>0.18768979454040527</v>
      </c>
      <c r="M7" s="30">
        <f>0.001*[4]FI!$AB$454</f>
        <v>2.5604535436630251</v>
      </c>
      <c r="N7" s="30">
        <f>0.001*[4]FR!$AB$454</f>
        <v>4.0467892074584961</v>
      </c>
      <c r="O7" s="30">
        <f>0.001*[4]DE!$AB$454</f>
        <v>5.6413381919860841</v>
      </c>
      <c r="P7" s="30">
        <f>0.001*[4]GR!$AB$454</f>
        <v>0.29450706100463869</v>
      </c>
      <c r="Q7" s="30">
        <f>0.001*[4]HU!$AB$454</f>
        <v>0.98005427742004392</v>
      </c>
      <c r="R7" s="30">
        <f>0.001*[4]IE!$AB$454</f>
        <v>0.23029088783264159</v>
      </c>
      <c r="S7" s="30">
        <f>0.001*[4]IT!$AB$454</f>
        <v>2.9363644466400145</v>
      </c>
      <c r="T7" s="30">
        <f>0.001*[4]LA!$AB$454</f>
        <v>8.6516448736190799E-2</v>
      </c>
      <c r="U7" s="30">
        <f>0.001*[4]LT!$AB$454</f>
        <v>0.16183902144432069</v>
      </c>
      <c r="V7" s="30">
        <f>0.001*[4]LU!$AB$454</f>
        <v>1.3363965034484863E-2</v>
      </c>
      <c r="W7" s="30">
        <f>0.001*[4]MT!$AB$454</f>
        <v>1.5036709308624268E-3</v>
      </c>
      <c r="X7" s="30">
        <f>0.001*[4]NL!$AB$454</f>
        <v>1.3374758344292641</v>
      </c>
      <c r="Y7" s="30">
        <f>0.001*[4]PL!$AB$454</f>
        <v>3.9752465896606446</v>
      </c>
      <c r="Z7" s="30">
        <f>0.001*[4]PT!$AB$454</f>
        <v>0.56841365098953245</v>
      </c>
      <c r="AA7" s="30">
        <f>0.001*[4]RO!$AB$454</f>
        <v>0.61045708465576176</v>
      </c>
      <c r="AB7" s="30">
        <f>0.001*[4]SK!$AB$454</f>
        <v>0.4734553375244141</v>
      </c>
      <c r="AC7" s="30">
        <f>0.001*[4]SI!$AB$454</f>
        <v>0.10859095764160157</v>
      </c>
      <c r="AD7" s="30">
        <f>0.001*[4]ES!$AB$454</f>
        <v>1.5641315631866455</v>
      </c>
      <c r="AE7" s="30">
        <f>0.001*[4]SE!$AB$454</f>
        <v>2.6699163970947266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5"/>
      <c r="AY7" s="25"/>
      <c r="AZ7" s="26"/>
    </row>
    <row r="8" spans="2:52" ht="12.95" customHeight="1" x14ac:dyDescent="0.25">
      <c r="B8" s="27" t="s">
        <v>73</v>
      </c>
      <c r="C8" s="28" t="s">
        <v>71</v>
      </c>
      <c r="D8" s="29">
        <f>0.001*[4]EU28!$AB$455</f>
        <v>4.2994126359522342</v>
      </c>
      <c r="E8" s="30">
        <f>0.001*[4]AT!$AB$455</f>
        <v>0.10650173950195313</v>
      </c>
      <c r="F8" s="30">
        <f>0.001*[4]BE!$AB$455</f>
        <v>0.116323486328125</v>
      </c>
      <c r="G8" s="30">
        <f>0.001*[4]BG!$AB$455</f>
        <v>1.9639039993286134E-2</v>
      </c>
      <c r="H8" s="30">
        <f>0.001*[4]HR!$AB$455</f>
        <v>1.1914901733398438E-2</v>
      </c>
      <c r="I8" s="30">
        <f>0.001*[4]CY!$AB$455</f>
        <v>4.4517889022827146E-3</v>
      </c>
      <c r="J8" s="30">
        <f>0.001*[4]CZ!$AB$455</f>
        <v>3.2568927764892577E-2</v>
      </c>
      <c r="K8" s="30">
        <f>0.001*[4]DK!$AB$455</f>
        <v>0.12919869995117189</v>
      </c>
      <c r="L8" s="30">
        <f>0.001*[4]EE!$AB$455</f>
        <v>8.6406698226928706E-3</v>
      </c>
      <c r="M8" s="30">
        <f>0.001*[4]FI!$AB$455</f>
        <v>4.7820507049560548E-2</v>
      </c>
      <c r="N8" s="30">
        <f>0.001*[4]FR!$AB$455</f>
        <v>0.89491436767578125</v>
      </c>
      <c r="O8" s="30">
        <f>0.001*[4]DE!$AB$455</f>
        <v>0.75814831542968752</v>
      </c>
      <c r="P8" s="30">
        <f>0.001*[4]GR!$AB$455</f>
        <v>2.3656795501708985E-2</v>
      </c>
      <c r="Q8" s="30">
        <f>0.001*[4]HU!$AB$455</f>
        <v>5.0725753784179692E-2</v>
      </c>
      <c r="R8" s="30">
        <f>0.001*[4]IE!$AB$455</f>
        <v>4.4929553985595706E-2</v>
      </c>
      <c r="S8" s="30">
        <f>0.001*[4]IT!$AB$455</f>
        <v>0.58045693969726564</v>
      </c>
      <c r="T8" s="30">
        <f>0.001*[4]LA!$AB$455</f>
        <v>3.0764758586883548E-3</v>
      </c>
      <c r="U8" s="30">
        <f>0.001*[4]LT!$AB$455</f>
        <v>9.7016351521015173E-3</v>
      </c>
      <c r="V8" s="30">
        <f>0.001*[4]LU!$AB$455</f>
        <v>7.0153833627700805E-3</v>
      </c>
      <c r="W8" s="30">
        <f>0.001*[4]MT!$AB$455</f>
        <v>1.8561177253723145E-3</v>
      </c>
      <c r="X8" s="30">
        <f>0.001*[4]NL!$AB$455</f>
        <v>0.37055563354492188</v>
      </c>
      <c r="Y8" s="30">
        <f>0.001*[4]PL!$AB$455</f>
        <v>8.7210376739501952E-2</v>
      </c>
      <c r="Z8" s="30">
        <f>0.001*[4]PT!$AB$455</f>
        <v>4.8199688434600832E-2</v>
      </c>
      <c r="AA8" s="30">
        <f>0.001*[4]RO!$AB$455</f>
        <v>0.1316600341796875</v>
      </c>
      <c r="AB8" s="30">
        <f>0.001*[4]SK!$AB$455</f>
        <v>2.3645587921142578E-2</v>
      </c>
      <c r="AC8" s="30">
        <f>0.001*[4]SI!$AB$455</f>
        <v>1.151400375366211E-2</v>
      </c>
      <c r="AD8" s="30">
        <f>0.001*[4]ES!$AB$455</f>
        <v>0.63864805603027341</v>
      </c>
      <c r="AE8" s="30">
        <f>0.001*[4]SE!$AB$455</f>
        <v>0.1364381561279297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5"/>
      <c r="AY8" s="25"/>
      <c r="AZ8" s="26"/>
    </row>
    <row r="9" spans="2:52" ht="12.95" customHeight="1" x14ac:dyDescent="0.25">
      <c r="B9" s="27" t="s">
        <v>74</v>
      </c>
      <c r="C9" s="28" t="s">
        <v>71</v>
      </c>
      <c r="D9" s="29">
        <f>0.001*[4]EU28!$AB$456</f>
        <v>3.4447471013376489</v>
      </c>
      <c r="E9" s="30">
        <f>0.001*[4]AT!$AB$456</f>
        <v>7.4332695007324215E-2</v>
      </c>
      <c r="F9" s="30">
        <f>0.001*[4]BE!$AB$456</f>
        <v>7.9216979980468755E-2</v>
      </c>
      <c r="G9" s="30">
        <f>0.001*[4]BG!$AB$456</f>
        <v>9.6014152526855467E-2</v>
      </c>
      <c r="H9" s="30">
        <f>0.001*[4]HR!$AB$456</f>
        <v>1.4287744522094727E-2</v>
      </c>
      <c r="I9" s="30">
        <f>0.001*[4]CY!$AB$456</f>
        <v>0</v>
      </c>
      <c r="J9" s="30">
        <f>0.001*[4]CZ!$AB$456</f>
        <v>2.3476129531860353E-2</v>
      </c>
      <c r="K9" s="30">
        <f>0.001*[4]DK!$AB$456</f>
        <v>6.8502120971679695E-2</v>
      </c>
      <c r="L9" s="30">
        <f>0.001*[4]EE!$AB$456</f>
        <v>4.6952247619628908E-3</v>
      </c>
      <c r="M9" s="30">
        <f>0.001*[4]FI!$AB$456</f>
        <v>2.709633255004883E-2</v>
      </c>
      <c r="N9" s="30">
        <f>0.001*[4]FR!$AB$456</f>
        <v>0.44827505493164066</v>
      </c>
      <c r="O9" s="30">
        <f>0.001*[4]DE!$AB$456</f>
        <v>0.33338406372070312</v>
      </c>
      <c r="P9" s="30">
        <f>0.001*[4]GR!$AB$456</f>
        <v>5.5770324707031249E-2</v>
      </c>
      <c r="Q9" s="30">
        <f>0.001*[4]HU!$AB$456</f>
        <v>0.11414888000488281</v>
      </c>
      <c r="R9" s="30">
        <f>0.001*[4]IE!$AB$456</f>
        <v>1.9804244995117189E-2</v>
      </c>
      <c r="S9" s="30">
        <f>0.001*[4]IT!$AB$456</f>
        <v>1.3470418701171876</v>
      </c>
      <c r="T9" s="30">
        <f>0.001*[4]LA!$AB$456</f>
        <v>5.5011782646179203E-3</v>
      </c>
      <c r="U9" s="30">
        <f>0.001*[4]LT!$AB$456</f>
        <v>8.4924011230468749E-3</v>
      </c>
      <c r="V9" s="30">
        <f>0.001*[4]LU!$AB$456</f>
        <v>5.676194094121456E-6</v>
      </c>
      <c r="W9" s="30">
        <f>0.001*[4]MT!$AB$456</f>
        <v>3.2359231263399127E-6</v>
      </c>
      <c r="X9" s="30">
        <f>0.001*[4]NL!$AB$456</f>
        <v>7.9216979980468755E-2</v>
      </c>
      <c r="Y9" s="30">
        <f>0.001*[4]PL!$AB$456</f>
        <v>9.9021224975585936E-2</v>
      </c>
      <c r="Z9" s="30">
        <f>0.001*[4]PT!$AB$456</f>
        <v>3.9073513031005862E-2</v>
      </c>
      <c r="AA9" s="30">
        <f>0.001*[4]RO!$AB$456</f>
        <v>0.32497692871093753</v>
      </c>
      <c r="AB9" s="30">
        <f>0.001*[4]SK!$AB$456</f>
        <v>2.7047702789306641E-2</v>
      </c>
      <c r="AC9" s="30">
        <f>0.001*[4]SI!$AB$456</f>
        <v>2.6260269165039062E-2</v>
      </c>
      <c r="AD9" s="30">
        <f>0.001*[4]ES!$AB$456</f>
        <v>8.394161987304688E-2</v>
      </c>
      <c r="AE9" s="30">
        <f>0.001*[4]SE!$AB$456</f>
        <v>4.5160552978515629E-2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5"/>
      <c r="AY9" s="25"/>
      <c r="AZ9" s="26"/>
    </row>
    <row r="10" spans="2:52" ht="12.95" customHeight="1" x14ac:dyDescent="0.25">
      <c r="B10" s="27" t="s">
        <v>75</v>
      </c>
      <c r="C10" s="28" t="s">
        <v>71</v>
      </c>
      <c r="D10" s="29">
        <f>0.001*[4]EU28!$AB$457</f>
        <v>96.670567749023434</v>
      </c>
      <c r="E10" s="30">
        <f>0.001*[4]AT!$AB$457</f>
        <v>8.8075839843750003</v>
      </c>
      <c r="F10" s="30">
        <f>0.001*[4]BE!$AB$457</f>
        <v>5.6650009155273441E-2</v>
      </c>
      <c r="G10" s="30">
        <f>0.001*[4]BG!$AB$457</f>
        <v>1.9936166992187501</v>
      </c>
      <c r="H10" s="30">
        <f>0.001*[4]HR!$AB$457</f>
        <v>2.1684741210937499</v>
      </c>
      <c r="I10" s="30">
        <f>0.001*[4]CY!$AB$457</f>
        <v>0</v>
      </c>
      <c r="J10" s="30">
        <f>0.001*[4]CZ!$AB$457</f>
        <v>0.77558996582031248</v>
      </c>
      <c r="K10" s="30">
        <f>0.001*[4]DK!$AB$457</f>
        <v>0</v>
      </c>
      <c r="L10" s="30">
        <f>0.001*[4]EE!$AB$457</f>
        <v>0</v>
      </c>
      <c r="M10" s="30">
        <f>0.001*[4]FI!$AB$457</f>
        <v>2.9628703613281249</v>
      </c>
      <c r="N10" s="30">
        <f>0.001*[4]FR!$AB$457</f>
        <v>16.466109375000002</v>
      </c>
      <c r="O10" s="30">
        <f>0.001*[4]DE!$AB$457</f>
        <v>3.37169970703125</v>
      </c>
      <c r="P10" s="30">
        <f>0.001*[4]GR!$AB$457</f>
        <v>3.0043752441406251</v>
      </c>
      <c r="Q10" s="30">
        <f>0.001*[4]HU!$AB$457</f>
        <v>4.5803432464599607E-2</v>
      </c>
      <c r="R10" s="30">
        <f>0.001*[4]IE!$AB$457</f>
        <v>0.21711181640624999</v>
      </c>
      <c r="S10" s="30">
        <f>0.001*[4]IT!$AB$457</f>
        <v>12.430775390625</v>
      </c>
      <c r="T10" s="30">
        <f>0.001*[4]LA!$AB$457</f>
        <v>1.7543918457031251</v>
      </c>
      <c r="U10" s="30">
        <f>0.001*[4]LT!$AB$457</f>
        <v>0.10801399230957032</v>
      </c>
      <c r="V10" s="30">
        <f>0.001*[4]LU!$AB$457</f>
        <v>0</v>
      </c>
      <c r="W10" s="30">
        <f>0.001*[4]MT!$AB$457</f>
        <v>0</v>
      </c>
      <c r="X10" s="30">
        <f>0.001*[4]NL!$AB$457</f>
        <v>3.7000003814697265E-2</v>
      </c>
      <c r="Y10" s="30">
        <f>0.001*[4]PL!$AB$457</f>
        <v>0.3048799743652344</v>
      </c>
      <c r="Z10" s="30">
        <f>0.001*[4]PT!$AB$457</f>
        <v>4.3139033203124999</v>
      </c>
      <c r="AA10" s="30">
        <f>0.001*[4]RO!$AB$457</f>
        <v>6.9850180664062504</v>
      </c>
      <c r="AB10" s="30">
        <f>0.001*[4]SK!$AB$457</f>
        <v>1.6920201416015626</v>
      </c>
      <c r="AC10" s="30">
        <f>0.001*[4]SI!$AB$457</f>
        <v>0.99746936035156253</v>
      </c>
      <c r="AD10" s="30">
        <f>0.001*[4]ES!$AB$457</f>
        <v>12.19896484375</v>
      </c>
      <c r="AE10" s="30">
        <f>0.001*[4]SE!$AB$457</f>
        <v>15.97824609375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5"/>
      <c r="AY10" s="25"/>
      <c r="AZ10" s="26"/>
    </row>
    <row r="11" spans="2:52" ht="12.95" customHeight="1" x14ac:dyDescent="0.25">
      <c r="B11" s="27" t="s">
        <v>76</v>
      </c>
      <c r="C11" s="28" t="s">
        <v>71</v>
      </c>
      <c r="D11" s="29">
        <f>0.001*[4]EU28!$AB$458</f>
        <v>16.671411246776582</v>
      </c>
      <c r="E11" s="30">
        <f>0.001*[4]AT!$AB$458</f>
        <v>1.89616162109375</v>
      </c>
      <c r="F11" s="30">
        <f>0.001*[4]BE!$AB$458</f>
        <v>6.9366668701171877E-2</v>
      </c>
      <c r="G11" s="30">
        <f>0.001*[4]BG!$AB$458</f>
        <v>0.2980778503417969</v>
      </c>
      <c r="H11" s="30">
        <f>0.001*[4]HR!$AB$458</f>
        <v>0.19638511657714844</v>
      </c>
      <c r="I11" s="30">
        <f>0.001*[4]CY!$AB$458</f>
        <v>1.544201135635376E-3</v>
      </c>
      <c r="J11" s="30">
        <f>0.001*[4]CZ!$AB$458</f>
        <v>0.41069995117187502</v>
      </c>
      <c r="K11" s="30">
        <f>0.001*[4]DK!$AB$458</f>
        <v>1.0999999046325684E-2</v>
      </c>
      <c r="L11" s="30">
        <f>0.001*[4]EE!$AB$458</f>
        <v>8.0999994277954103E-3</v>
      </c>
      <c r="M11" s="30">
        <f>0.001*[4]FI!$AB$458</f>
        <v>0.44300003051757814</v>
      </c>
      <c r="N11" s="30">
        <f>0.001*[4]FR!$AB$458</f>
        <v>3.11285400390625</v>
      </c>
      <c r="O11" s="30">
        <f>0.001*[4]DE!$AB$458</f>
        <v>1.1936300048828126</v>
      </c>
      <c r="P11" s="30">
        <f>0.001*[4]GR!$AB$458</f>
        <v>0.14311666870117187</v>
      </c>
      <c r="Q11" s="30">
        <f>0.001*[4]HU!$AB$458</f>
        <v>1.9695339202880861E-2</v>
      </c>
      <c r="R11" s="30">
        <f>0.001*[4]IE!$AB$458</f>
        <v>6.6000000000000003E-2</v>
      </c>
      <c r="S11" s="30">
        <f>0.001*[4]IT!$AB$458</f>
        <v>2.813533447265625</v>
      </c>
      <c r="T11" s="30">
        <f>0.001*[4]LA!$AB$458</f>
        <v>8.8598167419433591E-2</v>
      </c>
      <c r="U11" s="30">
        <f>0.001*[4]LT!$AB$458</f>
        <v>5.3000003814697265E-2</v>
      </c>
      <c r="V11" s="30">
        <f>0.001*[4]LU!$AB$458</f>
        <v>4.6781959533691408E-2</v>
      </c>
      <c r="W11" s="30">
        <f>0.001*[4]MT!$AB$458</f>
        <v>0</v>
      </c>
      <c r="X11" s="30">
        <f>0.001*[4]NL!$AB$458</f>
        <v>2.200000047683716E-3</v>
      </c>
      <c r="Y11" s="30">
        <f>0.001*[4]PL!$AB$458</f>
        <v>0.5684446411132813</v>
      </c>
      <c r="Z11" s="30">
        <f>0.001*[4]PT!$AB$458</f>
        <v>0.52698492431640631</v>
      </c>
      <c r="AA11" s="30">
        <f>0.001*[4]RO!$AB$458</f>
        <v>0.6590409545898438</v>
      </c>
      <c r="AB11" s="30">
        <f>0.001*[4]SK!$AB$458</f>
        <v>0.13952047729492187</v>
      </c>
      <c r="AC11" s="30">
        <f>0.001*[4]SI!$AB$458</f>
        <v>0.21070426940917969</v>
      </c>
      <c r="AD11" s="30">
        <f>0.001*[4]ES!$AB$458</f>
        <v>2.3664760742187498</v>
      </c>
      <c r="AE11" s="30">
        <f>0.001*[4]SE!$AB$458</f>
        <v>1.3264948730468751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5"/>
      <c r="AY11" s="25"/>
      <c r="AZ11" s="26"/>
    </row>
    <row r="12" spans="2:52" ht="12.95" customHeight="1" x14ac:dyDescent="0.25">
      <c r="B12" s="27" t="s">
        <v>77</v>
      </c>
      <c r="C12" s="28" t="s">
        <v>71</v>
      </c>
      <c r="D12" s="31">
        <f>0.001*[4]EU28!$AB$459</f>
        <v>486.74013168907169</v>
      </c>
      <c r="E12" s="32">
        <f>0.001*[4]AT!$AB$459</f>
        <v>15.953395263671876</v>
      </c>
      <c r="F12" s="32">
        <f>0.001*[4]BE!$AB$459</f>
        <v>26.543275390625002</v>
      </c>
      <c r="G12" s="32">
        <f>0.001*[4]BG!$AB$459</f>
        <v>4.3746549072265628</v>
      </c>
      <c r="H12" s="32">
        <f>0.001*[4]HR!$AB$459</f>
        <v>1.8500260620117188</v>
      </c>
      <c r="I12" s="32">
        <f>0.001*[4]CY!$AB$459</f>
        <v>1.2008872528076173</v>
      </c>
      <c r="J12" s="32">
        <f>0.001*[4]CZ!$AB$459</f>
        <v>13.22771435546875</v>
      </c>
      <c r="K12" s="32">
        <f>0.001*[4]DK!$AB$459</f>
        <v>5.4943658447265626</v>
      </c>
      <c r="L12" s="32">
        <f>0.001*[4]EE!$AB$459</f>
        <v>3.1307701110839845E-2</v>
      </c>
      <c r="M12" s="32">
        <f>0.001*[4]FI!$AB$459</f>
        <v>1.7206185607910156</v>
      </c>
      <c r="N12" s="32">
        <f>0.001*[4]FR!$AB$459</f>
        <v>82.178360351562503</v>
      </c>
      <c r="O12" s="32">
        <f>0.001*[4]DE!$AB$459</f>
        <v>129.70437109375001</v>
      </c>
      <c r="P12" s="32">
        <f>0.001*[4]GR!$AB$459</f>
        <v>10.179239990234375</v>
      </c>
      <c r="Q12" s="32">
        <f>0.001*[4]HU!$AB$459</f>
        <v>13.579302734375</v>
      </c>
      <c r="R12" s="32">
        <f>0.001*[4]IE!$AB$459</f>
        <v>5.5859661865234376</v>
      </c>
      <c r="S12" s="32">
        <f>0.001*[4]IT!$AB$459</f>
        <v>72.913359374999999</v>
      </c>
      <c r="T12" s="32">
        <f>0.001*[4]LA!$AB$459</f>
        <v>6.9999300003051754E-2</v>
      </c>
      <c r="U12" s="32">
        <f>0.001*[4]LT!$AB$459</f>
        <v>0.15815532684326172</v>
      </c>
      <c r="V12" s="32">
        <f>0.001*[4]LU!$AB$459</f>
        <v>1.7983889770507813</v>
      </c>
      <c r="W12" s="32">
        <f>0.001*[4]MT!$AB$459</f>
        <v>0.36792447280883789</v>
      </c>
      <c r="X12" s="32">
        <f>0.001*[4]NL!$AB$459</f>
        <v>20.965309082031251</v>
      </c>
      <c r="Y12" s="32">
        <f>0.001*[4]PL!$AB$459</f>
        <v>4.2267549438476566</v>
      </c>
      <c r="Z12" s="32">
        <f>0.001*[4]PT!$AB$459</f>
        <v>6.145243957519531</v>
      </c>
      <c r="AA12" s="32">
        <f>0.001*[4]RO!$AB$459</f>
        <v>3.775092224121094</v>
      </c>
      <c r="AB12" s="32">
        <f>0.001*[4]SK!$AB$459</f>
        <v>5.659458862304688</v>
      </c>
      <c r="AC12" s="32">
        <f>0.001*[4]SI!$AB$459</f>
        <v>2.2891153564453126</v>
      </c>
      <c r="AD12" s="32">
        <f>0.001*[4]ES!$AB$459</f>
        <v>54.051798828125001</v>
      </c>
      <c r="AE12" s="32">
        <f>0.001*[4]SE!$AB$459</f>
        <v>2.6960452880859376</v>
      </c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5"/>
      <c r="AY12" s="25"/>
      <c r="AZ12" s="26"/>
    </row>
    <row r="13" spans="2:52" ht="12.95" customHeight="1" x14ac:dyDescent="0.25">
      <c r="B13" s="27" t="s">
        <v>78</v>
      </c>
      <c r="C13" s="28" t="s">
        <v>71</v>
      </c>
      <c r="D13" s="29">
        <f>0.001*[4]EU28!$AB$460</f>
        <v>1.7386638140678405</v>
      </c>
      <c r="E13" s="30">
        <f>0.001*[4]AT!$AB$460</f>
        <v>0</v>
      </c>
      <c r="F13" s="30">
        <f>0.001*[4]BE!$AB$460</f>
        <v>0</v>
      </c>
      <c r="G13" s="30">
        <f>0.001*[4]BG!$AB$460</f>
        <v>0</v>
      </c>
      <c r="H13" s="30">
        <f>0.001*[4]HR!$AB$460</f>
        <v>0</v>
      </c>
      <c r="I13" s="30">
        <f>0.001*[4]CY!$AB$460</f>
        <v>5.0851202011108405E-4</v>
      </c>
      <c r="J13" s="30">
        <f>0.001*[4]CZ!$AB$460</f>
        <v>0</v>
      </c>
      <c r="K13" s="30">
        <f>0.001*[4]DK!$AB$460</f>
        <v>0</v>
      </c>
      <c r="L13" s="30">
        <f>0.001*[4]EE!$AB$460</f>
        <v>0</v>
      </c>
      <c r="M13" s="30">
        <f>0.001*[4]FI!$AB$460</f>
        <v>0</v>
      </c>
      <c r="N13" s="30">
        <f>0.001*[4]FR!$AB$460</f>
        <v>0</v>
      </c>
      <c r="O13" s="30">
        <f>0.001*[4]DE!$AB$460</f>
        <v>0</v>
      </c>
      <c r="P13" s="30">
        <f>0.001*[4]GR!$AB$460</f>
        <v>2.9656129837036135E-2</v>
      </c>
      <c r="Q13" s="30">
        <f>0.001*[4]HU!$AB$460</f>
        <v>0</v>
      </c>
      <c r="R13" s="30">
        <f>0.001*[4]IE!$AB$460</f>
        <v>0</v>
      </c>
      <c r="S13" s="30">
        <f>0.001*[4]IT!$AB$460</f>
        <v>0</v>
      </c>
      <c r="T13" s="30">
        <f>0.001*[4]LA!$AB$460</f>
        <v>0</v>
      </c>
      <c r="U13" s="30">
        <f>0.001*[4]LT!$AB$460</f>
        <v>0</v>
      </c>
      <c r="V13" s="30">
        <f>0.001*[4]LU!$AB$460</f>
        <v>0</v>
      </c>
      <c r="W13" s="30">
        <f>0.001*[4]MT!$AB$460</f>
        <v>0</v>
      </c>
      <c r="X13" s="30">
        <f>0.001*[4]NL!$AB$460</f>
        <v>0</v>
      </c>
      <c r="Y13" s="30">
        <f>0.001*[4]PL!$AB$460</f>
        <v>0</v>
      </c>
      <c r="Z13" s="30">
        <f>0.001*[4]PT!$AB$460</f>
        <v>6.3898097991943362E-2</v>
      </c>
      <c r="AA13" s="30">
        <f>0.001*[4]RO!$AB$460</f>
        <v>0</v>
      </c>
      <c r="AB13" s="30">
        <f>0.001*[4]SK!$AB$460</f>
        <v>0</v>
      </c>
      <c r="AC13" s="30">
        <f>0.001*[4]SI!$AB$460</f>
        <v>0</v>
      </c>
      <c r="AD13" s="30">
        <f>0.001*[4]ES!$AB$460</f>
        <v>1.64460107421875</v>
      </c>
      <c r="AE13" s="30">
        <f>0.001*[4]SE!$AB$460</f>
        <v>0</v>
      </c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5"/>
      <c r="AY13" s="25"/>
      <c r="AZ13" s="26"/>
    </row>
    <row r="14" spans="2:52" ht="12.95" customHeight="1" x14ac:dyDescent="0.25">
      <c r="B14" s="27" t="s">
        <v>79</v>
      </c>
      <c r="C14" s="28" t="s">
        <v>71</v>
      </c>
      <c r="D14" s="31">
        <f>0.001*[4]EU28!$AB$461</f>
        <v>6.1767096757888794E-2</v>
      </c>
      <c r="E14" s="32">
        <f>0.001*[4]AT!$AB$461</f>
        <v>0</v>
      </c>
      <c r="F14" s="32">
        <f>0.001*[4]BE!$AB$461</f>
        <v>0</v>
      </c>
      <c r="G14" s="32">
        <f>0.001*[4]BG!$AB$461</f>
        <v>0</v>
      </c>
      <c r="H14" s="32">
        <f>0.001*[4]HR!$AB$461</f>
        <v>0</v>
      </c>
      <c r="I14" s="32">
        <f>0.001*[4]CY!$AB$461</f>
        <v>0</v>
      </c>
      <c r="J14" s="32">
        <f>0.001*[4]CZ!$AB$461</f>
        <v>0</v>
      </c>
      <c r="K14" s="32">
        <f>0.001*[4]DK!$AB$461</f>
        <v>0</v>
      </c>
      <c r="L14" s="32">
        <f>0.001*[4]EE!$AB$461</f>
        <v>0</v>
      </c>
      <c r="M14" s="32">
        <f>0.001*[4]FI!$AB$461</f>
        <v>0</v>
      </c>
      <c r="N14" s="32">
        <f>0.001*[4]FR!$AB$461</f>
        <v>0</v>
      </c>
      <c r="O14" s="32">
        <f>0.001*[4]DE!$AB$461</f>
        <v>0</v>
      </c>
      <c r="P14" s="32">
        <f>0.001*[4]GR!$AB$461</f>
        <v>0</v>
      </c>
      <c r="Q14" s="32">
        <f>0.001*[4]HU!$AB$461</f>
        <v>0</v>
      </c>
      <c r="R14" s="32">
        <f>0.001*[4]IE!$AB$461</f>
        <v>4.7566833496093747E-3</v>
      </c>
      <c r="S14" s="32">
        <f>0.001*[4]IT!$AB$461</f>
        <v>2.4733345508575438E-3</v>
      </c>
      <c r="T14" s="32">
        <f>0.001*[4]LA!$AB$461</f>
        <v>0</v>
      </c>
      <c r="U14" s="32">
        <f>0.001*[4]LT!$AB$461</f>
        <v>0</v>
      </c>
      <c r="V14" s="32">
        <f>0.001*[4]LU!$AB$461</f>
        <v>0</v>
      </c>
      <c r="W14" s="32">
        <f>0.001*[4]MT!$AB$461</f>
        <v>0</v>
      </c>
      <c r="X14" s="32">
        <f>0.001*[4]NL!$AB$461</f>
        <v>0</v>
      </c>
      <c r="Y14" s="32">
        <f>0.001*[4]PL!$AB$461</f>
        <v>0</v>
      </c>
      <c r="Z14" s="32">
        <f>0.001*[4]PT!$AB$461</f>
        <v>5.4537078857421879E-2</v>
      </c>
      <c r="AA14" s="32">
        <f>0.001*[4]RO!$AB$461</f>
        <v>0</v>
      </c>
      <c r="AB14" s="32">
        <f>0.001*[4]SK!$AB$461</f>
        <v>0</v>
      </c>
      <c r="AC14" s="32">
        <f>0.001*[4]SI!$AB$461</f>
        <v>0</v>
      </c>
      <c r="AD14" s="32">
        <f>0.001*[4]ES!$AB$461</f>
        <v>0</v>
      </c>
      <c r="AE14" s="32">
        <f>0.001*[4]SE!$AB$461</f>
        <v>0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5"/>
      <c r="AY14" s="25"/>
      <c r="AZ14" s="26"/>
    </row>
    <row r="15" spans="2:52" ht="12.95" customHeight="1" x14ac:dyDescent="0.25">
      <c r="B15" s="27" t="s">
        <v>80</v>
      </c>
      <c r="C15" s="28" t="s">
        <v>71</v>
      </c>
      <c r="D15" s="31">
        <f>0.001*[4]EU28!$AB$462</f>
        <v>270.90216332244876</v>
      </c>
      <c r="E15" s="32">
        <f>0.001*[4]AT!$AB$462</f>
        <v>6.7413061523437499</v>
      </c>
      <c r="F15" s="32">
        <f>0.001*[4]BE!$AB$462</f>
        <v>7.1652446289062501</v>
      </c>
      <c r="G15" s="32">
        <f>0.001*[4]BG!$AB$462</f>
        <v>1.71222900390625</v>
      </c>
      <c r="H15" s="32">
        <f>0.001*[4]HR!$AB$462</f>
        <v>1.9191210937500001</v>
      </c>
      <c r="I15" s="32">
        <f>0.001*[4]CY!$AB$462</f>
        <v>0.99700762939453125</v>
      </c>
      <c r="J15" s="32">
        <f>0.001*[4]CZ!$AB$462</f>
        <v>0.89035382080078129</v>
      </c>
      <c r="K15" s="32">
        <f>0.001*[4]DK!$AB$462</f>
        <v>7.4752783203125004</v>
      </c>
      <c r="L15" s="32">
        <f>0.001*[4]EE!$AB$462</f>
        <v>1.484123046875</v>
      </c>
      <c r="M15" s="32">
        <f>0.001*[4]FI!$AB$462</f>
        <v>5.5452714843750002</v>
      </c>
      <c r="N15" s="32">
        <f>0.001*[4]FR!$AB$462</f>
        <v>18.764837890625</v>
      </c>
      <c r="O15" s="32">
        <f>0.001*[4]DE!$AB$462</f>
        <v>71.163984374999998</v>
      </c>
      <c r="P15" s="32">
        <f>0.001*[4]GR!$AB$462</f>
        <v>5.2399145507812497</v>
      </c>
      <c r="Q15" s="32">
        <f>0.001*[4]HU!$AB$462</f>
        <v>0.37593997192382811</v>
      </c>
      <c r="R15" s="32">
        <f>0.001*[4]IE!$AB$462</f>
        <v>8.3656894531250003</v>
      </c>
      <c r="S15" s="32">
        <f>0.001*[4]IT!$AB$462</f>
        <v>19.160634765625002</v>
      </c>
      <c r="T15" s="32">
        <f>0.001*[4]LA!$AB$462</f>
        <v>0.48072769165039064</v>
      </c>
      <c r="U15" s="32">
        <f>0.001*[4]LT!$AB$462</f>
        <v>1.952109130859375</v>
      </c>
      <c r="V15" s="32">
        <f>0.001*[4]LU!$AB$462</f>
        <v>0.21150613403320312</v>
      </c>
      <c r="W15" s="32">
        <f>0.001*[4]MT!$AB$462</f>
        <v>9.0762382507324227E-2</v>
      </c>
      <c r="X15" s="32">
        <f>0.001*[4]NL!$AB$462</f>
        <v>7.2347690429687503</v>
      </c>
      <c r="Y15" s="32">
        <f>0.001*[4]PL!$AB$462</f>
        <v>17.954933593749999</v>
      </c>
      <c r="Z15" s="32">
        <f>0.001*[4]PT!$AB$462</f>
        <v>12.4678427734375</v>
      </c>
      <c r="AA15" s="32">
        <f>0.001*[4]RO!$AB$462</f>
        <v>4.97878173828125</v>
      </c>
      <c r="AB15" s="32">
        <f>0.001*[4]SK!$AB$462</f>
        <v>0.37189797973632815</v>
      </c>
      <c r="AC15" s="32">
        <f>0.001*[4]SI!$AB$462</f>
        <v>0.51582147216796881</v>
      </c>
      <c r="AD15" s="32">
        <f>0.001*[4]ES!$AB$462</f>
        <v>52.658523437500001</v>
      </c>
      <c r="AE15" s="32">
        <f>0.001*[4]SE!$AB$462</f>
        <v>14.983551757812501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5"/>
      <c r="AY15" s="25"/>
      <c r="AZ15" s="26"/>
    </row>
    <row r="16" spans="2:52" ht="12.95" customHeight="1" x14ac:dyDescent="0.25">
      <c r="B16" s="27" t="s">
        <v>81</v>
      </c>
      <c r="C16" s="28" t="s">
        <v>71</v>
      </c>
      <c r="D16" s="31">
        <f>0.001*[4]EU28!$AB$463</f>
        <v>58.883732192516327</v>
      </c>
      <c r="E16" s="32">
        <f>0.001*[4]AT!$AB$463</f>
        <v>0</v>
      </c>
      <c r="F16" s="32">
        <f>0.001*[4]BE!$AB$463</f>
        <v>5.3473681640624999</v>
      </c>
      <c r="G16" s="32">
        <f>0.001*[4]BG!$AB$463</f>
        <v>7.2807383537292483E-3</v>
      </c>
      <c r="H16" s="32">
        <f>0.001*[4]HR!$AB$463</f>
        <v>0</v>
      </c>
      <c r="I16" s="32">
        <f>0.001*[4]CY!$AB$463</f>
        <v>0</v>
      </c>
      <c r="J16" s="32">
        <f>0.001*[4]CZ!$AB$463</f>
        <v>0</v>
      </c>
      <c r="K16" s="32">
        <f>0.001*[4]DK!$AB$463</f>
        <v>3.2895075683593751</v>
      </c>
      <c r="L16" s="32">
        <f>0.001*[4]EE!$AB$463</f>
        <v>3.3777565002441404E-2</v>
      </c>
      <c r="M16" s="32">
        <f>0.001*[4]FI!$AB$463</f>
        <v>0.19166122436523439</v>
      </c>
      <c r="N16" s="32">
        <f>0.001*[4]FR!$AB$463</f>
        <v>9.1076933593750002</v>
      </c>
      <c r="O16" s="32">
        <f>0.001*[4]DE!$AB$463</f>
        <v>25.660314453125</v>
      </c>
      <c r="P16" s="32">
        <f>0.001*[4]GR!$AB$463</f>
        <v>0.19444264221191407</v>
      </c>
      <c r="Q16" s="32">
        <f>0.001*[4]HU!$AB$463</f>
        <v>0</v>
      </c>
      <c r="R16" s="32">
        <f>0.001*[4]IE!$AB$463</f>
        <v>0.72887890625000007</v>
      </c>
      <c r="S16" s="32">
        <f>0.001*[4]IT!$AB$463</f>
        <v>0.13898619079589844</v>
      </c>
      <c r="T16" s="32">
        <f>0.001*[4]LA!$AB$463</f>
        <v>3.0708274841308593E-2</v>
      </c>
      <c r="U16" s="32">
        <f>0.001*[4]LT!$AB$463</f>
        <v>1.395160484313965E-2</v>
      </c>
      <c r="V16" s="32">
        <f>0.001*[4]LU!$AB$463</f>
        <v>0</v>
      </c>
      <c r="W16" s="32">
        <f>0.001*[4]MT!$AB$463</f>
        <v>6.9097824096679694E-2</v>
      </c>
      <c r="X16" s="32">
        <f>0.001*[4]NL!$AB$463</f>
        <v>12.10369140625</v>
      </c>
      <c r="Y16" s="32">
        <f>0.001*[4]PL!$AB$463</f>
        <v>0.41696093750000002</v>
      </c>
      <c r="Z16" s="32">
        <f>0.001*[4]PT!$AB$463</f>
        <v>6.730509948730469E-2</v>
      </c>
      <c r="AA16" s="32">
        <f>0.001*[4]RO!$AB$463</f>
        <v>9.3793048858642585E-3</v>
      </c>
      <c r="AB16" s="32">
        <f>0.001*[4]SK!$AB$463</f>
        <v>0</v>
      </c>
      <c r="AC16" s="32">
        <f>0.001*[4]SI!$AB$463</f>
        <v>0</v>
      </c>
      <c r="AD16" s="32">
        <f>0.001*[4]ES!$AB$463</f>
        <v>0.32972070312500001</v>
      </c>
      <c r="AE16" s="32">
        <f>0.001*[4]SE!$AB$463</f>
        <v>1.1430062255859375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5"/>
      <c r="AY16" s="25"/>
      <c r="AZ16" s="26"/>
    </row>
    <row r="17" spans="2:52" ht="12.95" customHeight="1" x14ac:dyDescent="0.25">
      <c r="B17" s="33" t="s">
        <v>82</v>
      </c>
      <c r="C17" s="34" t="s">
        <v>71</v>
      </c>
      <c r="D17" s="35">
        <f>0.001*[4]EU28!$AB$464</f>
        <v>985.11591112726273</v>
      </c>
      <c r="E17" s="36">
        <f>0.001*[4]AT!$AB$464</f>
        <v>34.695365808367733</v>
      </c>
      <c r="F17" s="36">
        <f>0.001*[4]BE!$AB$464</f>
        <v>40.923197089672087</v>
      </c>
      <c r="G17" s="36">
        <f>0.001*[4]BG!$AB$464</f>
        <v>8.8464586386680608</v>
      </c>
      <c r="H17" s="36">
        <f>0.001*[4]HR!$AB$464</f>
        <v>6.2794460670948027</v>
      </c>
      <c r="I17" s="36">
        <f>0.001*[4]CY!$AB$464</f>
        <v>2.2108934180736544</v>
      </c>
      <c r="J17" s="36">
        <f>0.001*[4]CZ!$AB$464</f>
        <v>16.823577080726626</v>
      </c>
      <c r="K17" s="36">
        <f>0.001*[4]DK!$AB$464</f>
        <v>17.901634731769562</v>
      </c>
      <c r="L17" s="36">
        <f>0.001*[4]EE!$AB$464</f>
        <v>1.7776199538707733</v>
      </c>
      <c r="M17" s="36">
        <f>0.001*[4]FI!$AB$464</f>
        <v>13.64162139415741</v>
      </c>
      <c r="N17" s="36">
        <f>0.001*[4]FR!$AB$464</f>
        <v>136.17959219169617</v>
      </c>
      <c r="O17" s="36">
        <f>0.001*[4]DE!$AB$464</f>
        <v>242.80763590621947</v>
      </c>
      <c r="P17" s="36">
        <f>0.001*[4]GR!$AB$464</f>
        <v>19.311433118104937</v>
      </c>
      <c r="Q17" s="36">
        <f>0.001*[4]HU!$AB$464</f>
        <v>15.362224760055541</v>
      </c>
      <c r="R17" s="36">
        <f>0.001*[4]IE!$AB$464</f>
        <v>15.388384453773499</v>
      </c>
      <c r="S17" s="36">
        <f>0.001*[4]IT!$AB$464</f>
        <v>114.17030901837349</v>
      </c>
      <c r="T17" s="36">
        <f>0.001*[4]LA!$AB$464</f>
        <v>2.5735164625644686</v>
      </c>
      <c r="U17" s="36">
        <f>0.001*[4]LT!$AB$464</f>
        <v>2.5067821657955647</v>
      </c>
      <c r="V17" s="36">
        <f>0.001*[4]LU!$AB$464</f>
        <v>2.0894925319468602</v>
      </c>
      <c r="W17" s="36">
        <f>0.001*[4]MT!$AB$464</f>
        <v>0.53193398244865242</v>
      </c>
      <c r="X17" s="36">
        <f>0.001*[4]NL!$AB$464</f>
        <v>42.830352341040971</v>
      </c>
      <c r="Y17" s="36">
        <f>0.001*[4]PL!$AB$464</f>
        <v>28.269001357793808</v>
      </c>
      <c r="Z17" s="36">
        <f>0.001*[4]PT!$AB$464</f>
        <v>24.410500235497953</v>
      </c>
      <c r="AA17" s="36">
        <f>0.001*[4]RO!$AB$464</f>
        <v>17.6435416097641</v>
      </c>
      <c r="AB17" s="36">
        <f>0.001*[4]SK!$AB$464</f>
        <v>8.491137351423502</v>
      </c>
      <c r="AC17" s="36">
        <f>0.001*[4]SI!$AB$464</f>
        <v>4.231533659934998</v>
      </c>
      <c r="AD17" s="36">
        <f>0.001*[4]ES!$AB$464</f>
        <v>126.14257464694977</v>
      </c>
      <c r="AE17" s="36">
        <f>0.001*[4]SE!$AB$464</f>
        <v>39.076151151478292</v>
      </c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5"/>
      <c r="AY17" s="25"/>
      <c r="AZ17" s="26"/>
    </row>
    <row r="18" spans="2:52" ht="12.95" customHeight="1" x14ac:dyDescent="0.25">
      <c r="B18" s="27" t="s">
        <v>83</v>
      </c>
      <c r="C18" s="28" t="s">
        <v>71</v>
      </c>
      <c r="D18" s="29">
        <f>0.001*[4]EU28!$AB$465</f>
        <v>34.877087222844366</v>
      </c>
      <c r="E18" s="30">
        <f>0.001*[4]AT!$AB$465</f>
        <v>1.1029696044921875</v>
      </c>
      <c r="F18" s="30">
        <f>0.001*[4]BE!$AB$465</f>
        <v>0.9193175048828125</v>
      </c>
      <c r="G18" s="30">
        <f>0.001*[4]BG!$AB$465</f>
        <v>0.21666290283203127</v>
      </c>
      <c r="H18" s="30">
        <f>0.001*[4]HR!$AB$465</f>
        <v>8.5541748046875005E-2</v>
      </c>
      <c r="I18" s="30">
        <f>0.001*[4]CY!$AB$465</f>
        <v>8.1612749099731451E-3</v>
      </c>
      <c r="J18" s="30">
        <f>0.001*[4]CZ!$AB$465</f>
        <v>1.1486929931640626</v>
      </c>
      <c r="K18" s="30">
        <f>0.001*[4]DK!$AB$465</f>
        <v>1.4902572021484375</v>
      </c>
      <c r="L18" s="30">
        <f>0.001*[4]EE!$AB$465</f>
        <v>0.1448551788330078</v>
      </c>
      <c r="M18" s="30">
        <f>0.001*[4]FI!$AB$465</f>
        <v>2.7170153808593751</v>
      </c>
      <c r="N18" s="30">
        <f>0.001*[4]FR!$AB$465</f>
        <v>4.0723161621093755</v>
      </c>
      <c r="O18" s="30">
        <f>0.001*[4]DE!$AB$465</f>
        <v>8.0983769531249994</v>
      </c>
      <c r="P18" s="30">
        <f>0.001*[4]GR!$AB$465</f>
        <v>0.22656166076660156</v>
      </c>
      <c r="Q18" s="30">
        <f>0.001*[4]HU!$AB$465</f>
        <v>0.87461761474609379</v>
      </c>
      <c r="R18" s="30">
        <f>0.001*[4]IE!$AB$465</f>
        <v>0.20278216552734377</v>
      </c>
      <c r="S18" s="30">
        <f>0.001*[4]IT!$AB$465</f>
        <v>3.314224365234375</v>
      </c>
      <c r="T18" s="30">
        <f>0.001*[4]LA!$AB$465</f>
        <v>0.12640756225585939</v>
      </c>
      <c r="U18" s="30">
        <f>0.001*[4]LT!$AB$465</f>
        <v>0.17385725402832031</v>
      </c>
      <c r="V18" s="30">
        <f>0.001*[4]LU!$AB$465</f>
        <v>3.0299493789672852E-2</v>
      </c>
      <c r="W18" s="30">
        <f>0.001*[4]MT!$AB$465</f>
        <v>2.5919035077095033E-4</v>
      </c>
      <c r="X18" s="30">
        <f>0.001*[4]NL!$AB$465</f>
        <v>1.7872813720703125</v>
      </c>
      <c r="Y18" s="30">
        <f>0.001*[4]PL!$AB$465</f>
        <v>2.3876462402343752</v>
      </c>
      <c r="Z18" s="30">
        <f>0.001*[4]PT!$AB$465</f>
        <v>0.23287216186523438</v>
      </c>
      <c r="AA18" s="30">
        <f>0.001*[4]RO!$AB$465</f>
        <v>0.56262078857421871</v>
      </c>
      <c r="AB18" s="30">
        <f>0.001*[4]SK!$AB$465</f>
        <v>0.39452740478515624</v>
      </c>
      <c r="AC18" s="30">
        <f>0.001*[4]SI!$AB$465</f>
        <v>0.14186441040039063</v>
      </c>
      <c r="AD18" s="30">
        <f>0.001*[4]ES!$AB$465</f>
        <v>1.7753105468750001</v>
      </c>
      <c r="AE18" s="30">
        <f>0.001*[4]SE!$AB$465</f>
        <v>2.6417880859375003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5"/>
      <c r="AY18" s="25"/>
      <c r="AZ18" s="26"/>
    </row>
    <row r="19" spans="2:52" ht="12.95" customHeight="1" x14ac:dyDescent="0.25">
      <c r="B19" s="37" t="s">
        <v>84</v>
      </c>
      <c r="C19" s="38" t="s">
        <v>71</v>
      </c>
      <c r="D19" s="39">
        <f>0.001*[4]EU28!$AB$466</f>
        <v>378.08015864562987</v>
      </c>
      <c r="E19" s="40">
        <f>0.001*[4]AT!$AB$466</f>
        <v>14.554220703125001</v>
      </c>
      <c r="F19" s="40">
        <f>0.001*[4]BE!$AB$466</f>
        <v>22.31525390625</v>
      </c>
      <c r="G19" s="40">
        <f>0.001*[4]BG!$AB$466</f>
        <v>3.2685517578124998</v>
      </c>
      <c r="H19" s="40">
        <f>0.001*[4]HR!$AB$466</f>
        <v>1.497059326171875</v>
      </c>
      <c r="I19" s="40">
        <f>0.001*[4]CY!$AB$466</f>
        <v>1.0390098876953124</v>
      </c>
      <c r="J19" s="40">
        <f>0.001*[4]CZ!$AB$466</f>
        <v>9.8792167968749993</v>
      </c>
      <c r="K19" s="40">
        <f>0.001*[4]DK!$AB$466</f>
        <v>4.5621005859375003</v>
      </c>
      <c r="L19" s="40">
        <f>0.001*[4]EE!$AB$466</f>
        <v>2.3036281585693361E-2</v>
      </c>
      <c r="M19" s="40">
        <f>0.001*[4]FI!$AB$466</f>
        <v>1.3093126220703126</v>
      </c>
      <c r="N19" s="40">
        <f>0.001*[4]FR!$AB$466</f>
        <v>67.103085937499998</v>
      </c>
      <c r="O19" s="40">
        <f>0.001*[4]DE!$AB$466</f>
        <v>96.490195312500006</v>
      </c>
      <c r="P19" s="40">
        <f>0.001*[4]GR!$AB$466</f>
        <v>8.1153916015625001</v>
      </c>
      <c r="Q19" s="40">
        <f>0.001*[4]HU!$AB$466</f>
        <v>10.194827148437501</v>
      </c>
      <c r="R19" s="40">
        <f>0.001*[4]IE!$AB$466</f>
        <v>4.8755419921875003</v>
      </c>
      <c r="S19" s="40">
        <f>0.001*[4]IT!$AB$466</f>
        <v>49.366820312500003</v>
      </c>
      <c r="T19" s="40">
        <f>0.001*[4]LA!$AB$466</f>
        <v>5.4950832366943363E-2</v>
      </c>
      <c r="U19" s="40">
        <f>0.001*[4]LT!$AB$466</f>
        <v>0.12187670135498047</v>
      </c>
      <c r="V19" s="40">
        <f>0.001*[4]LU!$AB$466</f>
        <v>1.5420045166015626</v>
      </c>
      <c r="W19" s="40">
        <f>0.001*[4]MT!$AB$466</f>
        <v>0.33492080688476561</v>
      </c>
      <c r="X19" s="40">
        <f>0.001*[4]NL!$AB$466</f>
        <v>17.461015625000002</v>
      </c>
      <c r="Y19" s="40">
        <f>0.001*[4]PL!$AB$466</f>
        <v>3.600474609375</v>
      </c>
      <c r="Z19" s="40">
        <f>0.001*[4]PT!$AB$466</f>
        <v>5.60321923828125</v>
      </c>
      <c r="AA19" s="40">
        <f>0.001*[4]RO!$AB$466</f>
        <v>2.874418212890625</v>
      </c>
      <c r="AB19" s="40">
        <f>0.001*[4]SK!$AB$466</f>
        <v>4.4744252929687498</v>
      </c>
      <c r="AC19" s="40">
        <f>0.001*[4]SI!$AB$466</f>
        <v>1.8309095458984375</v>
      </c>
      <c r="AD19" s="40">
        <f>0.001*[4]ES!$AB$466</f>
        <v>43.596257812499999</v>
      </c>
      <c r="AE19" s="40">
        <f>0.001*[4]SE!$AB$466</f>
        <v>1.992061279296875</v>
      </c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5"/>
      <c r="AY19" s="25"/>
      <c r="AZ19" s="26"/>
    </row>
    <row r="20" spans="2:52" ht="31.5" customHeight="1" x14ac:dyDescent="0.25">
      <c r="B20" s="14" t="s">
        <v>85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7"/>
      <c r="AY20" s="17"/>
      <c r="AZ20" s="16"/>
    </row>
    <row r="21" spans="2:52" ht="18" customHeight="1" x14ac:dyDescent="0.25">
      <c r="B21" s="18" t="s">
        <v>86</v>
      </c>
      <c r="C21" s="19"/>
      <c r="D21" s="19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7"/>
      <c r="AY21" s="17"/>
      <c r="AZ21" s="16"/>
    </row>
    <row r="22" spans="2:52" ht="12.95" customHeight="1" x14ac:dyDescent="0.25">
      <c r="B22" s="20" t="s">
        <v>70</v>
      </c>
      <c r="C22" s="21" t="s">
        <v>87</v>
      </c>
      <c r="D22" s="22">
        <f>0.001*[4]EU28!$AB$353</f>
        <v>61.943015751868487</v>
      </c>
      <c r="E22" s="23">
        <f>0.001*[4]AT!$AB$353</f>
        <v>1.4255154838562012</v>
      </c>
      <c r="F22" s="23">
        <f>0.001*[4]BE!$AB$353</f>
        <v>1.9428840694427492</v>
      </c>
      <c r="G22" s="23">
        <f>0.001*[4]BG!$AB$353</f>
        <v>0.29261218643188475</v>
      </c>
      <c r="H22" s="23">
        <f>0.001*[4]HR!$AB$353</f>
        <v>0.22786026287078859</v>
      </c>
      <c r="I22" s="23">
        <f>0.001*[4]CY!$AB$353</f>
        <v>3.9744472980499268E-2</v>
      </c>
      <c r="J22" s="23">
        <f>0.001*[4]CZ!$AB$353</f>
        <v>3.4821691112518312</v>
      </c>
      <c r="K22" s="23">
        <f>0.001*[4]DK!$AB$353</f>
        <v>1.1579911918640138</v>
      </c>
      <c r="L22" s="23">
        <f>0.001*[4]EE!$AB$353</f>
        <v>0.11688443470001221</v>
      </c>
      <c r="M22" s="23">
        <f>0.001*[4]FI!$AB$353</f>
        <v>0.70704282188415524</v>
      </c>
      <c r="N22" s="23">
        <f>0.001*[4]FR!$AB$353</f>
        <v>7.2495626296997075</v>
      </c>
      <c r="O22" s="23">
        <f>0.001*[4]DE!$AB$353</f>
        <v>19.433562988281249</v>
      </c>
      <c r="P22" s="23">
        <f>0.001*[4]GR!$AB$353</f>
        <v>0.89392747592926025</v>
      </c>
      <c r="Q22" s="23">
        <f>0.001*[4]HU!$AB$353</f>
        <v>1.2644236068725587</v>
      </c>
      <c r="R22" s="23">
        <f>0.001*[4]IE!$AB$353</f>
        <v>0.74902048492431639</v>
      </c>
      <c r="S22" s="23">
        <f>0.001*[4]IT!$AB$353</f>
        <v>7.4208169250488281</v>
      </c>
      <c r="T22" s="23">
        <f>0.001*[4]LA!$AB$353</f>
        <v>0.31444428157806398</v>
      </c>
      <c r="U22" s="23">
        <f>0.001*[4]LT!$AB$353</f>
        <v>0.23609686851501466</v>
      </c>
      <c r="V22" s="23">
        <f>0.001*[4]LU!$AB$353</f>
        <v>5.5066217273473737E-2</v>
      </c>
      <c r="W22" s="23">
        <f>0.001*[4]MT!$AB$353</f>
        <v>4.867679238319397E-3</v>
      </c>
      <c r="X22" s="23">
        <f>0.001*[4]NL!$AB$353</f>
        <v>3.8455502975583076</v>
      </c>
      <c r="Y22" s="23">
        <f>0.001*[4]PL!$AB$353</f>
        <v>4.084459468841553</v>
      </c>
      <c r="Z22" s="23">
        <f>0.001*[4]PT!$AB$353</f>
        <v>0.7155709304809571</v>
      </c>
      <c r="AA22" s="23">
        <f>0.001*[4]RO!$AB$353</f>
        <v>1.094074104309082</v>
      </c>
      <c r="AB22" s="23">
        <f>0.001*[4]SK!$AB$353</f>
        <v>0.62792242836952206</v>
      </c>
      <c r="AC22" s="23">
        <f>0.001*[4]SI!$AB$353</f>
        <v>0.45389008712768558</v>
      </c>
      <c r="AD22" s="23">
        <f>0.001*[4]ES!$AB$353</f>
        <v>3.5212158279418948</v>
      </c>
      <c r="AE22" s="23">
        <f>0.001*[4]SE!$AB$353</f>
        <v>0.58583941459655764</v>
      </c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5"/>
      <c r="AY22" s="25"/>
      <c r="AZ22" s="26"/>
    </row>
    <row r="23" spans="2:52" ht="12.95" customHeight="1" x14ac:dyDescent="0.25">
      <c r="B23" s="27" t="s">
        <v>72</v>
      </c>
      <c r="C23" s="28" t="s">
        <v>87</v>
      </c>
      <c r="D23" s="29">
        <f>0.001*[4]EU28!$AB$354</f>
        <v>170.42694957756996</v>
      </c>
      <c r="E23" s="30">
        <f>0.001*[4]AT!$AB$354</f>
        <v>4.7499096450805665</v>
      </c>
      <c r="F23" s="30">
        <f>0.001*[4]BE!$AB$354</f>
        <v>4.056429132461548</v>
      </c>
      <c r="G23" s="30">
        <f>0.001*[4]BG!$AB$354</f>
        <v>1.612152442932129</v>
      </c>
      <c r="H23" s="30">
        <f>0.001*[4]HR!$AB$354</f>
        <v>0.46445876240730288</v>
      </c>
      <c r="I23" s="30">
        <f>0.001*[4]CY!$AB$354</f>
        <v>0</v>
      </c>
      <c r="J23" s="30">
        <f>0.001*[4]CZ!$AB$354</f>
        <v>4.7976755828857423</v>
      </c>
      <c r="K23" s="30">
        <f>0.001*[4]DK!$AB$354</f>
        <v>4.9531654720306397</v>
      </c>
      <c r="L23" s="30">
        <f>0.001*[4]EE!$AB$354</f>
        <v>0.84714966583251949</v>
      </c>
      <c r="M23" s="30">
        <f>0.001*[4]FI!$AB$354</f>
        <v>15.126386848449707</v>
      </c>
      <c r="N23" s="30">
        <f>0.001*[4]FR!$AB$354</f>
        <v>23.706544937133788</v>
      </c>
      <c r="O23" s="30">
        <f>0.001*[4]DE!$AB$354</f>
        <v>27.305989715576171</v>
      </c>
      <c r="P23" s="30">
        <f>0.001*[4]GR!$AB$354</f>
        <v>1.7105428733825685</v>
      </c>
      <c r="Q23" s="30">
        <f>0.001*[4]HU!$AB$354</f>
        <v>4.0465241775512695</v>
      </c>
      <c r="R23" s="30">
        <f>0.001*[4]IE!$AB$354</f>
        <v>1.3022542648315429</v>
      </c>
      <c r="S23" s="30">
        <f>0.001*[4]IT!$AB$354</f>
        <v>14.917558746337891</v>
      </c>
      <c r="T23" s="30">
        <f>0.001*[4]LA!$AB$354</f>
        <v>0.52051625823974612</v>
      </c>
      <c r="U23" s="30">
        <f>0.001*[4]LT!$AB$354</f>
        <v>0.66424656677246097</v>
      </c>
      <c r="V23" s="30">
        <f>0.001*[4]LU!$AB$354</f>
        <v>8.2965775489807131E-2</v>
      </c>
      <c r="W23" s="30">
        <f>0.001*[4]MT!$AB$354</f>
        <v>9.7738609313964848E-3</v>
      </c>
      <c r="X23" s="30">
        <f>0.001*[4]NL!$AB$354</f>
        <v>5.1239057159423833</v>
      </c>
      <c r="Y23" s="30">
        <f>0.001*[4]PL!$AB$354</f>
        <v>20.963956268310547</v>
      </c>
      <c r="Z23" s="30">
        <f>0.001*[4]PT!$AB$354</f>
        <v>3.2115837554931641</v>
      </c>
      <c r="AA23" s="30">
        <f>0.001*[4]RO!$AB$354</f>
        <v>3.6602022323608399</v>
      </c>
      <c r="AB23" s="30">
        <f>0.001*[4]SK!$AB$354</f>
        <v>2.7563079185485839</v>
      </c>
      <c r="AC23" s="30">
        <f>0.001*[4]SI!$AB$354</f>
        <v>0.60985777282714848</v>
      </c>
      <c r="AD23" s="30">
        <f>0.001*[4]ES!$AB$354</f>
        <v>7.5080651092529296</v>
      </c>
      <c r="AE23" s="30">
        <f>0.001*[4]SE!$AB$354</f>
        <v>15.718826076507568</v>
      </c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5"/>
      <c r="AY23" s="25"/>
      <c r="AZ23" s="26"/>
    </row>
    <row r="24" spans="2:52" ht="12.95" customHeight="1" x14ac:dyDescent="0.25">
      <c r="B24" s="27" t="s">
        <v>73</v>
      </c>
      <c r="C24" s="28" t="s">
        <v>87</v>
      </c>
      <c r="D24" s="29">
        <f>0.001*[4]EU28!$AB$355</f>
        <v>26.797548722267152</v>
      </c>
      <c r="E24" s="30">
        <f>0.001*[4]AT!$AB$355</f>
        <v>0.71333624267578122</v>
      </c>
      <c r="F24" s="30">
        <f>0.001*[4]BE!$AB$355</f>
        <v>0.76278515624999998</v>
      </c>
      <c r="G24" s="30">
        <f>0.001*[4]BG!$AB$355</f>
        <v>0.1276537628173828</v>
      </c>
      <c r="H24" s="30">
        <f>0.001*[4]HR!$AB$355</f>
        <v>7.7446868896484375E-2</v>
      </c>
      <c r="I24" s="30">
        <f>0.001*[4]CY!$AB$355</f>
        <v>2.8869955062866211E-2</v>
      </c>
      <c r="J24" s="30">
        <f>0.001*[4]CZ!$AB$355</f>
        <v>0.21169802856445313</v>
      </c>
      <c r="K24" s="30">
        <f>0.001*[4]DK!$AB$355</f>
        <v>0.75276605224609372</v>
      </c>
      <c r="L24" s="30">
        <f>0.001*[4]EE!$AB$355</f>
        <v>5.6164352416992191E-2</v>
      </c>
      <c r="M24" s="30">
        <f>0.001*[4]FI!$AB$355</f>
        <v>0.30165051269531251</v>
      </c>
      <c r="N24" s="30">
        <f>0.001*[4]FR!$AB$355</f>
        <v>5.1739653320312504</v>
      </c>
      <c r="O24" s="30">
        <f>0.001*[4]DE!$AB$355</f>
        <v>4.9239632568359379</v>
      </c>
      <c r="P24" s="30">
        <f>0.001*[4]GR!$AB$355</f>
        <v>0.15376914978027345</v>
      </c>
      <c r="Q24" s="30">
        <f>0.001*[4]HU!$AB$355</f>
        <v>0.32971737670898438</v>
      </c>
      <c r="R24" s="30">
        <f>0.001*[4]IE!$AB$355</f>
        <v>0.29204211425781251</v>
      </c>
      <c r="S24" s="30">
        <f>0.001*[4]IT!$AB$355</f>
        <v>3.7250538330078125</v>
      </c>
      <c r="T24" s="30">
        <f>0.001*[4]LA!$AB$355</f>
        <v>1.9997093200683595E-2</v>
      </c>
      <c r="U24" s="30">
        <f>0.001*[4]LT!$AB$355</f>
        <v>6.3060642719268797E-2</v>
      </c>
      <c r="V24" s="30">
        <f>0.001*[4]LU!$AB$355</f>
        <v>4.5600000858306886E-2</v>
      </c>
      <c r="W24" s="30">
        <f>0.001*[4]MT!$AB$355</f>
        <v>1.2064765930175782E-2</v>
      </c>
      <c r="X24" s="30">
        <f>0.001*[4]NL!$AB$355</f>
        <v>2.4050387573242187</v>
      </c>
      <c r="Y24" s="30">
        <f>0.001*[4]PL!$AB$355</f>
        <v>0.56686744308471682</v>
      </c>
      <c r="Z24" s="30">
        <f>0.001*[4]PT!$AB$355</f>
        <v>0.30207726287841796</v>
      </c>
      <c r="AA24" s="30">
        <f>0.001*[4]RO!$AB$355</f>
        <v>0.855790283203125</v>
      </c>
      <c r="AB24" s="30">
        <f>0.001*[4]SK!$AB$355</f>
        <v>0.15369633483886719</v>
      </c>
      <c r="AC24" s="30">
        <f>0.001*[4]SI!$AB$355</f>
        <v>7.4841026306152345E-2</v>
      </c>
      <c r="AD24" s="30">
        <f>0.001*[4]ES!$AB$355</f>
        <v>4.1512121582031254</v>
      </c>
      <c r="AE24" s="30">
        <f>0.001*[4]SE!$AB$355</f>
        <v>0.51642095947265632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5"/>
      <c r="AY24" s="25"/>
      <c r="AZ24" s="26"/>
    </row>
    <row r="25" spans="2:52" ht="12.95" customHeight="1" x14ac:dyDescent="0.25">
      <c r="B25" s="27" t="s">
        <v>74</v>
      </c>
      <c r="C25" s="28" t="s">
        <v>87</v>
      </c>
      <c r="D25" s="29">
        <f>0.001*[4]EU28!$AB$356</f>
        <v>22.386789537690582</v>
      </c>
      <c r="E25" s="30">
        <f>0.001*[4]AT!$AB$356</f>
        <v>0.51972888183593746</v>
      </c>
      <c r="F25" s="30">
        <f>0.001*[4]BE!$AB$356</f>
        <v>0.39608489990234375</v>
      </c>
      <c r="G25" s="30">
        <f>0.001*[4]BG!$AB$356</f>
        <v>0.63683489990234377</v>
      </c>
      <c r="H25" s="30">
        <f>0.001*[4]HR!$AB$356</f>
        <v>8.7672180175781253E-2</v>
      </c>
      <c r="I25" s="30">
        <f>0.001*[4]CY!$AB$356</f>
        <v>0</v>
      </c>
      <c r="J25" s="30">
        <f>0.001*[4]CZ!$AB$356</f>
        <v>0.14085676574707032</v>
      </c>
      <c r="K25" s="30">
        <f>0.001*[4]DK!$AB$356</f>
        <v>0.34251058959960939</v>
      </c>
      <c r="L25" s="30">
        <f>0.001*[4]EE!$AB$356</f>
        <v>2.8171348571777343E-2</v>
      </c>
      <c r="M25" s="30">
        <f>0.001*[4]FI!$AB$356</f>
        <v>0.13548165893554687</v>
      </c>
      <c r="N25" s="30">
        <f>0.001*[4]FR!$AB$356</f>
        <v>3.1044750976562501</v>
      </c>
      <c r="O25" s="30">
        <f>0.001*[4]DE!$AB$356</f>
        <v>1.66692041015625</v>
      </c>
      <c r="P25" s="30">
        <f>0.001*[4]GR!$AB$356</f>
        <v>0.37863226318359378</v>
      </c>
      <c r="Q25" s="30">
        <f>0.001*[4]HU!$AB$356</f>
        <v>0.77979211425781247</v>
      </c>
      <c r="R25" s="30">
        <f>0.001*[4]IE!$AB$356</f>
        <v>9.9021224975585936E-2</v>
      </c>
      <c r="S25" s="30">
        <f>0.001*[4]IT!$AB$356</f>
        <v>9.4303183593750006</v>
      </c>
      <c r="T25" s="30">
        <f>0.001*[4]LA!$AB$356</f>
        <v>3.3007068634033201E-2</v>
      </c>
      <c r="U25" s="30">
        <f>0.001*[4]LT!$AB$356</f>
        <v>5.0954406738281249E-2</v>
      </c>
      <c r="V25" s="30">
        <f>0.001*[4]LU!$AB$356</f>
        <v>2.8380971401929855E-5</v>
      </c>
      <c r="W25" s="30">
        <f>0.001*[4]MT!$AB$356</f>
        <v>1.9415538758039476E-5</v>
      </c>
      <c r="X25" s="30">
        <f>0.001*[4]NL!$AB$356</f>
        <v>0.39608489990234375</v>
      </c>
      <c r="Y25" s="30">
        <f>0.001*[4]PL!$AB$356</f>
        <v>0.59412731933593754</v>
      </c>
      <c r="Z25" s="30">
        <f>0.001*[4]PT!$AB$356</f>
        <v>0.27043457031250001</v>
      </c>
      <c r="AA25" s="30">
        <f>0.001*[4]RO!$AB$356</f>
        <v>2.150185791015625</v>
      </c>
      <c r="AB25" s="30">
        <f>0.001*[4]SK!$AB$356</f>
        <v>0.16228620910644531</v>
      </c>
      <c r="AC25" s="30">
        <f>0.001*[4]SI!$AB$356</f>
        <v>0.17480662536621094</v>
      </c>
      <c r="AD25" s="30">
        <f>0.001*[4]ES!$AB$356</f>
        <v>0.58255139160156255</v>
      </c>
      <c r="AE25" s="30">
        <f>0.001*[4]SE!$AB$356</f>
        <v>0.22580276489257814</v>
      </c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5"/>
      <c r="AY25" s="25"/>
      <c r="AZ25" s="26"/>
    </row>
    <row r="26" spans="2:52" ht="12.95" customHeight="1" x14ac:dyDescent="0.25">
      <c r="B26" s="27" t="s">
        <v>75</v>
      </c>
      <c r="C26" s="28" t="s">
        <v>87</v>
      </c>
      <c r="D26" s="29">
        <f>0.001*[4]EU28!$AB$357</f>
        <v>300.5880736846924</v>
      </c>
      <c r="E26" s="30">
        <f>0.001*[4]AT!$AB$357</f>
        <v>38.187621093750003</v>
      </c>
      <c r="F26" s="30">
        <f>0.001*[4]BE!$AB$357</f>
        <v>0.16100189208984375</v>
      </c>
      <c r="G26" s="30">
        <f>0.001*[4]BG!$AB$357</f>
        <v>3.6212358398437501</v>
      </c>
      <c r="H26" s="30">
        <f>0.001*[4]HR!$AB$357</f>
        <v>6.7440498046875001</v>
      </c>
      <c r="I26" s="30">
        <f>0.001*[4]CY!$AB$357</f>
        <v>0</v>
      </c>
      <c r="J26" s="30">
        <f>0.001*[4]CZ!$AB$357</f>
        <v>1.5814432373046876</v>
      </c>
      <c r="K26" s="30">
        <f>0.001*[4]DK!$AB$357</f>
        <v>0</v>
      </c>
      <c r="L26" s="30">
        <f>0.001*[4]EE!$AB$357</f>
        <v>0</v>
      </c>
      <c r="M26" s="30">
        <f>0.001*[4]FI!$AB$357</f>
        <v>13.144807617187499</v>
      </c>
      <c r="N26" s="30">
        <f>0.001*[4]FR!$AB$357</f>
        <v>49.602269531250002</v>
      </c>
      <c r="O26" s="30">
        <f>0.001*[4]DE!$AB$357</f>
        <v>15.3249072265625</v>
      </c>
      <c r="P26" s="30">
        <f>0.001*[4]GR!$AB$357</f>
        <v>4.8528427734374997</v>
      </c>
      <c r="Q26" s="30">
        <f>0.001*[4]HU!$AB$357</f>
        <v>0.18972164916992187</v>
      </c>
      <c r="R26" s="30">
        <f>0.001*[4]IE!$AB$357</f>
        <v>0.6565418090820313</v>
      </c>
      <c r="S26" s="30">
        <f>0.001*[4]IT!$AB$357</f>
        <v>36.204777343750003</v>
      </c>
      <c r="T26" s="30">
        <f>0.001*[4]LA!$AB$357</f>
        <v>3.3418496093750001</v>
      </c>
      <c r="U26" s="30">
        <f>0.001*[4]LT!$AB$357</f>
        <v>0.41193478393554689</v>
      </c>
      <c r="V26" s="30">
        <f>0.001*[4]LU!$AB$357</f>
        <v>0</v>
      </c>
      <c r="W26" s="30">
        <f>0.001*[4]MT!$AB$357</f>
        <v>0</v>
      </c>
      <c r="X26" s="30">
        <f>0.001*[4]NL!$AB$357</f>
        <v>9.4295669555664069E-2</v>
      </c>
      <c r="Y26" s="30">
        <f>0.001*[4]PL!$AB$357</f>
        <v>1.0773748779296874</v>
      </c>
      <c r="Z26" s="30">
        <f>0.001*[4]PT!$AB$357</f>
        <v>9.7597148437500003</v>
      </c>
      <c r="AA26" s="30">
        <f>0.001*[4]RO!$AB$357</f>
        <v>18.1621640625</v>
      </c>
      <c r="AB26" s="30">
        <f>0.001*[4]SK!$AB$357</f>
        <v>4.1833046874999997</v>
      </c>
      <c r="AC26" s="30">
        <f>0.001*[4]SI!$AB$357</f>
        <v>3.8486684570312502</v>
      </c>
      <c r="AD26" s="30">
        <f>0.001*[4]ES!$AB$357</f>
        <v>25.005449218750002</v>
      </c>
      <c r="AE26" s="30">
        <f>0.001*[4]SE!$AB$357</f>
        <v>64.432097656250008</v>
      </c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5"/>
      <c r="AY26" s="25"/>
      <c r="AZ26" s="26"/>
    </row>
    <row r="27" spans="2:52" ht="12.95" customHeight="1" x14ac:dyDescent="0.25">
      <c r="B27" s="27" t="s">
        <v>76</v>
      </c>
      <c r="C27" s="28" t="s">
        <v>87</v>
      </c>
      <c r="D27" s="29">
        <f>0.001*[4]EU28!$AB$358</f>
        <v>52.86207960033417</v>
      </c>
      <c r="E27" s="30">
        <f>0.001*[4]AT!$AB$358</f>
        <v>8.2285898437500009</v>
      </c>
      <c r="F27" s="30">
        <f>0.001*[4]BE!$AB$358</f>
        <v>0.19921791076660156</v>
      </c>
      <c r="G27" s="30">
        <f>0.001*[4]BG!$AB$358</f>
        <v>0.49850772094726564</v>
      </c>
      <c r="H27" s="30">
        <f>0.001*[4]HR!$AB$358</f>
        <v>0.64196618652343751</v>
      </c>
      <c r="I27" s="30">
        <f>0.001*[4]CY!$AB$358</f>
        <v>4.702603340148926E-3</v>
      </c>
      <c r="J27" s="30">
        <f>0.001*[4]CZ!$AB$358</f>
        <v>0.8374254760742188</v>
      </c>
      <c r="K27" s="30">
        <f>0.001*[4]DK!$AB$358</f>
        <v>2.636296272277832E-2</v>
      </c>
      <c r="L27" s="30">
        <f>0.001*[4]EE!$AB$358</f>
        <v>3.3113571166992185E-2</v>
      </c>
      <c r="M27" s="30">
        <f>0.001*[4]FI!$AB$358</f>
        <v>1.96537451171875</v>
      </c>
      <c r="N27" s="30">
        <f>0.001*[4]FR!$AB$358</f>
        <v>9.4103623046874993</v>
      </c>
      <c r="O27" s="30">
        <f>0.001*[4]DE!$AB$358</f>
        <v>5.4279404296875002</v>
      </c>
      <c r="P27" s="30">
        <f>0.001*[4]GR!$AB$358</f>
        <v>0.23197116088867187</v>
      </c>
      <c r="Q27" s="30">
        <f>0.001*[4]HU!$AB$358</f>
        <v>8.0043235778808591E-2</v>
      </c>
      <c r="R27" s="30">
        <f>0.001*[4]IE!$AB$358</f>
        <v>0.20064111328125001</v>
      </c>
      <c r="S27" s="30">
        <f>0.001*[4]IT!$AB$358</f>
        <v>8.2000058593750005</v>
      </c>
      <c r="T27" s="30">
        <f>0.001*[4]LA!$AB$358</f>
        <v>0.16973463439941405</v>
      </c>
      <c r="U27" s="30">
        <f>0.001*[4]LT!$AB$358</f>
        <v>0.20212699890136721</v>
      </c>
      <c r="V27" s="30">
        <f>0.001*[4]LU!$AB$358</f>
        <v>0.14340351867675782</v>
      </c>
      <c r="W27" s="30">
        <f>0.001*[4]MT!$AB$358</f>
        <v>0</v>
      </c>
      <c r="X27" s="30">
        <f>0.001*[4]NL!$AB$358</f>
        <v>5.6067695617675779E-3</v>
      </c>
      <c r="Y27" s="30">
        <f>0.001*[4]PL!$AB$358</f>
        <v>2.0216684570312502</v>
      </c>
      <c r="Z27" s="30">
        <f>0.001*[4]PT!$AB$358</f>
        <v>1.2023941650390626</v>
      </c>
      <c r="AA27" s="30">
        <f>0.001*[4]RO!$AB$358</f>
        <v>1.729513916015625</v>
      </c>
      <c r="AB27" s="30">
        <f>0.001*[4]SK!$AB$358</f>
        <v>0.35333319091796878</v>
      </c>
      <c r="AC27" s="30">
        <f>0.001*[4]SI!$AB$358</f>
        <v>0.80943536376953129</v>
      </c>
      <c r="AD27" s="30">
        <f>0.001*[4]ES!$AB$358</f>
        <v>4.8780678710937497</v>
      </c>
      <c r="AE27" s="30">
        <f>0.001*[4]SE!$AB$358</f>
        <v>5.3605698242187501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5"/>
      <c r="AY27" s="25"/>
      <c r="AZ27" s="26"/>
    </row>
    <row r="28" spans="2:52" ht="12.95" customHeight="1" x14ac:dyDescent="0.25">
      <c r="B28" s="27" t="s">
        <v>77</v>
      </c>
      <c r="C28" s="28" t="s">
        <v>87</v>
      </c>
      <c r="D28" s="31">
        <f>0.001*[4]EU28!$AB$359</f>
        <v>512.87510427856444</v>
      </c>
      <c r="E28" s="32">
        <f>0.001*[4]AT!$AB$359</f>
        <v>15.056255493164063</v>
      </c>
      <c r="F28" s="32">
        <f>0.001*[4]BE!$AB$359</f>
        <v>19.351097412109375</v>
      </c>
      <c r="G28" s="32">
        <f>0.001*[4]BG!$AB$359</f>
        <v>4.946746948242188</v>
      </c>
      <c r="H28" s="32">
        <f>0.001*[4]HR!$AB$359</f>
        <v>1.9427082214355469</v>
      </c>
      <c r="I28" s="32">
        <f>0.001*[4]CY!$AB$359</f>
        <v>1.6880079345703125</v>
      </c>
      <c r="J28" s="32">
        <f>0.001*[4]CZ!$AB$359</f>
        <v>11.621060302734374</v>
      </c>
      <c r="K28" s="32">
        <f>0.001*[4]DK!$AB$359</f>
        <v>4.4567580566406253</v>
      </c>
      <c r="L28" s="32">
        <f>0.001*[4]EE!$AB$359</f>
        <v>2.6622634887695312E-2</v>
      </c>
      <c r="M28" s="32">
        <f>0.001*[4]FI!$AB$359</f>
        <v>1.3427705383300781</v>
      </c>
      <c r="N28" s="32">
        <f>0.001*[4]FR!$AB$359</f>
        <v>90.579863281249999</v>
      </c>
      <c r="O28" s="32">
        <f>0.001*[4]DE!$AB$359</f>
        <v>116.42215234375</v>
      </c>
      <c r="P28" s="32">
        <f>0.001*[4]GR!$AB$359</f>
        <v>12.961498779296875</v>
      </c>
      <c r="Q28" s="32">
        <f>0.001*[4]HU!$AB$359</f>
        <v>13.37364208984375</v>
      </c>
      <c r="R28" s="32">
        <f>0.001*[4]IE!$AB$359</f>
        <v>4.3510260620117185</v>
      </c>
      <c r="S28" s="32">
        <f>0.001*[4]IT!$AB$359</f>
        <v>96.291296875</v>
      </c>
      <c r="T28" s="32">
        <f>0.001*[4]LA!$AB$359</f>
        <v>6.0937156677246092E-2</v>
      </c>
      <c r="U28" s="32">
        <f>0.001*[4]LT!$AB$359</f>
        <v>0.13712629699707032</v>
      </c>
      <c r="V28" s="32">
        <f>0.001*[4]LU!$AB$359</f>
        <v>1.4031541290283203</v>
      </c>
      <c r="W28" s="32">
        <f>0.001*[4]MT!$AB$359</f>
        <v>0.52059047698974614</v>
      </c>
      <c r="X28" s="32">
        <f>0.001*[4]NL!$AB$359</f>
        <v>16.38446142578125</v>
      </c>
      <c r="Y28" s="32">
        <f>0.001*[4]PL!$AB$359</f>
        <v>3.6692268066406251</v>
      </c>
      <c r="Z28" s="32">
        <f>0.001*[4]PT!$AB$359</f>
        <v>8.1856931152343755</v>
      </c>
      <c r="AA28" s="32">
        <f>0.001*[4]RO!$AB$359</f>
        <v>4.3301947021484377</v>
      </c>
      <c r="AB28" s="32">
        <f>0.001*[4]SK!$AB$359</f>
        <v>5.3720284423828124</v>
      </c>
      <c r="AC28" s="32">
        <f>0.001*[4]SI!$AB$359</f>
        <v>2.3210313720703124</v>
      </c>
      <c r="AD28" s="32">
        <f>0.001*[4]ES!$AB$359</f>
        <v>73.931800781250004</v>
      </c>
      <c r="AE28" s="32">
        <f>0.001*[4]SE!$AB$359</f>
        <v>2.1473526000976562</v>
      </c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5"/>
      <c r="AY28" s="25"/>
      <c r="AZ28" s="26"/>
    </row>
    <row r="29" spans="2:52" ht="12.95" customHeight="1" x14ac:dyDescent="0.25">
      <c r="B29" s="27" t="s">
        <v>78</v>
      </c>
      <c r="C29" s="28" t="s">
        <v>87</v>
      </c>
      <c r="D29" s="29">
        <f>0.001*[4]EU28!$AB$360</f>
        <v>7.3822078247070317</v>
      </c>
      <c r="E29" s="30">
        <f>0.001*[4]AT!$AB$360</f>
        <v>0</v>
      </c>
      <c r="F29" s="30">
        <f>0.001*[4]BE!$AB$360</f>
        <v>0</v>
      </c>
      <c r="G29" s="30">
        <f>0.001*[4]BG!$AB$360</f>
        <v>0</v>
      </c>
      <c r="H29" s="30">
        <f>0.001*[4]HR!$AB$360</f>
        <v>0</v>
      </c>
      <c r="I29" s="30">
        <f>0.001*[4]CY!$AB$360</f>
        <v>2.0806884765625002E-3</v>
      </c>
      <c r="J29" s="30">
        <f>0.001*[4]CZ!$AB$360</f>
        <v>0</v>
      </c>
      <c r="K29" s="30">
        <f>0.001*[4]DK!$AB$360</f>
        <v>0</v>
      </c>
      <c r="L29" s="30">
        <f>0.001*[4]EE!$AB$360</f>
        <v>0</v>
      </c>
      <c r="M29" s="30">
        <f>0.001*[4]FI!$AB$360</f>
        <v>0</v>
      </c>
      <c r="N29" s="30">
        <f>0.001*[4]FR!$AB$360</f>
        <v>0</v>
      </c>
      <c r="O29" s="30">
        <f>0.001*[4]DE!$AB$360</f>
        <v>0</v>
      </c>
      <c r="P29" s="30">
        <f>0.001*[4]GR!$AB$360</f>
        <v>0.105373046875</v>
      </c>
      <c r="Q29" s="30">
        <f>0.001*[4]HU!$AB$360</f>
        <v>0</v>
      </c>
      <c r="R29" s="30">
        <f>0.001*[4]IE!$AB$360</f>
        <v>0</v>
      </c>
      <c r="S29" s="30">
        <f>0.001*[4]IT!$AB$360</f>
        <v>0</v>
      </c>
      <c r="T29" s="30">
        <f>0.001*[4]LA!$AB$360</f>
        <v>0</v>
      </c>
      <c r="U29" s="30">
        <f>0.001*[4]LT!$AB$360</f>
        <v>0</v>
      </c>
      <c r="V29" s="30">
        <f>0.001*[4]LU!$AB$360</f>
        <v>0</v>
      </c>
      <c r="W29" s="30">
        <f>0.001*[4]MT!$AB$360</f>
        <v>0</v>
      </c>
      <c r="X29" s="30">
        <f>0.001*[4]NL!$AB$360</f>
        <v>0</v>
      </c>
      <c r="Y29" s="30">
        <f>0.001*[4]PL!$AB$360</f>
        <v>0</v>
      </c>
      <c r="Z29" s="30">
        <f>0.001*[4]PT!$AB$360</f>
        <v>0.26166912841796874</v>
      </c>
      <c r="AA29" s="30">
        <f>0.001*[4]RO!$AB$360</f>
        <v>0</v>
      </c>
      <c r="AB29" s="30">
        <f>0.001*[4]SK!$AB$360</f>
        <v>0</v>
      </c>
      <c r="AC29" s="30">
        <f>0.001*[4]SI!$AB$360</f>
        <v>0</v>
      </c>
      <c r="AD29" s="30">
        <f>0.001*[4]ES!$AB$360</f>
        <v>7.0130849609375003</v>
      </c>
      <c r="AE29" s="30">
        <f>0.001*[4]SE!$AB$360</f>
        <v>0</v>
      </c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5"/>
      <c r="AY29" s="25"/>
      <c r="AZ29" s="26"/>
    </row>
    <row r="30" spans="2:52" ht="12.95" customHeight="1" x14ac:dyDescent="0.25">
      <c r="B30" s="27" t="s">
        <v>79</v>
      </c>
      <c r="C30" s="28" t="s">
        <v>87</v>
      </c>
      <c r="D30" s="31">
        <f>0.001*[4]EU28!$AB$361</f>
        <v>0.20622817482789169</v>
      </c>
      <c r="E30" s="32">
        <f>0.001*[4]AT!$AB$361</f>
        <v>0</v>
      </c>
      <c r="F30" s="32">
        <f>0.001*[4]BE!$AB$361</f>
        <v>0</v>
      </c>
      <c r="G30" s="32">
        <f>0.001*[4]BG!$AB$361</f>
        <v>0</v>
      </c>
      <c r="H30" s="32">
        <f>0.001*[4]HR!$AB$361</f>
        <v>0</v>
      </c>
      <c r="I30" s="32">
        <f>0.001*[4]CY!$AB$361</f>
        <v>0</v>
      </c>
      <c r="J30" s="32">
        <f>0.001*[4]CZ!$AB$361</f>
        <v>0</v>
      </c>
      <c r="K30" s="32">
        <f>0.001*[4]DK!$AB$361</f>
        <v>0</v>
      </c>
      <c r="L30" s="32">
        <f>0.001*[4]EE!$AB$361</f>
        <v>0</v>
      </c>
      <c r="M30" s="32">
        <f>0.001*[4]FI!$AB$361</f>
        <v>0</v>
      </c>
      <c r="N30" s="32">
        <f>0.001*[4]FR!$AB$361</f>
        <v>0</v>
      </c>
      <c r="O30" s="32">
        <f>0.001*[4]DE!$AB$361</f>
        <v>0</v>
      </c>
      <c r="P30" s="32">
        <f>0.001*[4]GR!$AB$361</f>
        <v>0</v>
      </c>
      <c r="Q30" s="32">
        <f>0.001*[4]HU!$AB$361</f>
        <v>0</v>
      </c>
      <c r="R30" s="32">
        <f>0.001*[4]IE!$AB$361</f>
        <v>1.8414127488765693E-2</v>
      </c>
      <c r="S30" s="32">
        <f>0.001*[4]IT!$AB$361</f>
        <v>1.1113913061782232E-2</v>
      </c>
      <c r="T30" s="32">
        <f>0.001*[4]LA!$AB$361</f>
        <v>0</v>
      </c>
      <c r="U30" s="32">
        <f>0.001*[4]LT!$AB$361</f>
        <v>0</v>
      </c>
      <c r="V30" s="32">
        <f>0.001*[4]LU!$AB$361</f>
        <v>0</v>
      </c>
      <c r="W30" s="32">
        <f>0.001*[4]MT!$AB$361</f>
        <v>0</v>
      </c>
      <c r="X30" s="32">
        <f>0.001*[4]NL!$AB$361</f>
        <v>0</v>
      </c>
      <c r="Y30" s="32">
        <f>0.001*[4]PL!$AB$361</f>
        <v>0</v>
      </c>
      <c r="Z30" s="32">
        <f>0.001*[4]PT!$AB$361</f>
        <v>0.17670013427734374</v>
      </c>
      <c r="AA30" s="32">
        <f>0.001*[4]RO!$AB$361</f>
        <v>0</v>
      </c>
      <c r="AB30" s="32">
        <f>0.001*[4]SK!$AB$361</f>
        <v>0</v>
      </c>
      <c r="AC30" s="32">
        <f>0.001*[4]SI!$AB$361</f>
        <v>0</v>
      </c>
      <c r="AD30" s="32">
        <f>0.001*[4]ES!$AB$361</f>
        <v>0</v>
      </c>
      <c r="AE30" s="32">
        <f>0.001*[4]SE!$AB$361</f>
        <v>0</v>
      </c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5"/>
      <c r="AY30" s="25"/>
      <c r="AZ30" s="26"/>
    </row>
    <row r="31" spans="2:52" ht="12.95" customHeight="1" x14ac:dyDescent="0.25">
      <c r="B31" s="27" t="s">
        <v>80</v>
      </c>
      <c r="C31" s="28" t="s">
        <v>87</v>
      </c>
      <c r="D31" s="31">
        <f>0.001*[4]EU28!$AB$362</f>
        <v>683.09515887981445</v>
      </c>
      <c r="E31" s="32">
        <f>0.001*[4]AT!$AB$362</f>
        <v>16.353380314340711</v>
      </c>
      <c r="F31" s="32">
        <f>0.001*[4]BE!$AB$362</f>
        <v>18.005740268186976</v>
      </c>
      <c r="G31" s="32">
        <f>0.001*[4]BG!$AB$362</f>
        <v>3.7312001192790425</v>
      </c>
      <c r="H31" s="32">
        <f>0.001*[4]HR!$AB$362</f>
        <v>5.1013066406250003</v>
      </c>
      <c r="I31" s="32">
        <f>0.001*[4]CY!$AB$362</f>
        <v>2.4467508586071043</v>
      </c>
      <c r="J31" s="32">
        <f>0.001*[4]CZ!$AB$362</f>
        <v>2.3379025693310247</v>
      </c>
      <c r="K31" s="32">
        <f>0.001*[4]DK!$AB$362</f>
        <v>21.851061086749727</v>
      </c>
      <c r="L31" s="32">
        <f>0.001*[4]EE!$AB$362</f>
        <v>4.1266439866088964</v>
      </c>
      <c r="M31" s="32">
        <f>0.001*[4]FI!$AB$362</f>
        <v>13.269942502305648</v>
      </c>
      <c r="N31" s="32">
        <f>0.001*[4]FR!$AB$362</f>
        <v>58.362687183603541</v>
      </c>
      <c r="O31" s="32">
        <f>0.001*[4]DE!$AB$362</f>
        <v>149.47531403082166</v>
      </c>
      <c r="P31" s="32">
        <f>0.001*[4]GR!$AB$362</f>
        <v>16.215649414062501</v>
      </c>
      <c r="Q31" s="32">
        <f>0.001*[4]HU!$AB$362</f>
        <v>0.87424163818359379</v>
      </c>
      <c r="R31" s="32">
        <f>0.001*[4]IE!$AB$362</f>
        <v>28.199325120238189</v>
      </c>
      <c r="S31" s="32">
        <f>0.001*[4]IT!$AB$362</f>
        <v>50.963124024936143</v>
      </c>
      <c r="T31" s="32">
        <f>0.001*[4]LA!$AB$362</f>
        <v>1.3618632767211041</v>
      </c>
      <c r="U31" s="32">
        <f>0.001*[4]LT!$AB$362</f>
        <v>5.6633950306829828</v>
      </c>
      <c r="V31" s="32">
        <f>0.001*[4]LU!$AB$362</f>
        <v>0.48561868889941623</v>
      </c>
      <c r="W31" s="32">
        <f>0.001*[4]MT!$AB$362</f>
        <v>0.22798551701592196</v>
      </c>
      <c r="X31" s="32">
        <f>0.001*[4]NL!$AB$362</f>
        <v>22.463236292095228</v>
      </c>
      <c r="Y31" s="32">
        <f>0.001*[4]PL!$AB$362</f>
        <v>47.395544262378877</v>
      </c>
      <c r="Z31" s="32">
        <f>0.001*[4]PT!$AB$362</f>
        <v>28.262994604519353</v>
      </c>
      <c r="AA31" s="32">
        <f>0.001*[4]RO!$AB$362</f>
        <v>10.31821572097355</v>
      </c>
      <c r="AB31" s="32">
        <f>0.001*[4]SK!$AB$362</f>
        <v>0.8966254975481841</v>
      </c>
      <c r="AC31" s="32">
        <f>0.001*[4]SI!$AB$362</f>
        <v>0.97077258300781255</v>
      </c>
      <c r="AD31" s="32">
        <f>0.001*[4]ES!$AB$362</f>
        <v>131.07919921292395</v>
      </c>
      <c r="AE31" s="32">
        <f>0.001*[4]SE!$AB$362</f>
        <v>42.655438435168236</v>
      </c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5"/>
      <c r="AY31" s="25"/>
      <c r="AZ31" s="26"/>
    </row>
    <row r="32" spans="2:52" ht="12.95" customHeight="1" x14ac:dyDescent="0.25">
      <c r="B32" s="27" t="s">
        <v>81</v>
      </c>
      <c r="C32" s="28" t="s">
        <v>87</v>
      </c>
      <c r="D32" s="31">
        <f>0.001*[4]EU28!$AB$363</f>
        <v>207.38102382022518</v>
      </c>
      <c r="E32" s="32">
        <f>0.001*[4]AT!$AB$363</f>
        <v>0</v>
      </c>
      <c r="F32" s="32">
        <f>0.001*[4]BE!$AB$363</f>
        <v>17.833564009059412</v>
      </c>
      <c r="G32" s="32">
        <f>0.001*[4]BG!$AB$363</f>
        <v>2.71199951171875E-2</v>
      </c>
      <c r="H32" s="32">
        <f>0.001*[4]HR!$AB$363</f>
        <v>0</v>
      </c>
      <c r="I32" s="32">
        <f>0.001*[4]CY!$AB$363</f>
        <v>0</v>
      </c>
      <c r="J32" s="32">
        <f>0.001*[4]CZ!$AB$363</f>
        <v>0</v>
      </c>
      <c r="K32" s="32">
        <f>0.001*[4]DK!$AB$363</f>
        <v>12.627595520271354</v>
      </c>
      <c r="L32" s="32">
        <f>0.001*[4]EE!$AB$363</f>
        <v>0.1214924194936042</v>
      </c>
      <c r="M32" s="32">
        <f>0.001*[4]FI!$AB$363</f>
        <v>0.61289502303212617</v>
      </c>
      <c r="N32" s="32">
        <f>0.001*[4]FR!$AB$363</f>
        <v>32.505031316174424</v>
      </c>
      <c r="O32" s="32">
        <f>0.001*[4]DE!$AB$363</f>
        <v>90.169580180568474</v>
      </c>
      <c r="P32" s="32">
        <f>0.001*[4]GR!$AB$363</f>
        <v>0.60103012092018371</v>
      </c>
      <c r="Q32" s="32">
        <f>0.001*[4]HU!$AB$363</f>
        <v>0</v>
      </c>
      <c r="R32" s="32">
        <f>0.001*[4]IE!$AB$363</f>
        <v>3.0134825311595677</v>
      </c>
      <c r="S32" s="32">
        <f>0.001*[4]IT!$AB$363</f>
        <v>0.41929418010794056</v>
      </c>
      <c r="T32" s="32">
        <f>0.001*[4]LA!$AB$363</f>
        <v>0.10761749618953502</v>
      </c>
      <c r="U32" s="32">
        <f>0.001*[4]LT!$AB$363</f>
        <v>4.8666529996077006E-2</v>
      </c>
      <c r="V32" s="32">
        <f>0.001*[4]LU!$AB$363</f>
        <v>0</v>
      </c>
      <c r="W32" s="32">
        <f>0.001*[4]MT!$AB$363</f>
        <v>0.22369049072265626</v>
      </c>
      <c r="X32" s="32">
        <f>0.001*[4]NL!$AB$363</f>
        <v>42.804035388448618</v>
      </c>
      <c r="Y32" s="32">
        <f>0.001*[4]PL!$AB$363</f>
        <v>1.3850308033697252</v>
      </c>
      <c r="Z32" s="32">
        <f>0.001*[4]PT!$AB$363</f>
        <v>0.21227349853515626</v>
      </c>
      <c r="AA32" s="32">
        <f>0.001*[4]RO!$AB$363</f>
        <v>3.3899872071367E-2</v>
      </c>
      <c r="AB32" s="32">
        <f>0.001*[4]SK!$AB$363</f>
        <v>0</v>
      </c>
      <c r="AC32" s="32">
        <f>0.001*[4]SI!$AB$363</f>
        <v>0</v>
      </c>
      <c r="AD32" s="32">
        <f>0.001*[4]ES!$AB$363</f>
        <v>1.0513638527774904</v>
      </c>
      <c r="AE32" s="32">
        <f>0.001*[4]SE!$AB$363</f>
        <v>3.5833605922102705</v>
      </c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5"/>
      <c r="AY32" s="25"/>
      <c r="AZ32" s="26"/>
    </row>
    <row r="33" spans="2:52" ht="12.95" customHeight="1" x14ac:dyDescent="0.25">
      <c r="B33" s="33" t="s">
        <v>82</v>
      </c>
      <c r="C33" s="34" t="s">
        <v>87</v>
      </c>
      <c r="D33" s="35">
        <f>0.001*[4]EU28!$AB$364</f>
        <v>2058.5076289018107</v>
      </c>
      <c r="E33" s="36">
        <f>0.001*[4]AT!$AB$364</f>
        <v>86.201262226572155</v>
      </c>
      <c r="F33" s="36">
        <f>0.001*[4]BE!$AB$364</f>
        <v>63.237434587304975</v>
      </c>
      <c r="G33" s="36">
        <f>0.001*[4]BG!$AB$364</f>
        <v>15.494063915513173</v>
      </c>
      <c r="H33" s="36">
        <f>0.001*[4]HR!$AB$364</f>
        <v>15.287494505167007</v>
      </c>
      <c r="I33" s="36">
        <f>0.001*[4]CY!$AB$364</f>
        <v>4.2101565130374938</v>
      </c>
      <c r="J33" s="36">
        <f>0.001*[4]CZ!$AB$364</f>
        <v>25.755317514933441</v>
      </c>
      <c r="K33" s="36">
        <f>0.001*[4]DK!$AB$364</f>
        <v>47.00362039409994</v>
      </c>
      <c r="L33" s="36">
        <f>0.001*[4]EE!$AB$364</f>
        <v>5.530695503630958</v>
      </c>
      <c r="M33" s="36">
        <f>0.001*[4]FI!$AB$364</f>
        <v>48.095485945671641</v>
      </c>
      <c r="N33" s="36">
        <f>0.001*[4]FR!$AB$364</f>
        <v>279.66360200655288</v>
      </c>
      <c r="O33" s="36">
        <f>0.001*[4]DE!$AB$364</f>
        <v>430.64459596408227</v>
      </c>
      <c r="P33" s="36">
        <f>0.001*[4]GR!$AB$364</f>
        <v>38.405380475114825</v>
      </c>
      <c r="Q33" s="36">
        <f>0.001*[4]HU!$AB$364</f>
        <v>21.195404251098633</v>
      </c>
      <c r="R33" s="36">
        <f>0.001*[4]IE!$AB$364</f>
        <v>39.145911774470846</v>
      </c>
      <c r="S33" s="36">
        <f>0.001*[4]IT!$AB$364</f>
        <v>229.65913314624754</v>
      </c>
      <c r="T33" s="36">
        <f>0.001*[4]LA!$AB$364</f>
        <v>5.9611869677882634</v>
      </c>
      <c r="U33" s="36">
        <f>0.001*[4]LT!$AB$364</f>
        <v>7.4636538711076792</v>
      </c>
      <c r="V33" s="36">
        <f>0.001*[4]LU!$AB$364</f>
        <v>2.2607083866888171</v>
      </c>
      <c r="W33" s="36">
        <f>0.001*[4]MT!$AB$364</f>
        <v>0.99899216440530403</v>
      </c>
      <c r="X33" s="36">
        <f>0.001*[4]NL!$AB$364</f>
        <v>94.680832821379127</v>
      </c>
      <c r="Y33" s="36">
        <f>0.001*[4]PL!$AB$364</f>
        <v>81.758255554335037</v>
      </c>
      <c r="Z33" s="36">
        <f>0.001*[4]PT!$AB$364</f>
        <v>52.488833626130699</v>
      </c>
      <c r="AA33" s="36">
        <f>0.001*[4]RO!$AB$364</f>
        <v>42.334240684597646</v>
      </c>
      <c r="AB33" s="36">
        <f>0.001*[4]SK!$AB$364</f>
        <v>15.069624844519696</v>
      </c>
      <c r="AC33" s="36">
        <f>0.001*[4]SI!$AB$364</f>
        <v>9.3067978115081793</v>
      </c>
      <c r="AD33" s="36">
        <f>0.001*[4]ES!$AB$364</f>
        <v>258.73693199991783</v>
      </c>
      <c r="AE33" s="36">
        <f>0.001*[4]SE!$AB$364</f>
        <v>137.91801144593472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5"/>
      <c r="AY33" s="25"/>
      <c r="AZ33" s="26"/>
    </row>
    <row r="34" spans="2:52" ht="12.95" customHeight="1" x14ac:dyDescent="0.25">
      <c r="B34" s="27" t="s">
        <v>83</v>
      </c>
      <c r="C34" s="28" t="s">
        <v>87</v>
      </c>
      <c r="D34" s="29">
        <f>0.001*[4]EU28!$AB$365</f>
        <v>186.03737695896626</v>
      </c>
      <c r="E34" s="30">
        <f>0.001*[4]AT!$AB$365</f>
        <v>6.1835844726562499</v>
      </c>
      <c r="F34" s="30">
        <f>0.001*[4]BE!$AB$365</f>
        <v>4.5960493164062504</v>
      </c>
      <c r="G34" s="30">
        <f>0.001*[4]BG!$AB$365</f>
        <v>1.3048685302734375</v>
      </c>
      <c r="H34" s="30">
        <f>0.001*[4]HR!$AB$365</f>
        <v>0.53140026855468747</v>
      </c>
      <c r="I34" s="30">
        <f>0.001*[4]CY!$AB$365</f>
        <v>5.051486587524414E-2</v>
      </c>
      <c r="J34" s="30">
        <f>0.001*[4]CZ!$AB$365</f>
        <v>6.6228491210937506</v>
      </c>
      <c r="K34" s="30">
        <f>0.001*[4]DK!$AB$365</f>
        <v>6.6859824218749999</v>
      </c>
      <c r="L34" s="30">
        <f>0.001*[4]EE!$AB$365</f>
        <v>0.81303076171874999</v>
      </c>
      <c r="M34" s="30">
        <f>0.001*[4]FI!$AB$365</f>
        <v>15.920405273437501</v>
      </c>
      <c r="N34" s="30">
        <f>0.001*[4]FR!$AB$365</f>
        <v>23.832705078124999</v>
      </c>
      <c r="O34" s="30">
        <f>0.001*[4]DE!$AB$365</f>
        <v>37.398128906250001</v>
      </c>
      <c r="P34" s="30">
        <f>0.001*[4]GR!$AB$365</f>
        <v>1.4213360595703126</v>
      </c>
      <c r="Q34" s="30">
        <f>0.001*[4]HU!$AB$365</f>
        <v>3.7684472656249999</v>
      </c>
      <c r="R34" s="30">
        <f>0.001*[4]IE!$AB$365</f>
        <v>1.254885986328125</v>
      </c>
      <c r="S34" s="30">
        <f>0.001*[4]IT!$AB$365</f>
        <v>16.968199218750001</v>
      </c>
      <c r="T34" s="30">
        <f>0.001*[4]LA!$AB$365</f>
        <v>0.75267352294921874</v>
      </c>
      <c r="U34" s="30">
        <f>0.001*[4]LT!$AB$365</f>
        <v>0.86457104492187498</v>
      </c>
      <c r="V34" s="30">
        <f>0.001*[4]LU!$AB$365</f>
        <v>0.1674862823486328</v>
      </c>
      <c r="W34" s="30">
        <f>0.001*[4]MT!$AB$365</f>
        <v>1.4416066408157349E-3</v>
      </c>
      <c r="X34" s="30">
        <f>0.001*[4]NL!$AB$365</f>
        <v>9.1129697265625005</v>
      </c>
      <c r="Y34" s="30">
        <f>0.001*[4]PL!$AB$365</f>
        <v>13.32634765625</v>
      </c>
      <c r="Z34" s="30">
        <f>0.001*[4]PT!$AB$365</f>
        <v>1.4611232910156251</v>
      </c>
      <c r="AA34" s="30">
        <f>0.001*[4]RO!$AB$365</f>
        <v>3.4909147949218751</v>
      </c>
      <c r="AB34" s="30">
        <f>0.001*[4]SK!$AB$365</f>
        <v>2.392163818359375</v>
      </c>
      <c r="AC34" s="30">
        <f>0.001*[4]SI!$AB$365</f>
        <v>0.85117657470703123</v>
      </c>
      <c r="AD34" s="30">
        <f>0.001*[4]ES!$AB$365</f>
        <v>10.8985771484375</v>
      </c>
      <c r="AE34" s="30">
        <f>0.001*[4]SE!$AB$365</f>
        <v>15.365543945312501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5"/>
      <c r="AY34" s="25"/>
      <c r="AZ34" s="26"/>
    </row>
    <row r="35" spans="2:52" ht="12.95" customHeight="1" x14ac:dyDescent="0.25">
      <c r="B35" s="37" t="s">
        <v>84</v>
      </c>
      <c r="C35" s="38" t="s">
        <v>87</v>
      </c>
      <c r="D35" s="39">
        <f>0.001*[4]EU28!$AB$366</f>
        <v>369.80576148223878</v>
      </c>
      <c r="E35" s="40">
        <f>0.001*[4]AT!$AB$366</f>
        <v>13.311892578125001</v>
      </c>
      <c r="F35" s="40">
        <f>0.001*[4]BE!$AB$366</f>
        <v>16.4973671875</v>
      </c>
      <c r="G35" s="40">
        <f>0.001*[4]BG!$AB$366</f>
        <v>3.497519287109375</v>
      </c>
      <c r="H35" s="40">
        <f>0.001*[4]HR!$AB$366</f>
        <v>1.5524505615234376</v>
      </c>
      <c r="I35" s="40">
        <f>0.001*[4]CY!$AB$366</f>
        <v>1.4358751220703125</v>
      </c>
      <c r="J35" s="40">
        <f>0.001*[4]CZ!$AB$366</f>
        <v>8.3033046875000007</v>
      </c>
      <c r="K35" s="40">
        <f>0.001*[4]DK!$AB$366</f>
        <v>3.6132412109375003</v>
      </c>
      <c r="L35" s="40">
        <f>0.001*[4]EE!$AB$366</f>
        <v>1.8915817260742186E-2</v>
      </c>
      <c r="M35" s="40">
        <f>0.001*[4]FI!$AB$366</f>
        <v>0.96168688964843752</v>
      </c>
      <c r="N35" s="40">
        <f>0.001*[4]FR!$AB$366</f>
        <v>68.496867187500001</v>
      </c>
      <c r="O35" s="40">
        <f>0.001*[4]DE!$AB$366</f>
        <v>78.132289062500007</v>
      </c>
      <c r="P35" s="40">
        <f>0.001*[4]GR!$AB$366</f>
        <v>9.8469960937500005</v>
      </c>
      <c r="Q35" s="40">
        <f>0.001*[4]HU!$AB$366</f>
        <v>9.4106708984375</v>
      </c>
      <c r="R35" s="40">
        <f>0.001*[4]IE!$AB$366</f>
        <v>3.694806884765625</v>
      </c>
      <c r="S35" s="40">
        <f>0.001*[4]IT!$AB$366</f>
        <v>58.376761718750004</v>
      </c>
      <c r="T35" s="40">
        <f>0.001*[4]LA!$AB$366</f>
        <v>4.6492698669433598E-2</v>
      </c>
      <c r="U35" s="40">
        <f>0.001*[4]LT!$AB$366</f>
        <v>0.10259262084960938</v>
      </c>
      <c r="V35" s="40">
        <f>0.001*[4]LU!$AB$366</f>
        <v>1.184120361328125</v>
      </c>
      <c r="W35" s="40">
        <f>0.001*[4]MT!$AB$366</f>
        <v>0.47065377807617187</v>
      </c>
      <c r="X35" s="40">
        <f>0.001*[4]NL!$AB$366</f>
        <v>13.360810546875001</v>
      </c>
      <c r="Y35" s="40">
        <f>0.001*[4]PL!$AB$366</f>
        <v>3.033508544921875</v>
      </c>
      <c r="Z35" s="40">
        <f>0.001*[4]PT!$AB$366</f>
        <v>7.5117607421875006</v>
      </c>
      <c r="AA35" s="40">
        <f>0.001*[4]RO!$AB$366</f>
        <v>3.1699765625</v>
      </c>
      <c r="AB35" s="40">
        <f>0.001*[4]SK!$AB$366</f>
        <v>4.0713037109375003</v>
      </c>
      <c r="AC35" s="40">
        <f>0.001*[4]SI!$AB$366</f>
        <v>1.7690390625000001</v>
      </c>
      <c r="AD35" s="40">
        <f>0.001*[4]ES!$AB$366</f>
        <v>56.428937500000004</v>
      </c>
      <c r="AE35" s="40">
        <f>0.001*[4]SE!$AB$366</f>
        <v>1.505920166015625</v>
      </c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5"/>
      <c r="AY35" s="25"/>
      <c r="AZ35" s="26"/>
    </row>
    <row r="36" spans="2:52" ht="12.95" customHeight="1" x14ac:dyDescent="0.25">
      <c r="B36" s="18" t="s">
        <v>88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2:52" ht="12.95" customHeight="1" x14ac:dyDescent="0.25">
      <c r="B37" s="41" t="s">
        <v>89</v>
      </c>
      <c r="C37" s="42" t="s">
        <v>90</v>
      </c>
      <c r="D37" s="43">
        <f>[4]EU28!$AB$396</f>
        <v>0.66600972742781783</v>
      </c>
      <c r="E37" s="44">
        <f>[4]AT!$AB$396</f>
        <v>1.0909592941972879</v>
      </c>
      <c r="F37" s="44">
        <f>[4]BE!$AB$396</f>
        <v>0.63692688026960176</v>
      </c>
      <c r="G37" s="44">
        <f>[4]BG!$AB$396</f>
        <v>0.41324158686090201</v>
      </c>
      <c r="H37" s="44">
        <f>[4]HR!$AB$396</f>
        <v>0.746921418311978</v>
      </c>
      <c r="I37" s="44">
        <f>[4]CY!$AB$396</f>
        <v>0.67665104671224141</v>
      </c>
      <c r="J37" s="44">
        <f>[4]CZ!$AB$396</f>
        <v>0.35180819845990624</v>
      </c>
      <c r="K37" s="44">
        <f>[4]DK!$AB$396</f>
        <v>0.90965201013222163</v>
      </c>
      <c r="L37" s="44">
        <f>[4]EE!$AB$396</f>
        <v>0.53708482549281589</v>
      </c>
      <c r="M37" s="44">
        <f>[4]FI!$AB$396</f>
        <v>0.5099848717442601</v>
      </c>
      <c r="N37" s="44">
        <f>[4]FR!$AB$396</f>
        <v>0.46602211936276944</v>
      </c>
      <c r="O37" s="44">
        <f>[4]DE!$AB$396</f>
        <v>0.80465533654028387</v>
      </c>
      <c r="P37" s="44">
        <f>[4]GR!$AB$396</f>
        <v>0.66284252088314011</v>
      </c>
      <c r="Q37" s="44">
        <f>[4]HU!$AB$396</f>
        <v>0.39978119613642177</v>
      </c>
      <c r="R37" s="44">
        <f>[4]IE!$AB$396</f>
        <v>0.68692709666730689</v>
      </c>
      <c r="S37" s="44">
        <f>[4]IT!$AB$396</f>
        <v>0.67627160845901468</v>
      </c>
      <c r="T37" s="44">
        <f>[4]LA!$AB$396</f>
        <v>0.65424301335056279</v>
      </c>
      <c r="U37" s="44">
        <f>[4]LT!$AB$396</f>
        <v>0.57409366880558388</v>
      </c>
      <c r="V37" s="44">
        <f>[4]LU!$AB$396</f>
        <v>1.0045784457721201</v>
      </c>
      <c r="W37" s="44">
        <f>[4]MT!$AB$396</f>
        <v>0.28632621507747319</v>
      </c>
      <c r="X37" s="44">
        <f>[4]NL!$AB$396</f>
        <v>0.74629523924551189</v>
      </c>
      <c r="Y37" s="44">
        <f>[4]PL!$AB$396</f>
        <v>0.41487562325972749</v>
      </c>
      <c r="Z37" s="44">
        <f>[4]PT!$AB$396</f>
        <v>1.0221097584089804</v>
      </c>
      <c r="AA37" s="44">
        <f>[4]RO!$AB$396</f>
        <v>0.56636353568290754</v>
      </c>
      <c r="AB37" s="44">
        <f>[4]SK!$AB$396</f>
        <v>0.42619393440214154</v>
      </c>
      <c r="AC37" s="44">
        <f>[4]SI!$AB$396</f>
        <v>0.55144794934173247</v>
      </c>
      <c r="AD37" s="44">
        <f>[4]ES!$AB$396</f>
        <v>0.87801095278516073</v>
      </c>
      <c r="AE37" s="44">
        <f>[4]SE!$AB$396</f>
        <v>0.91221649213529143</v>
      </c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6"/>
      <c r="AY37" s="46"/>
      <c r="AZ37" s="47"/>
    </row>
    <row r="38" spans="2:52" ht="12.95" customHeight="1" x14ac:dyDescent="0.25">
      <c r="B38" s="48" t="s">
        <v>91</v>
      </c>
      <c r="C38" s="49" t="s">
        <v>87</v>
      </c>
      <c r="D38" s="50">
        <f>D33/D37</f>
        <v>3090.8071520996091</v>
      </c>
      <c r="E38" s="51">
        <f t="shared" ref="E38:AE38" si="0">E33/E37</f>
        <v>79.014187499999991</v>
      </c>
      <c r="F38" s="51">
        <f t="shared" si="0"/>
        <v>99.285234375000002</v>
      </c>
      <c r="G38" s="51">
        <f t="shared" si="0"/>
        <v>37.493960937499999</v>
      </c>
      <c r="H38" s="51">
        <f t="shared" si="0"/>
        <v>20.46733984375</v>
      </c>
      <c r="I38" s="51">
        <f t="shared" si="0"/>
        <v>6.2220498046874999</v>
      </c>
      <c r="J38" s="51">
        <f t="shared" si="0"/>
        <v>73.208406249999996</v>
      </c>
      <c r="K38" s="51">
        <f t="shared" si="0"/>
        <v>51.672089843750001</v>
      </c>
      <c r="L38" s="51">
        <f t="shared" si="0"/>
        <v>10.297620117187499</v>
      </c>
      <c r="M38" s="51">
        <f t="shared" si="0"/>
        <v>94.307671874999997</v>
      </c>
      <c r="N38" s="51">
        <f t="shared" si="0"/>
        <v>600.10800000000006</v>
      </c>
      <c r="O38" s="51">
        <f t="shared" si="0"/>
        <v>535.19137499999999</v>
      </c>
      <c r="P38" s="51">
        <f t="shared" si="0"/>
        <v>57.940429687499993</v>
      </c>
      <c r="Q38" s="51">
        <f t="shared" si="0"/>
        <v>53.017511718750001</v>
      </c>
      <c r="R38" s="51">
        <f t="shared" si="0"/>
        <v>56.986996093750001</v>
      </c>
      <c r="S38" s="51">
        <f t="shared" si="0"/>
        <v>339.596</v>
      </c>
      <c r="T38" s="51">
        <f t="shared" si="0"/>
        <v>9.1115791015624996</v>
      </c>
      <c r="U38" s="51">
        <f t="shared" si="0"/>
        <v>13.000759765625</v>
      </c>
      <c r="V38" s="51">
        <f t="shared" si="0"/>
        <v>2.2504050292968749</v>
      </c>
      <c r="W38" s="51">
        <f t="shared" si="0"/>
        <v>3.4890000000000003</v>
      </c>
      <c r="X38" s="51">
        <f t="shared" si="0"/>
        <v>126.867796875</v>
      </c>
      <c r="Y38" s="51">
        <f t="shared" si="0"/>
        <v>197.06690624999999</v>
      </c>
      <c r="Z38" s="51">
        <f t="shared" si="0"/>
        <v>51.353421874999995</v>
      </c>
      <c r="AA38" s="51">
        <f t="shared" si="0"/>
        <v>74.74746875000001</v>
      </c>
      <c r="AB38" s="51">
        <f t="shared" si="0"/>
        <v>35.358609375</v>
      </c>
      <c r="AC38" s="51">
        <f t="shared" si="0"/>
        <v>16.877019531249999</v>
      </c>
      <c r="AD38" s="51">
        <f t="shared" si="0"/>
        <v>294.68531250000001</v>
      </c>
      <c r="AE38" s="51">
        <f t="shared" si="0"/>
        <v>151.19000000000003</v>
      </c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6"/>
      <c r="AY38" s="46"/>
      <c r="AZ38" s="47"/>
    </row>
    <row r="39" spans="2:52" ht="12.95" customHeight="1" x14ac:dyDescent="0.25">
      <c r="B39" s="27"/>
      <c r="C39" s="28"/>
      <c r="D39" s="52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6"/>
      <c r="AY39" s="46"/>
      <c r="AZ39" s="47"/>
    </row>
    <row r="40" spans="2:52" ht="18" customHeight="1" x14ac:dyDescent="0.25">
      <c r="B40" s="54" t="s">
        <v>92</v>
      </c>
      <c r="C40" s="55"/>
      <c r="D40" s="19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7"/>
      <c r="AY40" s="17"/>
      <c r="AZ40" s="16"/>
    </row>
    <row r="41" spans="2:52" ht="12.95" customHeight="1" x14ac:dyDescent="0.25">
      <c r="B41" s="56" t="s">
        <v>70</v>
      </c>
      <c r="C41" s="57" t="s">
        <v>93</v>
      </c>
      <c r="D41" s="58">
        <f>IF(D6=0,"n.a.",D22/D6*1000)</f>
        <v>4823.6901269410055</v>
      </c>
      <c r="E41" s="59">
        <f t="shared" ref="E41:AE41" si="1">IF(E6=0,"n.a.",E22/E6*1000)</f>
        <v>4790.5297148153641</v>
      </c>
      <c r="F41" s="59">
        <f t="shared" si="1"/>
        <v>4833.7443396443678</v>
      </c>
      <c r="G41" s="59">
        <f t="shared" si="1"/>
        <v>6069.1009206366834</v>
      </c>
      <c r="H41" s="59">
        <f t="shared" si="1"/>
        <v>6310.3819277235798</v>
      </c>
      <c r="I41" s="59">
        <f t="shared" si="1"/>
        <v>6120.1518381411352</v>
      </c>
      <c r="J41" s="59">
        <f t="shared" si="1"/>
        <v>6046.5924282622145</v>
      </c>
      <c r="K41" s="59">
        <f t="shared" si="1"/>
        <v>4636.5463425383987</v>
      </c>
      <c r="L41" s="59">
        <f t="shared" si="1"/>
        <v>6060.5995857618391</v>
      </c>
      <c r="M41" s="59">
        <f t="shared" si="1"/>
        <v>4950.2628435336419</v>
      </c>
      <c r="N41" s="59">
        <f t="shared" si="1"/>
        <v>6250.9238969710968</v>
      </c>
      <c r="O41" s="59">
        <f t="shared" si="1"/>
        <v>3901.7219748426701</v>
      </c>
      <c r="P41" s="59">
        <f t="shared" si="1"/>
        <v>6091.3449474508434</v>
      </c>
      <c r="Q41" s="59">
        <f t="shared" si="1"/>
        <v>6432.9457605585148</v>
      </c>
      <c r="R41" s="59">
        <f t="shared" si="1"/>
        <v>5994.2392621761846</v>
      </c>
      <c r="S41" s="59">
        <f t="shared" si="1"/>
        <v>4018.4568158473121</v>
      </c>
      <c r="T41" s="59">
        <f t="shared" si="1"/>
        <v>5823.3571346372491</v>
      </c>
      <c r="U41" s="59">
        <f t="shared" si="1"/>
        <v>5686.4709547180091</v>
      </c>
      <c r="V41" s="59">
        <f t="shared" si="1"/>
        <v>4429.9503255476748</v>
      </c>
      <c r="W41" s="59">
        <f t="shared" si="1"/>
        <v>6190.782919704704</v>
      </c>
      <c r="X41" s="59">
        <f t="shared" si="1"/>
        <v>5492.5890348913317</v>
      </c>
      <c r="Y41" s="59">
        <f t="shared" si="1"/>
        <v>6426.662588456953</v>
      </c>
      <c r="Z41" s="59">
        <f t="shared" si="1"/>
        <v>6217.0508201704597</v>
      </c>
      <c r="AA41" s="59">
        <f t="shared" si="1"/>
        <v>6468.6335314053058</v>
      </c>
      <c r="AB41" s="59">
        <f t="shared" si="1"/>
        <v>6032.4220764519841</v>
      </c>
      <c r="AC41" s="59">
        <f t="shared" si="1"/>
        <v>6298.957364806407</v>
      </c>
      <c r="AD41" s="59">
        <f t="shared" si="1"/>
        <v>5812.808253437368</v>
      </c>
      <c r="AE41" s="59">
        <f t="shared" si="1"/>
        <v>6021.467096622373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5"/>
      <c r="AY41" s="25"/>
      <c r="AZ41" s="26"/>
    </row>
    <row r="42" spans="2:52" ht="12.95" customHeight="1" x14ac:dyDescent="0.25">
      <c r="B42" s="60" t="s">
        <v>72</v>
      </c>
      <c r="C42" s="61" t="s">
        <v>93</v>
      </c>
      <c r="D42" s="62">
        <f t="shared" ref="D42:AE51" si="2">IF(D7=0,"n.a.",D23/D7*1000)</f>
        <v>5186.1567040224036</v>
      </c>
      <c r="E42" s="63">
        <f t="shared" si="2"/>
        <v>5803.0829532498628</v>
      </c>
      <c r="F42" s="63">
        <f t="shared" si="2"/>
        <v>3546.4188907225102</v>
      </c>
      <c r="G42" s="63">
        <f t="shared" si="2"/>
        <v>5433.0103129290947</v>
      </c>
      <c r="H42" s="63">
        <f t="shared" si="2"/>
        <v>5587.2563056168738</v>
      </c>
      <c r="I42" s="63" t="str">
        <f t="shared" si="2"/>
        <v>n.a.</v>
      </c>
      <c r="J42" s="63">
        <f t="shared" si="2"/>
        <v>5407.1450355417592</v>
      </c>
      <c r="K42" s="63">
        <f t="shared" si="2"/>
        <v>4183.3135634370383</v>
      </c>
      <c r="L42" s="63">
        <f t="shared" si="2"/>
        <v>4513.562753408778</v>
      </c>
      <c r="M42" s="63">
        <f t="shared" si="2"/>
        <v>5907.6982224054182</v>
      </c>
      <c r="N42" s="63">
        <f t="shared" si="2"/>
        <v>5858.112128361191</v>
      </c>
      <c r="O42" s="63">
        <f t="shared" si="2"/>
        <v>4840.3390802498316</v>
      </c>
      <c r="P42" s="63">
        <f t="shared" si="2"/>
        <v>5808.155728244581</v>
      </c>
      <c r="Q42" s="63">
        <f t="shared" si="2"/>
        <v>4128.8776252307089</v>
      </c>
      <c r="R42" s="63">
        <f t="shared" si="2"/>
        <v>5654.8232415427792</v>
      </c>
      <c r="S42" s="63">
        <f t="shared" si="2"/>
        <v>5080.2817625065454</v>
      </c>
      <c r="T42" s="63">
        <f t="shared" si="2"/>
        <v>6016.3849284535918</v>
      </c>
      <c r="U42" s="63">
        <f t="shared" si="2"/>
        <v>4104.3659362522112</v>
      </c>
      <c r="V42" s="63">
        <f t="shared" si="2"/>
        <v>6208.1706496327415</v>
      </c>
      <c r="W42" s="63">
        <f t="shared" si="2"/>
        <v>6499.9999207211586</v>
      </c>
      <c r="X42" s="63">
        <f t="shared" si="2"/>
        <v>3831.0267625350316</v>
      </c>
      <c r="Y42" s="63">
        <f t="shared" si="2"/>
        <v>5273.624112485606</v>
      </c>
      <c r="Z42" s="63">
        <f t="shared" si="2"/>
        <v>5650.0820307573977</v>
      </c>
      <c r="AA42" s="63">
        <f t="shared" si="2"/>
        <v>5995.8387319312333</v>
      </c>
      <c r="AB42" s="63">
        <f t="shared" si="2"/>
        <v>5821.6851730105436</v>
      </c>
      <c r="AC42" s="63">
        <f t="shared" si="2"/>
        <v>5616.1008805166839</v>
      </c>
      <c r="AD42" s="63">
        <f t="shared" si="2"/>
        <v>4800.1493518592233</v>
      </c>
      <c r="AE42" s="63">
        <f t="shared" si="2"/>
        <v>5887.385123224095</v>
      </c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5"/>
      <c r="AY42" s="25"/>
      <c r="AZ42" s="26"/>
    </row>
    <row r="43" spans="2:52" ht="12.95" customHeight="1" x14ac:dyDescent="0.25">
      <c r="B43" s="60" t="s">
        <v>73</v>
      </c>
      <c r="C43" s="61" t="s">
        <v>93</v>
      </c>
      <c r="D43" s="62">
        <f t="shared" si="2"/>
        <v>6232.8394576930459</v>
      </c>
      <c r="E43" s="63">
        <f t="shared" si="2"/>
        <v>6697.8834900879656</v>
      </c>
      <c r="F43" s="63">
        <f t="shared" si="2"/>
        <v>6557.4475140672575</v>
      </c>
      <c r="G43" s="63">
        <f t="shared" si="2"/>
        <v>6500.0001456803857</v>
      </c>
      <c r="H43" s="63">
        <f t="shared" si="2"/>
        <v>6500.0006403237476</v>
      </c>
      <c r="I43" s="63">
        <f t="shared" si="2"/>
        <v>6485.0233684851391</v>
      </c>
      <c r="J43" s="63">
        <f t="shared" si="2"/>
        <v>6499.9999414365548</v>
      </c>
      <c r="K43" s="63">
        <f t="shared" si="2"/>
        <v>5826.4212606673818</v>
      </c>
      <c r="L43" s="63">
        <f t="shared" si="2"/>
        <v>6499.9998344443784</v>
      </c>
      <c r="M43" s="63">
        <f t="shared" si="2"/>
        <v>6307.9739489731028</v>
      </c>
      <c r="N43" s="63">
        <f t="shared" si="2"/>
        <v>5781.5200190256946</v>
      </c>
      <c r="O43" s="63">
        <f t="shared" si="2"/>
        <v>6494.7229409132651</v>
      </c>
      <c r="P43" s="63">
        <f t="shared" si="2"/>
        <v>6499.999113115935</v>
      </c>
      <c r="Q43" s="63">
        <f t="shared" si="2"/>
        <v>6499.9995487857368</v>
      </c>
      <c r="R43" s="63">
        <f t="shared" si="2"/>
        <v>6500.0002971638769</v>
      </c>
      <c r="S43" s="63">
        <f t="shared" si="2"/>
        <v>6417.4507672362315</v>
      </c>
      <c r="T43" s="63">
        <f t="shared" si="2"/>
        <v>6500.0000387486516</v>
      </c>
      <c r="U43" s="63">
        <f t="shared" si="2"/>
        <v>6500.00146682582</v>
      </c>
      <c r="V43" s="63">
        <f t="shared" si="2"/>
        <v>6500.001282937923</v>
      </c>
      <c r="W43" s="63">
        <f t="shared" si="2"/>
        <v>6500.0003853504159</v>
      </c>
      <c r="X43" s="63">
        <f t="shared" si="2"/>
        <v>6490.3580990427972</v>
      </c>
      <c r="Y43" s="63">
        <f t="shared" si="2"/>
        <v>6499.9999343880154</v>
      </c>
      <c r="Z43" s="63">
        <f t="shared" si="2"/>
        <v>6267.2036415398798</v>
      </c>
      <c r="AA43" s="63">
        <f t="shared" si="2"/>
        <v>6500.0004635815012</v>
      </c>
      <c r="AB43" s="63">
        <f t="shared" si="2"/>
        <v>6500.000564648275</v>
      </c>
      <c r="AC43" s="63">
        <f t="shared" si="2"/>
        <v>6500.000165654682</v>
      </c>
      <c r="AD43" s="63">
        <f t="shared" si="2"/>
        <v>6499.9996774535675</v>
      </c>
      <c r="AE43" s="63">
        <f t="shared" si="2"/>
        <v>3785.0186057076294</v>
      </c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5"/>
      <c r="AY43" s="25"/>
      <c r="AZ43" s="26"/>
    </row>
    <row r="44" spans="2:52" ht="12.95" customHeight="1" x14ac:dyDescent="0.25">
      <c r="B44" s="60" t="s">
        <v>74</v>
      </c>
      <c r="C44" s="61" t="s">
        <v>93</v>
      </c>
      <c r="D44" s="62">
        <f t="shared" si="2"/>
        <v>6498.8194718263776</v>
      </c>
      <c r="E44" s="63">
        <f t="shared" si="2"/>
        <v>6991.9284076102322</v>
      </c>
      <c r="F44" s="63">
        <f t="shared" si="2"/>
        <v>5000</v>
      </c>
      <c r="G44" s="63">
        <f t="shared" si="2"/>
        <v>6632.719064246482</v>
      </c>
      <c r="H44" s="63">
        <f t="shared" si="2"/>
        <v>6136.1805595140659</v>
      </c>
      <c r="I44" s="63" t="str">
        <f t="shared" si="2"/>
        <v>n.a.</v>
      </c>
      <c r="J44" s="63">
        <f t="shared" si="2"/>
        <v>5999.9995125222076</v>
      </c>
      <c r="K44" s="63">
        <f t="shared" si="2"/>
        <v>4999.9997772508523</v>
      </c>
      <c r="L44" s="63">
        <f t="shared" si="2"/>
        <v>6000</v>
      </c>
      <c r="M44" s="63">
        <f t="shared" si="2"/>
        <v>4999.9998592172105</v>
      </c>
      <c r="N44" s="63">
        <f t="shared" si="2"/>
        <v>6925.379994944542</v>
      </c>
      <c r="O44" s="63">
        <f t="shared" si="2"/>
        <v>5000.0002746164091</v>
      </c>
      <c r="P44" s="63">
        <f t="shared" si="2"/>
        <v>6789.1349955840888</v>
      </c>
      <c r="Q44" s="63">
        <f t="shared" si="2"/>
        <v>6831.3601870159064</v>
      </c>
      <c r="R44" s="63">
        <f t="shared" si="2"/>
        <v>5000</v>
      </c>
      <c r="S44" s="63">
        <f t="shared" si="2"/>
        <v>7000.7611259734622</v>
      </c>
      <c r="T44" s="63">
        <f t="shared" si="2"/>
        <v>5999.999826641807</v>
      </c>
      <c r="U44" s="63">
        <f t="shared" si="2"/>
        <v>6000</v>
      </c>
      <c r="V44" s="63">
        <f t="shared" si="2"/>
        <v>5000.0001640751807</v>
      </c>
      <c r="W44" s="63">
        <f t="shared" si="2"/>
        <v>6000</v>
      </c>
      <c r="X44" s="63">
        <f t="shared" si="2"/>
        <v>5000</v>
      </c>
      <c r="Y44" s="63">
        <f t="shared" si="2"/>
        <v>5999.9996918077095</v>
      </c>
      <c r="Z44" s="63">
        <f t="shared" si="2"/>
        <v>6921.1736886289973</v>
      </c>
      <c r="AA44" s="63">
        <f t="shared" si="2"/>
        <v>6616.4259707438659</v>
      </c>
      <c r="AB44" s="63">
        <f t="shared" si="2"/>
        <v>5999.9997179281881</v>
      </c>
      <c r="AC44" s="63">
        <f t="shared" si="2"/>
        <v>6656.6958726735093</v>
      </c>
      <c r="AD44" s="63">
        <f t="shared" si="2"/>
        <v>6939.9588962258767</v>
      </c>
      <c r="AE44" s="63">
        <f t="shared" si="2"/>
        <v>5000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5"/>
      <c r="AY44" s="25"/>
      <c r="AZ44" s="26"/>
    </row>
    <row r="45" spans="2:52" ht="12.95" customHeight="1" x14ac:dyDescent="0.25">
      <c r="B45" s="60" t="s">
        <v>75</v>
      </c>
      <c r="C45" s="61" t="s">
        <v>93</v>
      </c>
      <c r="D45" s="62">
        <f t="shared" si="2"/>
        <v>3109.4063134612024</v>
      </c>
      <c r="E45" s="63">
        <f t="shared" si="2"/>
        <v>4335.7657629488795</v>
      </c>
      <c r="F45" s="63">
        <f t="shared" si="2"/>
        <v>2842.0452969133617</v>
      </c>
      <c r="G45" s="63">
        <f t="shared" si="2"/>
        <v>1816.4152824677003</v>
      </c>
      <c r="H45" s="63">
        <f t="shared" si="2"/>
        <v>3110.0439424593592</v>
      </c>
      <c r="I45" s="63" t="str">
        <f t="shared" si="2"/>
        <v>n.a.</v>
      </c>
      <c r="J45" s="63">
        <f t="shared" si="2"/>
        <v>2039.0197230466413</v>
      </c>
      <c r="K45" s="63" t="str">
        <f t="shared" si="2"/>
        <v>n.a.</v>
      </c>
      <c r="L45" s="63" t="str">
        <f t="shared" si="2"/>
        <v>n.a.</v>
      </c>
      <c r="M45" s="63">
        <f t="shared" si="2"/>
        <v>4436.5112253157304</v>
      </c>
      <c r="N45" s="63">
        <f t="shared" si="2"/>
        <v>3012.3855248137506</v>
      </c>
      <c r="O45" s="63">
        <f t="shared" si="2"/>
        <v>4545.1578011542242</v>
      </c>
      <c r="P45" s="63">
        <f t="shared" si="2"/>
        <v>1615.258540990146</v>
      </c>
      <c r="Q45" s="63">
        <f t="shared" si="2"/>
        <v>4142.0836597028674</v>
      </c>
      <c r="R45" s="63">
        <f t="shared" si="2"/>
        <v>3023.9800852365374</v>
      </c>
      <c r="S45" s="63">
        <f t="shared" si="2"/>
        <v>2912.5115856453172</v>
      </c>
      <c r="T45" s="63">
        <f t="shared" si="2"/>
        <v>1904.8478921968847</v>
      </c>
      <c r="U45" s="63">
        <f t="shared" si="2"/>
        <v>3813.7168632276207</v>
      </c>
      <c r="V45" s="63" t="str">
        <f t="shared" si="2"/>
        <v>n.a.</v>
      </c>
      <c r="W45" s="63" t="str">
        <f t="shared" si="2"/>
        <v>n.a.</v>
      </c>
      <c r="X45" s="63">
        <f t="shared" si="2"/>
        <v>2548.5313468591489</v>
      </c>
      <c r="Y45" s="63">
        <f t="shared" si="2"/>
        <v>3533.7672806251094</v>
      </c>
      <c r="Z45" s="63">
        <f t="shared" si="2"/>
        <v>2262.3860849628418</v>
      </c>
      <c r="AA45" s="63">
        <f t="shared" si="2"/>
        <v>2600.1599265503869</v>
      </c>
      <c r="AB45" s="63">
        <f t="shared" si="2"/>
        <v>2472.3728664011883</v>
      </c>
      <c r="AC45" s="63">
        <f t="shared" si="2"/>
        <v>3858.4327599544208</v>
      </c>
      <c r="AD45" s="63">
        <f t="shared" si="2"/>
        <v>2049.8009084402975</v>
      </c>
      <c r="AE45" s="63">
        <f t="shared" si="2"/>
        <v>4032.4887524077535</v>
      </c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5"/>
      <c r="AY45" s="25"/>
      <c r="AZ45" s="26"/>
    </row>
    <row r="46" spans="2:52" ht="12.95" customHeight="1" x14ac:dyDescent="0.25">
      <c r="B46" s="60" t="s">
        <v>76</v>
      </c>
      <c r="C46" s="61" t="s">
        <v>93</v>
      </c>
      <c r="D46" s="62">
        <f t="shared" si="2"/>
        <v>3170.8221228454822</v>
      </c>
      <c r="E46" s="63">
        <f t="shared" si="2"/>
        <v>4339.6036246127369</v>
      </c>
      <c r="F46" s="63">
        <f t="shared" si="2"/>
        <v>2871.9544198500048</v>
      </c>
      <c r="G46" s="63">
        <f t="shared" si="2"/>
        <v>1672.4077967404887</v>
      </c>
      <c r="H46" s="63">
        <f t="shared" si="2"/>
        <v>3268.9146596872874</v>
      </c>
      <c r="I46" s="63">
        <f t="shared" si="2"/>
        <v>3045.3308391163664</v>
      </c>
      <c r="J46" s="63">
        <f t="shared" si="2"/>
        <v>2039.020150074871</v>
      </c>
      <c r="K46" s="63">
        <f t="shared" si="2"/>
        <v>2396.63318258053</v>
      </c>
      <c r="L46" s="63">
        <f t="shared" si="2"/>
        <v>4088.0954945949616</v>
      </c>
      <c r="M46" s="63">
        <f t="shared" si="2"/>
        <v>4436.5110075105613</v>
      </c>
      <c r="N46" s="63">
        <f t="shared" si="2"/>
        <v>3023.0657438089447</v>
      </c>
      <c r="O46" s="63">
        <f t="shared" si="2"/>
        <v>4547.4229095140754</v>
      </c>
      <c r="P46" s="63">
        <f t="shared" si="2"/>
        <v>1620.8535525168527</v>
      </c>
      <c r="Q46" s="63">
        <f t="shared" si="2"/>
        <v>4064.0699281330772</v>
      </c>
      <c r="R46" s="63">
        <f t="shared" si="2"/>
        <v>3040.016867897727</v>
      </c>
      <c r="S46" s="63">
        <f t="shared" si="2"/>
        <v>2914.486716816642</v>
      </c>
      <c r="T46" s="63">
        <f t="shared" si="2"/>
        <v>1915.7804201058855</v>
      </c>
      <c r="U46" s="63">
        <f t="shared" si="2"/>
        <v>3813.716685909294</v>
      </c>
      <c r="V46" s="63">
        <f t="shared" si="2"/>
        <v>3065.359384390078</v>
      </c>
      <c r="W46" s="63" t="str">
        <f t="shared" si="2"/>
        <v>n.a.</v>
      </c>
      <c r="X46" s="63">
        <f t="shared" si="2"/>
        <v>2548.5315637473286</v>
      </c>
      <c r="Y46" s="63">
        <f t="shared" si="2"/>
        <v>3556.491363999623</v>
      </c>
      <c r="Z46" s="63">
        <f t="shared" si="2"/>
        <v>2281.6481260802343</v>
      </c>
      <c r="AA46" s="63">
        <f t="shared" si="2"/>
        <v>2624.2889823015526</v>
      </c>
      <c r="AB46" s="63">
        <f t="shared" si="2"/>
        <v>2532.48267041894</v>
      </c>
      <c r="AC46" s="63">
        <f t="shared" si="2"/>
        <v>3841.5707761366648</v>
      </c>
      <c r="AD46" s="63">
        <f t="shared" si="2"/>
        <v>2061.3214408703279</v>
      </c>
      <c r="AE46" s="63">
        <f t="shared" si="2"/>
        <v>4041.1538205992902</v>
      </c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5"/>
      <c r="AY46" s="25"/>
      <c r="AZ46" s="26"/>
    </row>
    <row r="47" spans="2:52" ht="12.95" customHeight="1" x14ac:dyDescent="0.25">
      <c r="B47" s="60" t="s">
        <v>77</v>
      </c>
      <c r="C47" s="61" t="s">
        <v>93</v>
      </c>
      <c r="D47" s="62">
        <f t="shared" si="2"/>
        <v>1053.6938930817148</v>
      </c>
      <c r="E47" s="63">
        <f t="shared" si="2"/>
        <v>943.76496315171687</v>
      </c>
      <c r="F47" s="63">
        <f t="shared" si="2"/>
        <v>729.03954494418281</v>
      </c>
      <c r="G47" s="63">
        <f t="shared" si="2"/>
        <v>1130.7742103429866</v>
      </c>
      <c r="H47" s="63">
        <f t="shared" si="2"/>
        <v>1050.097758797541</v>
      </c>
      <c r="I47" s="63">
        <f t="shared" si="2"/>
        <v>1405.6339848922787</v>
      </c>
      <c r="J47" s="63">
        <f t="shared" si="2"/>
        <v>878.53880046403219</v>
      </c>
      <c r="K47" s="63">
        <f t="shared" si="2"/>
        <v>811.15058272251326</v>
      </c>
      <c r="L47" s="63">
        <f t="shared" si="2"/>
        <v>850.3541921983408</v>
      </c>
      <c r="M47" s="63">
        <f t="shared" si="2"/>
        <v>780.39989160222103</v>
      </c>
      <c r="N47" s="63">
        <f t="shared" si="2"/>
        <v>1102.2349788161448</v>
      </c>
      <c r="O47" s="63">
        <f t="shared" si="2"/>
        <v>897.59621331188862</v>
      </c>
      <c r="P47" s="63">
        <f t="shared" si="2"/>
        <v>1273.32677014509</v>
      </c>
      <c r="Q47" s="63">
        <f t="shared" si="2"/>
        <v>984.85484501272401</v>
      </c>
      <c r="R47" s="63">
        <f t="shared" si="2"/>
        <v>778.92094522678917</v>
      </c>
      <c r="S47" s="63">
        <f t="shared" si="2"/>
        <v>1320.6262569766559</v>
      </c>
      <c r="T47" s="63">
        <f t="shared" si="2"/>
        <v>870.53951503214205</v>
      </c>
      <c r="U47" s="63">
        <f t="shared" si="2"/>
        <v>867.03558921520232</v>
      </c>
      <c r="V47" s="63">
        <f t="shared" si="2"/>
        <v>780.22838603547518</v>
      </c>
      <c r="W47" s="63">
        <f t="shared" si="2"/>
        <v>1414.9384329218806</v>
      </c>
      <c r="X47" s="63">
        <f t="shared" si="2"/>
        <v>781.50345228269919</v>
      </c>
      <c r="Y47" s="63">
        <f t="shared" si="2"/>
        <v>868.09546694478854</v>
      </c>
      <c r="Z47" s="63">
        <f t="shared" si="2"/>
        <v>1332.0371285208428</v>
      </c>
      <c r="AA47" s="63">
        <f t="shared" si="2"/>
        <v>1147.0434217422544</v>
      </c>
      <c r="AB47" s="63">
        <f t="shared" si="2"/>
        <v>949.21238462632346</v>
      </c>
      <c r="AC47" s="63">
        <f t="shared" si="2"/>
        <v>1013.9425108197959</v>
      </c>
      <c r="AD47" s="63">
        <f t="shared" si="2"/>
        <v>1367.7953811738964</v>
      </c>
      <c r="AE47" s="63">
        <f t="shared" si="2"/>
        <v>796.48239203807032</v>
      </c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5"/>
      <c r="AY47" s="25"/>
      <c r="AZ47" s="26"/>
    </row>
    <row r="48" spans="2:52" ht="12.95" customHeight="1" x14ac:dyDescent="0.25">
      <c r="B48" s="60" t="s">
        <v>78</v>
      </c>
      <c r="C48" s="61" t="s">
        <v>93</v>
      </c>
      <c r="D48" s="62">
        <f t="shared" si="2"/>
        <v>4245.9087058557643</v>
      </c>
      <c r="E48" s="63" t="str">
        <f t="shared" si="2"/>
        <v>n.a.</v>
      </c>
      <c r="F48" s="63" t="str">
        <f t="shared" si="2"/>
        <v>n.a.</v>
      </c>
      <c r="G48" s="63" t="str">
        <f t="shared" si="2"/>
        <v>n.a.</v>
      </c>
      <c r="H48" s="63" t="str">
        <f t="shared" si="2"/>
        <v>n.a.</v>
      </c>
      <c r="I48" s="63">
        <f t="shared" si="2"/>
        <v>4091.7193581932938</v>
      </c>
      <c r="J48" s="63" t="str">
        <f t="shared" si="2"/>
        <v>n.a.</v>
      </c>
      <c r="K48" s="63" t="str">
        <f t="shared" si="2"/>
        <v>n.a.</v>
      </c>
      <c r="L48" s="63" t="str">
        <f t="shared" si="2"/>
        <v>n.a.</v>
      </c>
      <c r="M48" s="63" t="str">
        <f t="shared" si="2"/>
        <v>n.a.</v>
      </c>
      <c r="N48" s="63" t="str">
        <f t="shared" si="2"/>
        <v>n.a.</v>
      </c>
      <c r="O48" s="63" t="str">
        <f t="shared" si="2"/>
        <v>n.a.</v>
      </c>
      <c r="P48" s="63">
        <f t="shared" si="2"/>
        <v>3553.1624474952428</v>
      </c>
      <c r="Q48" s="63" t="str">
        <f t="shared" si="2"/>
        <v>n.a.</v>
      </c>
      <c r="R48" s="63" t="str">
        <f t="shared" si="2"/>
        <v>n.a.</v>
      </c>
      <c r="S48" s="63" t="str">
        <f t="shared" si="2"/>
        <v>n.a.</v>
      </c>
      <c r="T48" s="63" t="str">
        <f t="shared" si="2"/>
        <v>n.a.</v>
      </c>
      <c r="U48" s="63" t="str">
        <f t="shared" si="2"/>
        <v>n.a.</v>
      </c>
      <c r="V48" s="63" t="str">
        <f t="shared" si="2"/>
        <v>n.a.</v>
      </c>
      <c r="W48" s="63" t="str">
        <f t="shared" si="2"/>
        <v>n.a.</v>
      </c>
      <c r="X48" s="63" t="str">
        <f t="shared" si="2"/>
        <v>n.a.</v>
      </c>
      <c r="Y48" s="63" t="str">
        <f t="shared" si="2"/>
        <v>n.a.</v>
      </c>
      <c r="Z48" s="63">
        <f t="shared" si="2"/>
        <v>4095.1004277304392</v>
      </c>
      <c r="AA48" s="63" t="str">
        <f t="shared" si="2"/>
        <v>n.a.</v>
      </c>
      <c r="AB48" s="63" t="str">
        <f t="shared" si="2"/>
        <v>n.a.</v>
      </c>
      <c r="AC48" s="63" t="str">
        <f t="shared" si="2"/>
        <v>n.a.</v>
      </c>
      <c r="AD48" s="63">
        <f t="shared" si="2"/>
        <v>4264.3076615214977</v>
      </c>
      <c r="AE48" s="63" t="str">
        <f t="shared" si="2"/>
        <v>n.a.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5"/>
      <c r="AY48" s="25"/>
      <c r="AZ48" s="26"/>
    </row>
    <row r="49" spans="2:52" ht="12.95" customHeight="1" x14ac:dyDescent="0.25">
      <c r="B49" s="60" t="s">
        <v>79</v>
      </c>
      <c r="C49" s="61" t="s">
        <v>93</v>
      </c>
      <c r="D49" s="62">
        <f t="shared" si="2"/>
        <v>3338.8031112463214</v>
      </c>
      <c r="E49" s="63" t="str">
        <f t="shared" si="2"/>
        <v>n.a.</v>
      </c>
      <c r="F49" s="63" t="str">
        <f t="shared" si="2"/>
        <v>n.a.</v>
      </c>
      <c r="G49" s="63" t="str">
        <f t="shared" si="2"/>
        <v>n.a.</v>
      </c>
      <c r="H49" s="63" t="str">
        <f t="shared" si="2"/>
        <v>n.a.</v>
      </c>
      <c r="I49" s="63" t="str">
        <f t="shared" si="2"/>
        <v>n.a.</v>
      </c>
      <c r="J49" s="63" t="str">
        <f t="shared" si="2"/>
        <v>n.a.</v>
      </c>
      <c r="K49" s="63" t="str">
        <f t="shared" si="2"/>
        <v>n.a.</v>
      </c>
      <c r="L49" s="63" t="str">
        <f t="shared" si="2"/>
        <v>n.a.</v>
      </c>
      <c r="M49" s="63" t="str">
        <f t="shared" si="2"/>
        <v>n.a.</v>
      </c>
      <c r="N49" s="63" t="str">
        <f t="shared" si="2"/>
        <v>n.a.</v>
      </c>
      <c r="O49" s="63" t="str">
        <f t="shared" si="2"/>
        <v>n.a.</v>
      </c>
      <c r="P49" s="63" t="str">
        <f t="shared" si="2"/>
        <v>n.a.</v>
      </c>
      <c r="Q49" s="63" t="str">
        <f t="shared" si="2"/>
        <v>n.a.</v>
      </c>
      <c r="R49" s="63">
        <f t="shared" si="2"/>
        <v>3871.2115428658685</v>
      </c>
      <c r="S49" s="63">
        <f t="shared" si="2"/>
        <v>4493.4936351125098</v>
      </c>
      <c r="T49" s="63" t="str">
        <f t="shared" si="2"/>
        <v>n.a.</v>
      </c>
      <c r="U49" s="63" t="str">
        <f t="shared" si="2"/>
        <v>n.a.</v>
      </c>
      <c r="V49" s="63" t="str">
        <f t="shared" si="2"/>
        <v>n.a.</v>
      </c>
      <c r="W49" s="63" t="str">
        <f t="shared" si="2"/>
        <v>n.a.</v>
      </c>
      <c r="X49" s="63" t="str">
        <f t="shared" si="2"/>
        <v>n.a.</v>
      </c>
      <c r="Y49" s="63" t="str">
        <f t="shared" si="2"/>
        <v>n.a.</v>
      </c>
      <c r="Z49" s="63">
        <f t="shared" si="2"/>
        <v>3239.9999776170052</v>
      </c>
      <c r="AA49" s="63" t="str">
        <f t="shared" si="2"/>
        <v>n.a.</v>
      </c>
      <c r="AB49" s="63" t="str">
        <f t="shared" si="2"/>
        <v>n.a.</v>
      </c>
      <c r="AC49" s="63" t="str">
        <f t="shared" si="2"/>
        <v>n.a.</v>
      </c>
      <c r="AD49" s="63" t="str">
        <f t="shared" si="2"/>
        <v>n.a.</v>
      </c>
      <c r="AE49" s="63" t="str">
        <f t="shared" si="2"/>
        <v>n.a.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5"/>
      <c r="AY49" s="25"/>
      <c r="AZ49" s="26"/>
    </row>
    <row r="50" spans="2:52" ht="12.95" customHeight="1" x14ac:dyDescent="0.25">
      <c r="B50" s="60" t="s">
        <v>80</v>
      </c>
      <c r="C50" s="61" t="s">
        <v>93</v>
      </c>
      <c r="D50" s="62">
        <f t="shared" si="2"/>
        <v>2521.556677518081</v>
      </c>
      <c r="E50" s="63">
        <f t="shared" si="2"/>
        <v>2425.8474462927529</v>
      </c>
      <c r="F50" s="63">
        <f t="shared" si="2"/>
        <v>2512.9274994391212</v>
      </c>
      <c r="G50" s="63">
        <f t="shared" si="2"/>
        <v>2179.1478305569794</v>
      </c>
      <c r="H50" s="63">
        <f t="shared" si="2"/>
        <v>2658.1473452813484</v>
      </c>
      <c r="I50" s="63">
        <f t="shared" si="2"/>
        <v>2454.094418608393</v>
      </c>
      <c r="J50" s="63">
        <f t="shared" si="2"/>
        <v>2625.8129237074791</v>
      </c>
      <c r="K50" s="63">
        <f t="shared" si="2"/>
        <v>2923.1100369031146</v>
      </c>
      <c r="L50" s="63">
        <f t="shared" si="2"/>
        <v>2780.5268540893849</v>
      </c>
      <c r="M50" s="63">
        <f t="shared" si="2"/>
        <v>2393.0194472347434</v>
      </c>
      <c r="N50" s="63">
        <f t="shared" si="2"/>
        <v>3110.2153679015696</v>
      </c>
      <c r="O50" s="63">
        <f t="shared" si="2"/>
        <v>2100.4348666476935</v>
      </c>
      <c r="P50" s="63">
        <f t="shared" si="2"/>
        <v>3094.6400474497841</v>
      </c>
      <c r="Q50" s="63">
        <f t="shared" si="2"/>
        <v>2325.482001048641</v>
      </c>
      <c r="R50" s="63">
        <f t="shared" si="2"/>
        <v>3370.8309731368695</v>
      </c>
      <c r="S50" s="63">
        <f t="shared" si="2"/>
        <v>2659.7826558630595</v>
      </c>
      <c r="T50" s="63">
        <f t="shared" si="2"/>
        <v>2832.9203837741875</v>
      </c>
      <c r="U50" s="63">
        <f t="shared" si="2"/>
        <v>2901.1672253127531</v>
      </c>
      <c r="V50" s="63">
        <f t="shared" si="2"/>
        <v>2296.002861189746</v>
      </c>
      <c r="W50" s="63">
        <f t="shared" si="2"/>
        <v>2511.8943632569835</v>
      </c>
      <c r="X50" s="63">
        <f t="shared" si="2"/>
        <v>3104.9002613188541</v>
      </c>
      <c r="Y50" s="63">
        <f t="shared" si="2"/>
        <v>2639.694767730969</v>
      </c>
      <c r="Z50" s="63">
        <f t="shared" si="2"/>
        <v>2266.8712718075913</v>
      </c>
      <c r="AA50" s="63">
        <f t="shared" si="2"/>
        <v>2072.4378499338577</v>
      </c>
      <c r="AB50" s="63">
        <f t="shared" si="2"/>
        <v>2410.9447923967814</v>
      </c>
      <c r="AC50" s="63">
        <f t="shared" si="2"/>
        <v>1881.9933550414444</v>
      </c>
      <c r="AD50" s="63">
        <f t="shared" si="2"/>
        <v>2489.2304351925259</v>
      </c>
      <c r="AE50" s="63">
        <f t="shared" si="2"/>
        <v>2846.8175720037452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5"/>
      <c r="AY50" s="25"/>
      <c r="AZ50" s="26"/>
    </row>
    <row r="51" spans="2:52" ht="12.95" customHeight="1" x14ac:dyDescent="0.25">
      <c r="B51" s="60" t="s">
        <v>81</v>
      </c>
      <c r="C51" s="61" t="s">
        <v>93</v>
      </c>
      <c r="D51" s="62">
        <f t="shared" si="2"/>
        <v>3521.8729536743208</v>
      </c>
      <c r="E51" s="63" t="str">
        <f t="shared" si="2"/>
        <v>n.a.</v>
      </c>
      <c r="F51" s="63">
        <f t="shared" si="2"/>
        <v>3335.0170517361394</v>
      </c>
      <c r="G51" s="63">
        <f t="shared" ref="G51:AE51" si="3">IF(G16=0,"n.a.",G32/G16*1000)</f>
        <v>3724.8962673265737</v>
      </c>
      <c r="H51" s="63" t="str">
        <f t="shared" si="3"/>
        <v>n.a.</v>
      </c>
      <c r="I51" s="63" t="str">
        <f t="shared" si="3"/>
        <v>n.a.</v>
      </c>
      <c r="J51" s="63" t="str">
        <f t="shared" si="3"/>
        <v>n.a.</v>
      </c>
      <c r="K51" s="63">
        <f t="shared" si="3"/>
        <v>3838.7494960436593</v>
      </c>
      <c r="L51" s="63">
        <f t="shared" si="3"/>
        <v>3596.8377082487405</v>
      </c>
      <c r="M51" s="63">
        <f t="shared" si="3"/>
        <v>3197.8039640620168</v>
      </c>
      <c r="N51" s="63">
        <f t="shared" si="3"/>
        <v>3568.9641749648263</v>
      </c>
      <c r="O51" s="63">
        <f t="shared" si="3"/>
        <v>3513.97019492048</v>
      </c>
      <c r="P51" s="63">
        <f t="shared" si="3"/>
        <v>3091.0407001420435</v>
      </c>
      <c r="Q51" s="63" t="str">
        <f t="shared" si="3"/>
        <v>n.a.</v>
      </c>
      <c r="R51" s="63">
        <f t="shared" si="3"/>
        <v>4134.4076571835449</v>
      </c>
      <c r="S51" s="63">
        <f t="shared" si="3"/>
        <v>3016.8046027225473</v>
      </c>
      <c r="T51" s="63">
        <f t="shared" si="3"/>
        <v>3504.5113001518598</v>
      </c>
      <c r="U51" s="63">
        <f t="shared" si="3"/>
        <v>3488.2388473041897</v>
      </c>
      <c r="V51" s="63" t="str">
        <f t="shared" si="3"/>
        <v>n.a.</v>
      </c>
      <c r="W51" s="63">
        <f t="shared" si="3"/>
        <v>3237.3015163209038</v>
      </c>
      <c r="X51" s="63">
        <f t="shared" si="3"/>
        <v>3536.4447053190597</v>
      </c>
      <c r="Y51" s="63">
        <f t="shared" si="3"/>
        <v>3321.7279577172026</v>
      </c>
      <c r="Z51" s="63">
        <f t="shared" si="3"/>
        <v>3153.8991867205541</v>
      </c>
      <c r="AA51" s="63">
        <f t="shared" si="3"/>
        <v>3614.3266994612986</v>
      </c>
      <c r="AB51" s="63" t="str">
        <f t="shared" si="3"/>
        <v>n.a.</v>
      </c>
      <c r="AC51" s="63" t="str">
        <f t="shared" si="3"/>
        <v>n.a.</v>
      </c>
      <c r="AD51" s="63">
        <f t="shared" si="3"/>
        <v>3188.6497960636375</v>
      </c>
      <c r="AE51" s="63">
        <f t="shared" si="3"/>
        <v>3135.031561506446</v>
      </c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5"/>
      <c r="AY51" s="25"/>
      <c r="AZ51" s="26"/>
    </row>
    <row r="52" spans="2:52" ht="12.95" customHeight="1" x14ac:dyDescent="0.25">
      <c r="B52" s="64" t="s">
        <v>82</v>
      </c>
      <c r="C52" s="65" t="s">
        <v>93</v>
      </c>
      <c r="D52" s="66">
        <f t="shared" ref="D52:AE54" si="4">IF(D17=0,"n.a.",D33/D17*1000)</f>
        <v>2089.6095633520645</v>
      </c>
      <c r="E52" s="67">
        <f t="shared" si="4"/>
        <v>2484.5180391723202</v>
      </c>
      <c r="F52" s="67">
        <f t="shared" si="4"/>
        <v>1545.2711196717423</v>
      </c>
      <c r="G52" s="67">
        <f t="shared" si="4"/>
        <v>1751.4425317932632</v>
      </c>
      <c r="H52" s="67">
        <f t="shared" si="4"/>
        <v>2434.5291514287655</v>
      </c>
      <c r="I52" s="67">
        <f t="shared" si="4"/>
        <v>1904.2783693778383</v>
      </c>
      <c r="J52" s="67">
        <f t="shared" si="4"/>
        <v>1530.906143880612</v>
      </c>
      <c r="K52" s="67">
        <f t="shared" si="4"/>
        <v>2625.6607901111875</v>
      </c>
      <c r="L52" s="67">
        <f t="shared" si="4"/>
        <v>3111.2924287263145</v>
      </c>
      <c r="M52" s="67">
        <f t="shared" si="4"/>
        <v>3525.6429244012397</v>
      </c>
      <c r="N52" s="67">
        <f t="shared" si="4"/>
        <v>2053.6381223177577</v>
      </c>
      <c r="O52" s="67">
        <f t="shared" si="4"/>
        <v>1773.6040069613452</v>
      </c>
      <c r="P52" s="67">
        <f t="shared" si="4"/>
        <v>1988.7379792185827</v>
      </c>
      <c r="Q52" s="67">
        <f t="shared" si="4"/>
        <v>1379.7092922511049</v>
      </c>
      <c r="R52" s="67">
        <f t="shared" si="4"/>
        <v>2543.8610461068633</v>
      </c>
      <c r="S52" s="67">
        <f t="shared" si="4"/>
        <v>2011.5486690089308</v>
      </c>
      <c r="T52" s="67">
        <f t="shared" si="4"/>
        <v>2316.3585912514563</v>
      </c>
      <c r="U52" s="67">
        <f t="shared" si="4"/>
        <v>2977.3843028514516</v>
      </c>
      <c r="V52" s="67">
        <f t="shared" si="4"/>
        <v>1081.941357590031</v>
      </c>
      <c r="W52" s="67">
        <f t="shared" si="4"/>
        <v>1878.0378719303512</v>
      </c>
      <c r="X52" s="67">
        <f t="shared" si="4"/>
        <v>2210.6013059961197</v>
      </c>
      <c r="Y52" s="67">
        <f t="shared" si="4"/>
        <v>2892.1522384020882</v>
      </c>
      <c r="Z52" s="67">
        <f t="shared" si="4"/>
        <v>2150.2563699944585</v>
      </c>
      <c r="AA52" s="67">
        <f t="shared" si="4"/>
        <v>2399.4185306406671</v>
      </c>
      <c r="AB52" s="67">
        <f t="shared" si="4"/>
        <v>1774.7475068217261</v>
      </c>
      <c r="AC52" s="67">
        <f t="shared" si="4"/>
        <v>2199.3911804665036</v>
      </c>
      <c r="AD52" s="67">
        <f t="shared" si="4"/>
        <v>2051.1467498112802</v>
      </c>
      <c r="AE52" s="67">
        <f t="shared" si="4"/>
        <v>3529.4676517985868</v>
      </c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5"/>
      <c r="AY52" s="25"/>
      <c r="AZ52" s="26"/>
    </row>
    <row r="53" spans="2:52" ht="12.95" customHeight="1" x14ac:dyDescent="0.25">
      <c r="B53" s="60" t="s">
        <v>83</v>
      </c>
      <c r="C53" s="61" t="s">
        <v>93</v>
      </c>
      <c r="D53" s="62">
        <f t="shared" si="4"/>
        <v>5334.0858360761404</v>
      </c>
      <c r="E53" s="63">
        <f t="shared" si="4"/>
        <v>5606.3054208127533</v>
      </c>
      <c r="F53" s="63">
        <f t="shared" si="4"/>
        <v>4999.414556989339</v>
      </c>
      <c r="G53" s="63">
        <f t="shared" si="4"/>
        <v>6022.5747611488514</v>
      </c>
      <c r="H53" s="63">
        <f t="shared" si="4"/>
        <v>6212.1745310078513</v>
      </c>
      <c r="I53" s="63">
        <f t="shared" si="4"/>
        <v>6189.5802350089398</v>
      </c>
      <c r="J53" s="63">
        <f t="shared" si="4"/>
        <v>5765.551945129554</v>
      </c>
      <c r="K53" s="63">
        <f t="shared" si="4"/>
        <v>4486.4620766375874</v>
      </c>
      <c r="L53" s="63">
        <f t="shared" si="4"/>
        <v>5612.7144936670129</v>
      </c>
      <c r="M53" s="63">
        <f t="shared" si="4"/>
        <v>5859.5197456710657</v>
      </c>
      <c r="N53" s="63">
        <f t="shared" si="4"/>
        <v>5852.3710167385798</v>
      </c>
      <c r="O53" s="63">
        <f t="shared" si="4"/>
        <v>4617.9782841324541</v>
      </c>
      <c r="P53" s="63">
        <f t="shared" si="4"/>
        <v>6273.5065357529284</v>
      </c>
      <c r="Q53" s="63">
        <f t="shared" si="4"/>
        <v>4308.6798185730577</v>
      </c>
      <c r="R53" s="63">
        <f t="shared" si="4"/>
        <v>6188.3449319359015</v>
      </c>
      <c r="S53" s="63">
        <f t="shared" si="4"/>
        <v>5119.8100517102575</v>
      </c>
      <c r="T53" s="63">
        <f t="shared" si="4"/>
        <v>5954.3393568950023</v>
      </c>
      <c r="U53" s="63">
        <f t="shared" si="4"/>
        <v>4972.8787547802958</v>
      </c>
      <c r="V53" s="63">
        <f t="shared" si="4"/>
        <v>5527.6924265222578</v>
      </c>
      <c r="W53" s="63">
        <f t="shared" si="4"/>
        <v>5561.9610704169318</v>
      </c>
      <c r="X53" s="63">
        <f t="shared" si="4"/>
        <v>5098.7885114062456</v>
      </c>
      <c r="Y53" s="63">
        <f t="shared" si="4"/>
        <v>5581.3744229303684</v>
      </c>
      <c r="Z53" s="63">
        <f t="shared" si="4"/>
        <v>6274.3579108489275</v>
      </c>
      <c r="AA53" s="63">
        <f t="shared" si="4"/>
        <v>6204.7383705256871</v>
      </c>
      <c r="AB53" s="63">
        <f t="shared" si="4"/>
        <v>6063.3654071814135</v>
      </c>
      <c r="AC53" s="63">
        <f t="shared" si="4"/>
        <v>5999.9303017910925</v>
      </c>
      <c r="AD53" s="63">
        <f t="shared" si="4"/>
        <v>6138.969414462038</v>
      </c>
      <c r="AE53" s="63">
        <f t="shared" si="4"/>
        <v>5816.342358081185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5"/>
      <c r="AY53" s="25"/>
      <c r="AZ53" s="26"/>
    </row>
    <row r="54" spans="2:52" ht="12.95" customHeight="1" x14ac:dyDescent="0.25">
      <c r="B54" s="68" t="s">
        <v>84</v>
      </c>
      <c r="C54" s="69" t="s">
        <v>93</v>
      </c>
      <c r="D54" s="70">
        <f t="shared" si="4"/>
        <v>978.1147014087386</v>
      </c>
      <c r="E54" s="71">
        <f t="shared" si="4"/>
        <v>914.64138476797632</v>
      </c>
      <c r="F54" s="71">
        <f t="shared" si="4"/>
        <v>739.28655514331649</v>
      </c>
      <c r="G54" s="71">
        <f t="shared" si="4"/>
        <v>1070.0516761741944</v>
      </c>
      <c r="H54" s="71">
        <f t="shared" si="4"/>
        <v>1037.0000269082211</v>
      </c>
      <c r="I54" s="71">
        <f t="shared" si="4"/>
        <v>1381.9648292811819</v>
      </c>
      <c r="J54" s="71">
        <f t="shared" si="4"/>
        <v>840.48208053562576</v>
      </c>
      <c r="K54" s="71">
        <f t="shared" si="4"/>
        <v>792.01261411797395</v>
      </c>
      <c r="L54" s="71">
        <f t="shared" si="4"/>
        <v>821.13153506900255</v>
      </c>
      <c r="M54" s="71">
        <f t="shared" si="4"/>
        <v>734.49753209267772</v>
      </c>
      <c r="N54" s="71">
        <f t="shared" si="4"/>
        <v>1020.7707474332577</v>
      </c>
      <c r="O54" s="71">
        <f t="shared" si="4"/>
        <v>809.74329888601858</v>
      </c>
      <c r="P54" s="71">
        <f t="shared" si="4"/>
        <v>1213.3728817046988</v>
      </c>
      <c r="Q54" s="71">
        <f t="shared" si="4"/>
        <v>923.08292837312263</v>
      </c>
      <c r="R54" s="71">
        <f t="shared" si="4"/>
        <v>757.82485120344188</v>
      </c>
      <c r="S54" s="71">
        <f t="shared" si="4"/>
        <v>1182.5100613978298</v>
      </c>
      <c r="T54" s="71">
        <f t="shared" si="4"/>
        <v>846.07815144583867</v>
      </c>
      <c r="U54" s="71">
        <f t="shared" si="4"/>
        <v>841.77385594639702</v>
      </c>
      <c r="V54" s="71">
        <f t="shared" si="4"/>
        <v>767.90978792838973</v>
      </c>
      <c r="W54" s="71">
        <f t="shared" si="4"/>
        <v>1405.2688528190104</v>
      </c>
      <c r="X54" s="71">
        <f t="shared" si="4"/>
        <v>765.17946228428502</v>
      </c>
      <c r="Y54" s="71">
        <f t="shared" si="4"/>
        <v>842.53018672126018</v>
      </c>
      <c r="Z54" s="71">
        <f t="shared" si="4"/>
        <v>1340.6151754454074</v>
      </c>
      <c r="AA54" s="71">
        <f t="shared" si="4"/>
        <v>1102.8237116936962</v>
      </c>
      <c r="AB54" s="71">
        <f t="shared" si="4"/>
        <v>909.90539440568443</v>
      </c>
      <c r="AC54" s="71">
        <f t="shared" si="4"/>
        <v>966.20778807066779</v>
      </c>
      <c r="AD54" s="71">
        <f t="shared" si="4"/>
        <v>1294.3527800640859</v>
      </c>
      <c r="AE54" s="71">
        <f t="shared" si="4"/>
        <v>755.96076369054265</v>
      </c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5"/>
      <c r="AY54" s="25"/>
      <c r="AZ54" s="26"/>
    </row>
    <row r="55" spans="2:52" s="76" customFormat="1" ht="12.95" customHeight="1" x14ac:dyDescent="0.25">
      <c r="B55" s="72"/>
      <c r="C55" s="73"/>
      <c r="D55" s="7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25"/>
      <c r="AY55" s="25"/>
      <c r="AZ55" s="75"/>
    </row>
    <row r="56" spans="2:52" s="76" customFormat="1" ht="18" customHeight="1" x14ac:dyDescent="0.25">
      <c r="B56" s="7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2:52" s="76" customFormat="1" ht="12.95" customHeight="1" x14ac:dyDescent="0.25">
      <c r="B57" s="78"/>
      <c r="C57" s="73"/>
      <c r="D57" s="73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25"/>
      <c r="AY57" s="25"/>
      <c r="AZ57" s="75"/>
    </row>
    <row r="58" spans="2:52" s="76" customFormat="1" ht="12.95" customHeight="1" x14ac:dyDescent="0.25">
      <c r="B58" s="78"/>
      <c r="C58" s="73"/>
      <c r="D58" s="73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25"/>
      <c r="AY58" s="25"/>
      <c r="AZ58" s="75"/>
    </row>
    <row r="59" spans="2:52" s="76" customFormat="1" ht="12.95" customHeight="1" x14ac:dyDescent="0.25">
      <c r="B59" s="78"/>
      <c r="C59" s="73"/>
      <c r="D59" s="73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25"/>
      <c r="AY59" s="25"/>
      <c r="AZ59" s="75"/>
    </row>
    <row r="60" spans="2:52" s="76" customFormat="1" ht="12.95" customHeight="1" x14ac:dyDescent="0.25">
      <c r="B60" s="78"/>
      <c r="C60" s="73"/>
      <c r="D60" s="73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25"/>
      <c r="AY60" s="25"/>
      <c r="AZ60" s="75"/>
    </row>
    <row r="61" spans="2:52" s="76" customFormat="1" ht="12.95" customHeight="1" x14ac:dyDescent="0.25">
      <c r="B61" s="72"/>
      <c r="C61" s="73"/>
      <c r="D61" s="73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25"/>
      <c r="AY61" s="25"/>
      <c r="AZ61" s="75"/>
    </row>
    <row r="62" spans="2:52" s="76" customFormat="1" ht="12.95" customHeight="1" x14ac:dyDescent="0.25">
      <c r="B62" s="72"/>
      <c r="C62" s="73"/>
      <c r="D62" s="73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25"/>
      <c r="AY62" s="25"/>
      <c r="AZ62" s="75"/>
    </row>
    <row r="63" spans="2:52" s="76" customFormat="1" x14ac:dyDescent="0.25">
      <c r="B63" s="81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2:52" s="76" customFormat="1" x14ac:dyDescent="0.25">
      <c r="B64" s="81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2:52" s="76" customFormat="1" x14ac:dyDescent="0.25">
      <c r="B65" s="81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2:52" s="76" customFormat="1" x14ac:dyDescent="0.25">
      <c r="B66" s="81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2:52" s="76" customFormat="1" x14ac:dyDescent="0.25">
      <c r="B67" s="81"/>
      <c r="E67" s="79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2:52" s="76" customFormat="1" x14ac:dyDescent="0.25">
      <c r="B68" s="81"/>
      <c r="E68" s="79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2:52" s="76" customFormat="1" x14ac:dyDescent="0.25">
      <c r="B69" s="81"/>
      <c r="E69" s="79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2:52" s="76" customFormat="1" x14ac:dyDescent="0.25">
      <c r="B70" s="81"/>
      <c r="E70" s="79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2:52" s="76" customFormat="1" x14ac:dyDescent="0.25">
      <c r="B71" s="81"/>
      <c r="E71" s="79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2:52" s="76" customFormat="1" x14ac:dyDescent="0.25">
      <c r="B72" s="81"/>
      <c r="E72" s="79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2:52" s="76" customFormat="1" x14ac:dyDescent="0.25">
      <c r="B73" s="81"/>
      <c r="E73" s="79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2:52" s="76" customFormat="1" x14ac:dyDescent="0.25">
      <c r="B74" s="81"/>
      <c r="E74" s="79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2:52" s="76" customFormat="1" x14ac:dyDescent="0.25">
      <c r="B75" s="81"/>
      <c r="E75" s="79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2:52" s="76" customFormat="1" x14ac:dyDescent="0.25">
      <c r="B76" s="81"/>
      <c r="E76" s="79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2:52" s="76" customFormat="1" x14ac:dyDescent="0.25">
      <c r="B77" s="81"/>
      <c r="E77" s="79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2:52" s="76" customFormat="1" x14ac:dyDescent="0.25">
      <c r="B78" s="81"/>
      <c r="E78" s="79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2:52" s="76" customFormat="1" x14ac:dyDescent="0.25">
      <c r="B79" s="81"/>
      <c r="E79" s="79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2:52" s="76" customFormat="1" x14ac:dyDescent="0.25">
      <c r="B80" s="81"/>
      <c r="E80" s="79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2:52" s="76" customFormat="1" x14ac:dyDescent="0.25">
      <c r="B81" s="81"/>
      <c r="E81" s="79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2:52" s="76" customFormat="1" x14ac:dyDescent="0.25">
      <c r="B82" s="81"/>
      <c r="E82" s="79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2:52" s="76" customFormat="1" x14ac:dyDescent="0.25">
      <c r="B83" s="81"/>
      <c r="E83" s="79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2:52" s="76" customFormat="1" x14ac:dyDescent="0.25">
      <c r="B84" s="81"/>
      <c r="E84" s="79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2:52" s="76" customFormat="1" ht="42" customHeight="1" x14ac:dyDescent="0.3">
      <c r="B85" s="82"/>
      <c r="E85" s="79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2:52" s="76" customFormat="1" ht="24.75" customHeight="1" x14ac:dyDescent="0.25">
      <c r="B86" s="83"/>
      <c r="E86" s="79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2:52" s="76" customFormat="1" ht="31.5" customHeight="1" x14ac:dyDescent="0.25">
      <c r="B87" s="77"/>
      <c r="E87" s="79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2:52" s="76" customFormat="1" ht="12.95" customHeight="1" x14ac:dyDescent="0.25">
      <c r="B88" s="78"/>
      <c r="C88" s="73"/>
      <c r="D88" s="73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25"/>
      <c r="AY88" s="25"/>
      <c r="AZ88" s="25"/>
    </row>
    <row r="89" spans="2:52" s="76" customFormat="1" ht="12.95" customHeight="1" x14ac:dyDescent="0.25">
      <c r="B89" s="78"/>
      <c r="C89" s="73"/>
      <c r="D89" s="73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25"/>
      <c r="AY89" s="25"/>
      <c r="AZ89" s="25"/>
    </row>
    <row r="90" spans="2:52" s="76" customFormat="1" ht="12.95" customHeight="1" x14ac:dyDescent="0.25">
      <c r="B90" s="78"/>
      <c r="C90" s="73"/>
      <c r="D90" s="73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25"/>
      <c r="AY90" s="25"/>
      <c r="AZ90" s="25"/>
    </row>
    <row r="91" spans="2:52" s="76" customFormat="1" ht="12.95" customHeight="1" x14ac:dyDescent="0.25">
      <c r="B91" s="78"/>
      <c r="C91" s="73"/>
      <c r="D91" s="73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25"/>
      <c r="AY91" s="25"/>
      <c r="AZ91" s="25"/>
    </row>
    <row r="92" spans="2:52" s="76" customFormat="1" ht="12.95" customHeight="1" x14ac:dyDescent="0.25">
      <c r="B92" s="78"/>
      <c r="C92" s="73"/>
      <c r="D92" s="73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25"/>
      <c r="AY92" s="25"/>
      <c r="AZ92" s="25"/>
    </row>
    <row r="93" spans="2:52" s="76" customFormat="1" ht="12.95" customHeight="1" x14ac:dyDescent="0.25">
      <c r="B93" s="78"/>
      <c r="C93" s="73"/>
      <c r="D93" s="73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25"/>
      <c r="AY93" s="25"/>
      <c r="AZ93" s="25"/>
    </row>
    <row r="94" spans="2:52" s="76" customFormat="1" ht="12.95" customHeight="1" x14ac:dyDescent="0.25">
      <c r="B94" s="78"/>
      <c r="C94" s="73"/>
      <c r="D94" s="73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25"/>
      <c r="AY94" s="25"/>
      <c r="AZ94" s="25"/>
    </row>
    <row r="95" spans="2:52" s="76" customFormat="1" ht="12.95" customHeight="1" x14ac:dyDescent="0.25">
      <c r="B95" s="78"/>
      <c r="C95" s="73"/>
      <c r="D95" s="73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25"/>
      <c r="AY95" s="25"/>
      <c r="AZ95" s="25"/>
    </row>
    <row r="96" spans="2:52" s="76" customFormat="1" ht="12.95" customHeight="1" x14ac:dyDescent="0.25">
      <c r="B96" s="78"/>
      <c r="C96" s="73"/>
      <c r="D96" s="73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25"/>
      <c r="AY96" s="25"/>
      <c r="AZ96" s="25"/>
    </row>
    <row r="97" spans="2:52" s="76" customFormat="1" ht="12.95" customHeight="1" x14ac:dyDescent="0.25">
      <c r="B97" s="78"/>
      <c r="C97" s="73"/>
      <c r="D97" s="73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25"/>
      <c r="AY97" s="25"/>
      <c r="AZ97" s="25"/>
    </row>
    <row r="98" spans="2:52" s="76" customFormat="1" ht="12.95" customHeight="1" x14ac:dyDescent="0.25">
      <c r="B98" s="78"/>
      <c r="C98" s="73"/>
      <c r="D98" s="73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25"/>
      <c r="AY98" s="25"/>
      <c r="AZ98" s="25"/>
    </row>
    <row r="99" spans="2:52" s="76" customFormat="1" ht="12.95" customHeight="1" x14ac:dyDescent="0.25">
      <c r="B99" s="78"/>
      <c r="C99" s="73"/>
      <c r="D99" s="73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25"/>
      <c r="AY99" s="25"/>
      <c r="AZ99" s="25"/>
    </row>
    <row r="100" spans="2:52" s="76" customFormat="1" ht="12.95" customHeight="1" x14ac:dyDescent="0.25">
      <c r="B100" s="78"/>
      <c r="C100" s="73"/>
      <c r="D100" s="73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25"/>
      <c r="AY100" s="25"/>
      <c r="AZ100" s="25"/>
    </row>
    <row r="101" spans="2:52" s="76" customFormat="1" ht="12.95" customHeight="1" x14ac:dyDescent="0.25">
      <c r="B101" s="78"/>
      <c r="C101" s="73"/>
      <c r="D101" s="73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25"/>
      <c r="AY101" s="25"/>
      <c r="AZ101" s="25"/>
    </row>
    <row r="102" spans="2:52" s="76" customFormat="1" ht="12.95" customHeight="1" x14ac:dyDescent="0.25">
      <c r="B102" s="78"/>
      <c r="C102" s="73"/>
      <c r="D102" s="73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25"/>
      <c r="AY102" s="25"/>
      <c r="AZ102" s="25"/>
    </row>
    <row r="103" spans="2:52" s="76" customFormat="1" ht="12.95" customHeight="1" x14ac:dyDescent="0.25">
      <c r="B103" s="78"/>
      <c r="C103" s="73"/>
      <c r="D103" s="73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25"/>
      <c r="AY103" s="25"/>
      <c r="AZ103" s="25"/>
    </row>
    <row r="104" spans="2:52" s="76" customFormat="1" ht="12.95" customHeight="1" x14ac:dyDescent="0.25">
      <c r="B104" s="78"/>
      <c r="C104" s="73"/>
      <c r="D104" s="73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25"/>
      <c r="AY104" s="25"/>
      <c r="AZ104" s="25"/>
    </row>
    <row r="105" spans="2:52" s="76" customFormat="1" ht="12.95" customHeight="1" x14ac:dyDescent="0.25">
      <c r="B105" s="78"/>
      <c r="C105" s="73"/>
      <c r="D105" s="73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25"/>
      <c r="AY105" s="25"/>
      <c r="AZ105" s="25"/>
    </row>
    <row r="106" spans="2:52" s="76" customFormat="1" ht="12.95" customHeight="1" x14ac:dyDescent="0.25">
      <c r="B106" s="78"/>
      <c r="C106" s="73"/>
      <c r="D106" s="73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25"/>
      <c r="AY106" s="25"/>
      <c r="AZ106" s="25"/>
    </row>
    <row r="107" spans="2:52" s="76" customFormat="1" ht="12.95" customHeight="1" x14ac:dyDescent="0.25">
      <c r="B107" s="78"/>
      <c r="C107" s="73"/>
      <c r="D107" s="73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25"/>
      <c r="AY107" s="25"/>
      <c r="AZ107" s="25"/>
    </row>
    <row r="108" spans="2:52" s="76" customFormat="1" ht="12.95" customHeight="1" x14ac:dyDescent="0.25">
      <c r="B108" s="78"/>
      <c r="C108" s="73"/>
      <c r="D108" s="73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25"/>
      <c r="AY108" s="25"/>
      <c r="AZ108" s="25"/>
    </row>
    <row r="109" spans="2:52" s="76" customFormat="1" ht="12.95" customHeight="1" x14ac:dyDescent="0.25">
      <c r="B109" s="78"/>
      <c r="C109" s="73"/>
      <c r="D109" s="73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25"/>
      <c r="AY109" s="25"/>
      <c r="AZ109" s="25"/>
    </row>
    <row r="110" spans="2:52" s="76" customFormat="1" ht="12.95" customHeight="1" x14ac:dyDescent="0.25">
      <c r="B110" s="78"/>
      <c r="C110" s="73"/>
      <c r="D110" s="73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25"/>
      <c r="AY110" s="25"/>
      <c r="AZ110" s="25"/>
    </row>
    <row r="111" spans="2:52" s="76" customFormat="1" x14ac:dyDescent="0.25">
      <c r="B111" s="72"/>
      <c r="C111" s="73"/>
      <c r="D111" s="73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25"/>
      <c r="AY111" s="25"/>
      <c r="AZ111" s="25"/>
    </row>
    <row r="112" spans="2:52" s="76" customFormat="1" x14ac:dyDescent="0.25">
      <c r="B112" s="72"/>
      <c r="C112" s="73"/>
      <c r="D112" s="73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25"/>
      <c r="AY112" s="25"/>
      <c r="AZ112" s="25"/>
    </row>
    <row r="113" spans="2:52" s="76" customFormat="1" x14ac:dyDescent="0.25">
      <c r="B113" s="72"/>
      <c r="C113" s="73"/>
      <c r="D113" s="73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25"/>
      <c r="AY113" s="25"/>
      <c r="AZ113" s="25"/>
    </row>
    <row r="114" spans="2:52" s="76" customFormat="1" x14ac:dyDescent="0.25">
      <c r="B114" s="72"/>
      <c r="C114" s="73"/>
      <c r="D114" s="73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25"/>
      <c r="AY114" s="25"/>
      <c r="AZ114" s="25"/>
    </row>
    <row r="115" spans="2:52" s="76" customFormat="1" x14ac:dyDescent="0.25">
      <c r="B115" s="72"/>
      <c r="C115" s="73"/>
      <c r="D115" s="73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25"/>
      <c r="AY115" s="25"/>
      <c r="AZ115" s="25"/>
    </row>
    <row r="116" spans="2:52" s="76" customFormat="1" x14ac:dyDescent="0.25">
      <c r="B116" s="72"/>
      <c r="C116" s="73"/>
      <c r="D116" s="73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25"/>
      <c r="AY116" s="25"/>
      <c r="AZ116" s="25"/>
    </row>
    <row r="117" spans="2:52" s="76" customFormat="1" ht="31.5" customHeight="1" x14ac:dyDescent="0.25">
      <c r="B117" s="77"/>
      <c r="C117" s="73"/>
      <c r="D117" s="73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17"/>
      <c r="AY117" s="17"/>
      <c r="AZ117" s="17"/>
    </row>
    <row r="118" spans="2:52" s="76" customFormat="1" ht="12.95" customHeight="1" x14ac:dyDescent="0.25">
      <c r="B118" s="78"/>
      <c r="C118" s="73"/>
      <c r="D118" s="73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25"/>
      <c r="AY118" s="25"/>
      <c r="AZ118" s="25"/>
    </row>
    <row r="119" spans="2:52" s="76" customFormat="1" ht="12.95" customHeight="1" x14ac:dyDescent="0.25">
      <c r="B119" s="78"/>
      <c r="C119" s="73"/>
      <c r="D119" s="73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25"/>
      <c r="AY119" s="25"/>
      <c r="AZ119" s="25"/>
    </row>
    <row r="120" spans="2:52" s="76" customFormat="1" ht="12.95" customHeight="1" x14ac:dyDescent="0.25">
      <c r="B120" s="78"/>
      <c r="C120" s="73"/>
      <c r="D120" s="73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25"/>
      <c r="AY120" s="25"/>
      <c r="AZ120" s="25"/>
    </row>
    <row r="121" spans="2:52" s="76" customFormat="1" ht="12.95" customHeight="1" x14ac:dyDescent="0.25">
      <c r="B121" s="84"/>
      <c r="C121" s="73"/>
      <c r="D121" s="73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25"/>
      <c r="AY121" s="25"/>
      <c r="AZ121" s="25"/>
    </row>
    <row r="122" spans="2:52" s="76" customFormat="1" ht="12.95" customHeight="1" x14ac:dyDescent="0.25">
      <c r="B122" s="72"/>
      <c r="C122" s="73"/>
      <c r="D122" s="73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25"/>
      <c r="AY122" s="25"/>
      <c r="AZ122" s="25"/>
    </row>
    <row r="123" spans="2:52" s="76" customFormat="1" ht="12.95" customHeight="1" x14ac:dyDescent="0.25">
      <c r="B123" s="72"/>
      <c r="C123" s="73"/>
      <c r="D123" s="73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25"/>
      <c r="AY123" s="25"/>
      <c r="AZ123" s="25"/>
    </row>
    <row r="124" spans="2:52" s="76" customFormat="1" ht="12.95" customHeight="1" x14ac:dyDescent="0.25">
      <c r="B124" s="72"/>
      <c r="C124" s="73"/>
      <c r="D124" s="73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17"/>
      <c r="AY124" s="17"/>
      <c r="AZ124" s="17"/>
    </row>
    <row r="125" spans="2:52" s="76" customFormat="1" ht="12.95" customHeight="1" x14ac:dyDescent="0.25">
      <c r="B125" s="72"/>
      <c r="C125" s="73"/>
      <c r="D125" s="73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17"/>
      <c r="AY125" s="17"/>
      <c r="AZ125" s="17"/>
    </row>
    <row r="126" spans="2:52" s="76" customFormat="1" ht="12.95" customHeight="1" x14ac:dyDescent="0.25">
      <c r="B126" s="72"/>
      <c r="C126" s="73"/>
      <c r="D126" s="73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17"/>
      <c r="AY126" s="17"/>
      <c r="AZ126" s="17"/>
    </row>
    <row r="127" spans="2:52" s="76" customFormat="1" ht="12.95" customHeight="1" x14ac:dyDescent="0.25">
      <c r="B127" s="72"/>
      <c r="C127" s="73"/>
      <c r="D127" s="73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17"/>
      <c r="AY127" s="17"/>
      <c r="AZ127" s="17"/>
    </row>
    <row r="128" spans="2:52" s="76" customFormat="1" ht="12.95" customHeight="1" x14ac:dyDescent="0.25">
      <c r="B128" s="72"/>
      <c r="C128" s="73"/>
      <c r="D128" s="73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17"/>
      <c r="AY128" s="17"/>
      <c r="AZ128" s="17"/>
    </row>
    <row r="129" spans="2:52" s="76" customFormat="1" ht="12.95" customHeight="1" x14ac:dyDescent="0.25">
      <c r="B129" s="72"/>
      <c r="C129" s="73"/>
      <c r="D129" s="73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17"/>
      <c r="AY129" s="17"/>
      <c r="AZ129" s="17"/>
    </row>
    <row r="130" spans="2:52" s="76" customFormat="1" x14ac:dyDescent="0.25">
      <c r="B130" s="81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17"/>
      <c r="AY130" s="17"/>
      <c r="AZ130" s="17"/>
    </row>
    <row r="131" spans="2:52" s="76" customFormat="1" x14ac:dyDescent="0.25">
      <c r="B131" s="81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17"/>
      <c r="AY131" s="17"/>
      <c r="AZ131" s="17"/>
    </row>
    <row r="132" spans="2:52" s="76" customFormat="1" x14ac:dyDescent="0.25">
      <c r="B132" s="81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17"/>
      <c r="AY132" s="17"/>
      <c r="AZ132" s="17"/>
    </row>
    <row r="133" spans="2:52" s="76" customFormat="1" x14ac:dyDescent="0.25">
      <c r="B133" s="81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17"/>
      <c r="AY133" s="17"/>
      <c r="AZ133" s="17"/>
    </row>
    <row r="134" spans="2:52" s="76" customFormat="1" x14ac:dyDescent="0.25">
      <c r="B134" s="81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17"/>
      <c r="AY134" s="17"/>
      <c r="AZ134" s="17"/>
    </row>
    <row r="135" spans="2:52" s="76" customFormat="1" x14ac:dyDescent="0.25">
      <c r="B135" s="81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17"/>
      <c r="AY135" s="17"/>
      <c r="AZ135" s="17"/>
    </row>
    <row r="136" spans="2:52" s="76" customFormat="1" ht="37.5" customHeight="1" x14ac:dyDescent="0.25">
      <c r="B136" s="83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17"/>
      <c r="AY136" s="17"/>
      <c r="AZ136" s="17"/>
    </row>
    <row r="137" spans="2:52" s="76" customFormat="1" ht="18" customHeight="1" x14ac:dyDescent="0.25">
      <c r="B137" s="77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17"/>
      <c r="AY137" s="17"/>
      <c r="AZ137" s="17"/>
    </row>
    <row r="138" spans="2:52" s="76" customFormat="1" ht="12.95" customHeight="1" x14ac:dyDescent="0.25">
      <c r="B138" s="78"/>
      <c r="C138" s="73"/>
      <c r="D138" s="73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25"/>
      <c r="AY138" s="25"/>
      <c r="AZ138" s="25"/>
    </row>
    <row r="139" spans="2:52" s="76" customFormat="1" ht="12.95" customHeight="1" x14ac:dyDescent="0.25">
      <c r="B139" s="78"/>
      <c r="C139" s="73"/>
      <c r="D139" s="73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25"/>
      <c r="AY139" s="25"/>
      <c r="AZ139" s="25"/>
    </row>
    <row r="140" spans="2:52" s="76" customFormat="1" ht="12.95" customHeight="1" x14ac:dyDescent="0.25">
      <c r="B140" s="78"/>
      <c r="C140" s="73"/>
      <c r="D140" s="73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25"/>
      <c r="AY140" s="25"/>
      <c r="AZ140" s="25"/>
    </row>
    <row r="141" spans="2:52" s="76" customFormat="1" ht="12.95" customHeight="1" x14ac:dyDescent="0.25">
      <c r="B141" s="78"/>
      <c r="C141" s="73"/>
      <c r="D141" s="73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O141" s="79"/>
      <c r="AP141" s="79"/>
      <c r="AQ141" s="79"/>
      <c r="AR141" s="79"/>
      <c r="AS141" s="79"/>
      <c r="AT141" s="79"/>
      <c r="AU141" s="79"/>
      <c r="AV141" s="79"/>
      <c r="AW141" s="79"/>
      <c r="AX141" s="25"/>
      <c r="AY141" s="25"/>
      <c r="AZ141" s="25"/>
    </row>
    <row r="142" spans="2:52" s="76" customFormat="1" ht="12.95" customHeight="1" x14ac:dyDescent="0.25">
      <c r="B142" s="78"/>
      <c r="C142" s="73"/>
      <c r="D142" s="73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25"/>
      <c r="AY142" s="25"/>
      <c r="AZ142" s="25"/>
    </row>
    <row r="143" spans="2:52" s="76" customFormat="1" ht="12.95" customHeight="1" x14ac:dyDescent="0.25">
      <c r="B143" s="78"/>
      <c r="C143" s="73"/>
      <c r="D143" s="73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25"/>
      <c r="AY143" s="25"/>
      <c r="AZ143" s="25"/>
    </row>
    <row r="144" spans="2:52" s="76" customFormat="1" ht="12.95" customHeight="1" x14ac:dyDescent="0.25">
      <c r="B144" s="78"/>
      <c r="C144" s="73"/>
      <c r="D144" s="73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25"/>
      <c r="AY144" s="25"/>
      <c r="AZ144" s="25"/>
    </row>
    <row r="145" spans="2:52" s="76" customFormat="1" ht="12.95" customHeight="1" x14ac:dyDescent="0.25">
      <c r="B145" s="78"/>
      <c r="C145" s="73"/>
      <c r="D145" s="73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25"/>
      <c r="AY145" s="25"/>
      <c r="AZ145" s="25"/>
    </row>
    <row r="146" spans="2:52" s="76" customFormat="1" ht="12.95" customHeight="1" x14ac:dyDescent="0.25">
      <c r="B146" s="78"/>
      <c r="C146" s="73"/>
      <c r="D146" s="73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25"/>
      <c r="AY146" s="25"/>
      <c r="AZ146" s="25"/>
    </row>
    <row r="147" spans="2:52" s="76" customFormat="1" ht="12.95" customHeight="1" x14ac:dyDescent="0.25">
      <c r="B147" s="78"/>
      <c r="C147" s="73"/>
      <c r="D147" s="73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25"/>
      <c r="AY147" s="25"/>
      <c r="AZ147" s="25"/>
    </row>
    <row r="148" spans="2:52" s="76" customFormat="1" ht="12.95" customHeight="1" x14ac:dyDescent="0.25">
      <c r="B148" s="78"/>
      <c r="C148" s="73"/>
      <c r="D148" s="73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25"/>
      <c r="AY148" s="25"/>
      <c r="AZ148" s="25"/>
    </row>
    <row r="149" spans="2:52" s="76" customFormat="1" ht="12.95" customHeight="1" x14ac:dyDescent="0.25">
      <c r="B149" s="78"/>
      <c r="C149" s="73"/>
      <c r="D149" s="73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25"/>
      <c r="AY149" s="25"/>
      <c r="AZ149" s="25"/>
    </row>
    <row r="150" spans="2:52" s="76" customFormat="1" ht="12.95" customHeight="1" x14ac:dyDescent="0.25">
      <c r="B150" s="78"/>
      <c r="C150" s="73"/>
      <c r="D150" s="73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25"/>
      <c r="AY150" s="25"/>
      <c r="AZ150" s="25"/>
    </row>
    <row r="151" spans="2:52" s="76" customFormat="1" ht="12.95" customHeight="1" x14ac:dyDescent="0.25">
      <c r="B151" s="78"/>
      <c r="C151" s="73"/>
      <c r="D151" s="73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25"/>
      <c r="AY151" s="25"/>
      <c r="AZ151" s="25"/>
    </row>
    <row r="152" spans="2:52" s="76" customFormat="1" ht="12.95" customHeight="1" x14ac:dyDescent="0.25">
      <c r="B152" s="78"/>
      <c r="C152" s="73"/>
      <c r="D152" s="73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25"/>
      <c r="AY152" s="25"/>
      <c r="AZ152" s="25"/>
    </row>
    <row r="153" spans="2:52" s="76" customFormat="1" ht="12.95" customHeight="1" x14ac:dyDescent="0.25">
      <c r="B153" s="78"/>
      <c r="C153" s="73"/>
      <c r="D153" s="73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25"/>
      <c r="AY153" s="25"/>
      <c r="AZ153" s="25"/>
    </row>
    <row r="154" spans="2:52" s="76" customFormat="1" ht="12.95" customHeight="1" x14ac:dyDescent="0.25">
      <c r="B154" s="78"/>
      <c r="C154" s="73"/>
      <c r="D154" s="73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25"/>
      <c r="AY154" s="25"/>
      <c r="AZ154" s="25"/>
    </row>
    <row r="155" spans="2:52" s="76" customFormat="1" ht="12.95" customHeight="1" x14ac:dyDescent="0.25">
      <c r="B155" s="78"/>
      <c r="C155" s="73"/>
      <c r="D155" s="73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25"/>
      <c r="AY155" s="25"/>
      <c r="AZ155" s="25"/>
    </row>
    <row r="156" spans="2:52" s="76" customFormat="1" ht="12.95" customHeight="1" x14ac:dyDescent="0.25">
      <c r="B156" s="78"/>
      <c r="C156" s="73"/>
      <c r="D156" s="73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25"/>
      <c r="AY156" s="25"/>
      <c r="AZ156" s="25"/>
    </row>
    <row r="157" spans="2:52" s="76" customFormat="1" ht="12.95" customHeight="1" x14ac:dyDescent="0.25">
      <c r="B157" s="78"/>
      <c r="C157" s="73"/>
      <c r="D157" s="73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25"/>
      <c r="AY157" s="25"/>
      <c r="AZ157" s="25"/>
    </row>
    <row r="158" spans="2:52" s="76" customFormat="1" ht="12.95" customHeight="1" x14ac:dyDescent="0.25">
      <c r="B158" s="78"/>
      <c r="C158" s="73"/>
      <c r="D158" s="73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25"/>
      <c r="AY158" s="25"/>
      <c r="AZ158" s="25"/>
    </row>
    <row r="159" spans="2:52" s="76" customFormat="1" ht="12.95" customHeight="1" x14ac:dyDescent="0.25">
      <c r="B159" s="78"/>
      <c r="C159" s="73"/>
      <c r="D159" s="73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25"/>
      <c r="AY159" s="25"/>
      <c r="AZ159" s="25"/>
    </row>
    <row r="160" spans="2:52" s="76" customFormat="1" ht="12.95" customHeight="1" x14ac:dyDescent="0.25">
      <c r="B160" s="78"/>
      <c r="C160" s="73"/>
      <c r="D160" s="73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25"/>
      <c r="AY160" s="25"/>
      <c r="AZ160" s="25"/>
    </row>
    <row r="161" spans="2:52" s="76" customFormat="1" ht="12.95" customHeight="1" x14ac:dyDescent="0.25">
      <c r="B161" s="72"/>
      <c r="C161" s="73"/>
      <c r="D161" s="73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25"/>
      <c r="AY161" s="25"/>
      <c r="AZ161" s="25"/>
    </row>
    <row r="162" spans="2:52" s="76" customFormat="1" ht="12.95" customHeight="1" x14ac:dyDescent="0.25">
      <c r="B162" s="72"/>
      <c r="C162" s="73"/>
      <c r="D162" s="73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25"/>
      <c r="AY162" s="25"/>
      <c r="AZ162" s="25"/>
    </row>
    <row r="163" spans="2:52" s="76" customFormat="1" ht="12.95" customHeight="1" x14ac:dyDescent="0.25">
      <c r="B163" s="72"/>
      <c r="C163" s="73"/>
      <c r="D163" s="73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25"/>
      <c r="AY163" s="25"/>
      <c r="AZ163" s="25"/>
    </row>
    <row r="164" spans="2:52" s="76" customFormat="1" ht="12.95" customHeight="1" x14ac:dyDescent="0.25">
      <c r="B164" s="72"/>
      <c r="C164" s="73"/>
      <c r="D164" s="73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25"/>
      <c r="AY164" s="25"/>
      <c r="AZ164" s="25"/>
    </row>
    <row r="165" spans="2:52" s="76" customFormat="1" ht="12.95" customHeight="1" x14ac:dyDescent="0.25">
      <c r="B165" s="72"/>
      <c r="C165" s="73"/>
      <c r="D165" s="73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25"/>
      <c r="AY165" s="25"/>
      <c r="AZ165" s="25"/>
    </row>
    <row r="166" spans="2:52" s="76" customFormat="1" ht="12.95" customHeight="1" x14ac:dyDescent="0.25">
      <c r="B166" s="72"/>
      <c r="C166" s="73"/>
      <c r="D166" s="73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25"/>
      <c r="AY166" s="25"/>
      <c r="AZ166" s="25"/>
    </row>
    <row r="167" spans="2:52" s="76" customFormat="1" ht="18" customHeight="1" x14ac:dyDescent="0.25">
      <c r="B167" s="77"/>
      <c r="C167" s="73"/>
      <c r="D167" s="73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17"/>
      <c r="AY167" s="17"/>
      <c r="AZ167" s="17"/>
    </row>
    <row r="168" spans="2:52" s="76" customFormat="1" ht="12.95" customHeight="1" x14ac:dyDescent="0.25">
      <c r="B168" s="78"/>
      <c r="C168" s="73"/>
      <c r="D168" s="73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25"/>
      <c r="AY168" s="25"/>
      <c r="AZ168" s="25"/>
    </row>
    <row r="169" spans="2:52" s="76" customFormat="1" ht="12.95" customHeight="1" x14ac:dyDescent="0.25">
      <c r="B169" s="78"/>
      <c r="C169" s="73"/>
      <c r="D169" s="73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25"/>
      <c r="AY169" s="25"/>
      <c r="AZ169" s="25"/>
    </row>
    <row r="170" spans="2:52" s="76" customFormat="1" ht="12.95" customHeight="1" x14ac:dyDescent="0.25">
      <c r="B170" s="78"/>
      <c r="C170" s="73"/>
      <c r="D170" s="73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25"/>
      <c r="AY170" s="25"/>
      <c r="AZ170" s="25"/>
    </row>
    <row r="171" spans="2:52" s="76" customFormat="1" ht="12.95" customHeight="1" x14ac:dyDescent="0.25">
      <c r="B171" s="84"/>
      <c r="C171" s="73"/>
      <c r="D171" s="73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25"/>
      <c r="AY171" s="25"/>
      <c r="AZ171" s="25"/>
    </row>
    <row r="172" spans="2:52" s="76" customFormat="1" ht="12.95" customHeight="1" x14ac:dyDescent="0.25">
      <c r="B172" s="72"/>
      <c r="C172" s="73"/>
      <c r="D172" s="73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25"/>
      <c r="AY172" s="25"/>
      <c r="AZ172" s="25"/>
    </row>
    <row r="173" spans="2:52" s="76" customFormat="1" ht="12.95" customHeight="1" x14ac:dyDescent="0.25">
      <c r="B173" s="72"/>
      <c r="C173" s="73"/>
      <c r="D173" s="73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25"/>
      <c r="AY173" s="25"/>
      <c r="AZ173" s="25"/>
    </row>
    <row r="174" spans="2:52" s="76" customFormat="1" ht="31.5" customHeight="1" x14ac:dyDescent="0.25">
      <c r="B174" s="77"/>
      <c r="C174" s="73"/>
      <c r="D174" s="73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17"/>
      <c r="AY174" s="17"/>
      <c r="AZ174" s="17"/>
    </row>
    <row r="175" spans="2:52" s="76" customFormat="1" ht="12.95" customHeight="1" x14ac:dyDescent="0.25">
      <c r="B175" s="78"/>
      <c r="C175" s="73"/>
      <c r="D175" s="73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25"/>
      <c r="AY175" s="25"/>
      <c r="AZ175" s="25"/>
    </row>
    <row r="176" spans="2:52" s="76" customFormat="1" ht="12.95" customHeight="1" x14ac:dyDescent="0.25">
      <c r="B176" s="78"/>
      <c r="C176" s="73"/>
      <c r="D176" s="73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25"/>
      <c r="AY176" s="25"/>
      <c r="AZ176" s="25"/>
    </row>
    <row r="177" spans="2:52" s="76" customFormat="1" ht="12.95" customHeight="1" x14ac:dyDescent="0.25">
      <c r="B177" s="78"/>
      <c r="C177" s="73"/>
      <c r="D177" s="73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25"/>
      <c r="AY177" s="25"/>
      <c r="AZ177" s="25"/>
    </row>
    <row r="178" spans="2:52" s="76" customFormat="1" ht="12.95" customHeight="1" x14ac:dyDescent="0.25">
      <c r="B178" s="84"/>
      <c r="C178" s="73"/>
      <c r="D178" s="73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25"/>
      <c r="AY178" s="25"/>
      <c r="AZ178" s="25"/>
    </row>
    <row r="179" spans="2:52" s="76" customFormat="1" ht="12.95" customHeight="1" x14ac:dyDescent="0.25">
      <c r="B179" s="72"/>
      <c r="C179" s="73"/>
      <c r="D179" s="73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25"/>
      <c r="AY179" s="25"/>
      <c r="AZ179" s="25"/>
    </row>
    <row r="180" spans="2:52" s="76" customFormat="1" ht="12.95" customHeight="1" x14ac:dyDescent="0.25">
      <c r="B180" s="72"/>
      <c r="C180" s="73"/>
      <c r="D180" s="73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25"/>
      <c r="AY180" s="25"/>
      <c r="AZ180" s="25"/>
    </row>
    <row r="181" spans="2:52" s="76" customFormat="1" ht="31.5" customHeight="1" x14ac:dyDescent="0.25">
      <c r="B181" s="77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17"/>
      <c r="AY181" s="17"/>
      <c r="AZ181" s="17"/>
    </row>
    <row r="182" spans="2:52" s="76" customFormat="1" ht="12.95" customHeight="1" x14ac:dyDescent="0.25">
      <c r="B182" s="78"/>
      <c r="C182" s="73"/>
      <c r="D182" s="73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25"/>
      <c r="AY182" s="25"/>
      <c r="AZ182" s="25"/>
    </row>
    <row r="183" spans="2:52" s="76" customFormat="1" ht="12.95" customHeight="1" x14ac:dyDescent="0.25">
      <c r="B183" s="78"/>
      <c r="C183" s="73"/>
      <c r="D183" s="73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25"/>
      <c r="AY183" s="25"/>
      <c r="AZ183" s="25"/>
    </row>
    <row r="184" spans="2:52" s="76" customFormat="1" ht="12.95" customHeight="1" x14ac:dyDescent="0.25">
      <c r="B184" s="78"/>
      <c r="C184" s="73"/>
      <c r="D184" s="73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25"/>
      <c r="AY184" s="25"/>
      <c r="AZ184" s="25"/>
    </row>
    <row r="185" spans="2:52" s="76" customFormat="1" x14ac:dyDescent="0.25">
      <c r="B185" s="81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17"/>
      <c r="AY185" s="17"/>
      <c r="AZ185" s="17"/>
    </row>
    <row r="186" spans="2:52" s="76" customFormat="1" ht="37.5" customHeight="1" x14ac:dyDescent="0.25">
      <c r="B186" s="83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17"/>
      <c r="AY186" s="17"/>
      <c r="AZ186" s="17"/>
    </row>
    <row r="187" spans="2:52" s="76" customFormat="1" ht="31.5" customHeight="1" x14ac:dyDescent="0.25">
      <c r="B187" s="77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17"/>
      <c r="AY187" s="17"/>
      <c r="AZ187" s="17"/>
    </row>
    <row r="188" spans="2:52" s="76" customFormat="1" ht="12.95" customHeight="1" x14ac:dyDescent="0.25">
      <c r="B188" s="78"/>
      <c r="C188" s="73"/>
      <c r="D188" s="73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25"/>
      <c r="AY188" s="25"/>
      <c r="AZ188" s="25"/>
    </row>
    <row r="189" spans="2:52" s="76" customFormat="1" ht="12.95" customHeight="1" x14ac:dyDescent="0.25">
      <c r="B189" s="78"/>
      <c r="C189" s="73"/>
      <c r="D189" s="73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25"/>
      <c r="AY189" s="25"/>
      <c r="AZ189" s="25"/>
    </row>
    <row r="190" spans="2:52" s="76" customFormat="1" ht="12.95" customHeight="1" x14ac:dyDescent="0.25">
      <c r="B190" s="78"/>
      <c r="C190" s="73"/>
      <c r="D190" s="73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25"/>
      <c r="AY190" s="25"/>
      <c r="AZ190" s="25"/>
    </row>
    <row r="191" spans="2:52" s="76" customFormat="1" ht="12.95" customHeight="1" x14ac:dyDescent="0.25">
      <c r="B191" s="78"/>
      <c r="C191" s="73"/>
      <c r="D191" s="73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25"/>
      <c r="AY191" s="25"/>
      <c r="AZ191" s="25"/>
    </row>
    <row r="192" spans="2:52" s="76" customFormat="1" ht="12.95" customHeight="1" x14ac:dyDescent="0.25">
      <c r="B192" s="78"/>
      <c r="C192" s="73"/>
      <c r="D192" s="73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25"/>
      <c r="AY192" s="25"/>
      <c r="AZ192" s="25"/>
    </row>
    <row r="193" spans="2:52" s="76" customFormat="1" ht="12.95" customHeight="1" x14ac:dyDescent="0.25">
      <c r="B193" s="78"/>
      <c r="C193" s="73"/>
      <c r="D193" s="73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25"/>
      <c r="AY193" s="25"/>
      <c r="AZ193" s="25"/>
    </row>
    <row r="194" spans="2:52" s="76" customFormat="1" ht="12.95" customHeight="1" x14ac:dyDescent="0.25">
      <c r="B194" s="78"/>
      <c r="C194" s="73"/>
      <c r="D194" s="73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25"/>
      <c r="AY194" s="25"/>
      <c r="AZ194" s="25"/>
    </row>
    <row r="195" spans="2:52" s="76" customFormat="1" ht="12.95" customHeight="1" x14ac:dyDescent="0.25">
      <c r="B195" s="78"/>
      <c r="C195" s="73"/>
      <c r="D195" s="73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25"/>
      <c r="AY195" s="25"/>
      <c r="AZ195" s="25"/>
    </row>
    <row r="196" spans="2:52" s="76" customFormat="1" ht="12.95" customHeight="1" x14ac:dyDescent="0.25">
      <c r="B196" s="78"/>
      <c r="C196" s="73"/>
      <c r="D196" s="73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25"/>
      <c r="AY196" s="25"/>
      <c r="AZ196" s="25"/>
    </row>
    <row r="197" spans="2:52" s="76" customFormat="1" ht="12.95" customHeight="1" x14ac:dyDescent="0.25">
      <c r="B197" s="78"/>
      <c r="C197" s="73"/>
      <c r="D197" s="73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25"/>
      <c r="AY197" s="25"/>
      <c r="AZ197" s="25"/>
    </row>
    <row r="198" spans="2:52" s="76" customFormat="1" ht="12.95" customHeight="1" x14ac:dyDescent="0.25">
      <c r="B198" s="78"/>
      <c r="C198" s="73"/>
      <c r="D198" s="73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25"/>
      <c r="AY198" s="25"/>
      <c r="AZ198" s="25"/>
    </row>
    <row r="199" spans="2:52" s="76" customFormat="1" ht="12.95" customHeight="1" x14ac:dyDescent="0.25">
      <c r="B199" s="78"/>
      <c r="C199" s="73"/>
      <c r="D199" s="73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25"/>
      <c r="AY199" s="25"/>
      <c r="AZ199" s="25"/>
    </row>
    <row r="200" spans="2:52" s="76" customFormat="1" ht="12.95" customHeight="1" x14ac:dyDescent="0.25">
      <c r="B200" s="78"/>
      <c r="C200" s="73"/>
      <c r="D200" s="73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25"/>
      <c r="AY200" s="25"/>
      <c r="AZ200" s="25"/>
    </row>
    <row r="201" spans="2:52" s="76" customFormat="1" ht="12.95" customHeight="1" x14ac:dyDescent="0.25">
      <c r="B201" s="78"/>
      <c r="C201" s="73"/>
      <c r="D201" s="73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25"/>
      <c r="AY201" s="25"/>
      <c r="AZ201" s="25"/>
    </row>
    <row r="202" spans="2:52" s="76" customFormat="1" ht="12.95" customHeight="1" x14ac:dyDescent="0.25">
      <c r="B202" s="78"/>
      <c r="C202" s="73"/>
      <c r="D202" s="73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25"/>
      <c r="AY202" s="25"/>
      <c r="AZ202" s="25"/>
    </row>
    <row r="203" spans="2:52" s="76" customFormat="1" ht="12.95" customHeight="1" x14ac:dyDescent="0.25">
      <c r="B203" s="78"/>
      <c r="C203" s="73"/>
      <c r="D203" s="73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25"/>
      <c r="AY203" s="25"/>
      <c r="AZ203" s="25"/>
    </row>
    <row r="204" spans="2:52" s="76" customFormat="1" ht="12.95" customHeight="1" x14ac:dyDescent="0.25">
      <c r="B204" s="78"/>
      <c r="C204" s="73"/>
      <c r="D204" s="73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25"/>
      <c r="AY204" s="25"/>
      <c r="AZ204" s="25"/>
    </row>
    <row r="205" spans="2:52" s="76" customFormat="1" ht="12.95" customHeight="1" x14ac:dyDescent="0.25">
      <c r="B205" s="78"/>
      <c r="C205" s="73"/>
      <c r="D205" s="73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25"/>
      <c r="AY205" s="25"/>
      <c r="AZ205" s="25"/>
    </row>
    <row r="206" spans="2:52" s="76" customFormat="1" ht="12.95" customHeight="1" x14ac:dyDescent="0.25">
      <c r="B206" s="78"/>
      <c r="C206" s="73"/>
      <c r="D206" s="73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25"/>
      <c r="AY206" s="25"/>
      <c r="AZ206" s="25"/>
    </row>
    <row r="207" spans="2:52" s="76" customFormat="1" ht="12.95" customHeight="1" x14ac:dyDescent="0.25">
      <c r="B207" s="78"/>
      <c r="C207" s="73"/>
      <c r="D207" s="73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25"/>
      <c r="AY207" s="25"/>
      <c r="AZ207" s="25"/>
    </row>
    <row r="208" spans="2:52" s="76" customFormat="1" ht="12.95" customHeight="1" x14ac:dyDescent="0.25">
      <c r="B208" s="78"/>
      <c r="C208" s="73"/>
      <c r="D208" s="73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25"/>
      <c r="AY208" s="25"/>
      <c r="AZ208" s="25"/>
    </row>
    <row r="209" spans="2:52" s="76" customFormat="1" ht="12.95" customHeight="1" x14ac:dyDescent="0.25">
      <c r="B209" s="78"/>
      <c r="C209" s="73"/>
      <c r="D209" s="73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25"/>
      <c r="AY209" s="25"/>
      <c r="AZ209" s="25"/>
    </row>
    <row r="210" spans="2:52" s="76" customFormat="1" ht="12.95" customHeight="1" x14ac:dyDescent="0.25">
      <c r="B210" s="78"/>
      <c r="C210" s="73"/>
      <c r="D210" s="73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25"/>
      <c r="AY210" s="25"/>
      <c r="AZ210" s="25"/>
    </row>
    <row r="211" spans="2:52" s="76" customFormat="1" ht="12.95" customHeight="1" x14ac:dyDescent="0.25">
      <c r="B211" s="72"/>
      <c r="C211" s="73"/>
      <c r="D211" s="73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25"/>
      <c r="AY211" s="25"/>
      <c r="AZ211" s="25"/>
    </row>
    <row r="212" spans="2:52" s="76" customFormat="1" ht="12.95" customHeight="1" x14ac:dyDescent="0.25">
      <c r="B212" s="72"/>
      <c r="C212" s="73"/>
      <c r="D212" s="73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25"/>
      <c r="AY212" s="25"/>
      <c r="AZ212" s="25"/>
    </row>
    <row r="213" spans="2:52" s="76" customFormat="1" ht="12.95" customHeight="1" x14ac:dyDescent="0.25">
      <c r="B213" s="72"/>
      <c r="C213" s="73"/>
      <c r="D213" s="73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25"/>
      <c r="AY213" s="25"/>
      <c r="AZ213" s="25"/>
    </row>
    <row r="214" spans="2:52" s="76" customFormat="1" ht="12.95" customHeight="1" x14ac:dyDescent="0.25">
      <c r="B214" s="72"/>
      <c r="C214" s="73"/>
      <c r="D214" s="73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25"/>
      <c r="AY214" s="25"/>
      <c r="AZ214" s="25"/>
    </row>
    <row r="215" spans="2:52" s="76" customFormat="1" ht="12.95" customHeight="1" x14ac:dyDescent="0.25">
      <c r="B215" s="72"/>
      <c r="C215" s="73"/>
      <c r="D215" s="73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25"/>
      <c r="AY215" s="25"/>
      <c r="AZ215" s="25"/>
    </row>
    <row r="216" spans="2:52" s="76" customFormat="1" ht="12.95" customHeight="1" x14ac:dyDescent="0.25">
      <c r="B216" s="72"/>
      <c r="C216" s="73"/>
      <c r="D216" s="73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25"/>
      <c r="AY216" s="25"/>
      <c r="AZ216" s="25"/>
    </row>
    <row r="217" spans="2:52" s="76" customFormat="1" ht="31.5" customHeight="1" x14ac:dyDescent="0.25">
      <c r="B217" s="77"/>
      <c r="C217" s="73"/>
      <c r="D217" s="73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17"/>
      <c r="AY217" s="17"/>
      <c r="AZ217" s="17"/>
    </row>
    <row r="218" spans="2:52" s="76" customFormat="1" ht="12.95" customHeight="1" x14ac:dyDescent="0.25">
      <c r="B218" s="78"/>
      <c r="C218" s="73"/>
      <c r="D218" s="73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25"/>
      <c r="AY218" s="25"/>
      <c r="AZ218" s="25"/>
    </row>
    <row r="219" spans="2:52" s="76" customFormat="1" ht="12.95" customHeight="1" x14ac:dyDescent="0.25">
      <c r="B219" s="78"/>
      <c r="C219" s="73"/>
      <c r="D219" s="73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25"/>
      <c r="AY219" s="25"/>
      <c r="AZ219" s="25"/>
    </row>
    <row r="220" spans="2:52" s="76" customFormat="1" ht="12.95" customHeight="1" x14ac:dyDescent="0.25">
      <c r="B220" s="78"/>
      <c r="C220" s="73"/>
      <c r="D220" s="73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25"/>
      <c r="AY220" s="25"/>
      <c r="AZ220" s="25"/>
    </row>
    <row r="221" spans="2:52" s="76" customFormat="1" ht="12.95" customHeight="1" x14ac:dyDescent="0.25">
      <c r="B221" s="84"/>
      <c r="C221" s="73"/>
      <c r="D221" s="73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25"/>
      <c r="AY221" s="25"/>
      <c r="AZ221" s="25"/>
    </row>
    <row r="222" spans="2:52" s="76" customFormat="1" ht="12.95" customHeight="1" x14ac:dyDescent="0.25">
      <c r="B222" s="72"/>
      <c r="C222" s="73"/>
      <c r="D222" s="73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25"/>
      <c r="AY222" s="25"/>
      <c r="AZ222" s="25"/>
    </row>
    <row r="223" spans="2:52" s="76" customFormat="1" ht="12.95" customHeight="1" x14ac:dyDescent="0.25">
      <c r="B223" s="72"/>
      <c r="C223" s="73"/>
      <c r="D223" s="73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25"/>
      <c r="AY223" s="25"/>
      <c r="AZ223" s="25"/>
    </row>
    <row r="224" spans="2:52" s="76" customFormat="1" ht="43.5" customHeight="1" x14ac:dyDescent="0.25">
      <c r="B224" s="77"/>
      <c r="C224" s="73"/>
      <c r="D224" s="73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  <c r="AN224" s="85"/>
      <c r="AO224" s="85"/>
      <c r="AP224" s="85"/>
      <c r="AQ224" s="85"/>
      <c r="AR224" s="85"/>
      <c r="AS224" s="85"/>
      <c r="AT224" s="85"/>
      <c r="AU224" s="85"/>
      <c r="AV224" s="85"/>
      <c r="AW224" s="85"/>
      <c r="AX224" s="17"/>
      <c r="AY224" s="17"/>
      <c r="AZ224" s="17"/>
    </row>
    <row r="225" spans="2:52" s="76" customFormat="1" ht="12.95" customHeight="1" x14ac:dyDescent="0.25">
      <c r="B225" s="78"/>
      <c r="C225" s="73"/>
      <c r="D225" s="73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25"/>
      <c r="AY225" s="25"/>
      <c r="AZ225" s="25"/>
    </row>
    <row r="226" spans="2:52" s="76" customFormat="1" ht="12.95" customHeight="1" x14ac:dyDescent="0.25">
      <c r="B226" s="78"/>
      <c r="C226" s="73"/>
      <c r="D226" s="73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25"/>
      <c r="AY226" s="25"/>
      <c r="AZ226" s="25"/>
    </row>
    <row r="227" spans="2:52" s="76" customFormat="1" ht="12.95" customHeight="1" x14ac:dyDescent="0.25">
      <c r="B227" s="78"/>
      <c r="C227" s="73"/>
      <c r="D227" s="73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25"/>
      <c r="AY227" s="25"/>
      <c r="AZ227" s="25"/>
    </row>
    <row r="228" spans="2:52" s="76" customFormat="1" ht="12.95" customHeight="1" x14ac:dyDescent="0.25">
      <c r="B228" s="84"/>
      <c r="C228" s="73"/>
      <c r="D228" s="73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25"/>
      <c r="AY228" s="25"/>
      <c r="AZ228" s="25"/>
    </row>
    <row r="229" spans="2:52" s="76" customFormat="1" ht="12.95" customHeight="1" x14ac:dyDescent="0.25">
      <c r="B229" s="72"/>
      <c r="C229" s="73"/>
      <c r="D229" s="73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25"/>
      <c r="AY229" s="25"/>
      <c r="AZ229" s="25"/>
    </row>
    <row r="230" spans="2:52" s="76" customFormat="1" ht="12.95" customHeight="1" x14ac:dyDescent="0.25">
      <c r="B230" s="72"/>
      <c r="C230" s="73"/>
      <c r="D230" s="73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25"/>
      <c r="AY230" s="25"/>
      <c r="AZ230" s="25"/>
    </row>
    <row r="231" spans="2:52" s="76" customFormat="1" x14ac:dyDescent="0.25">
      <c r="B231" s="81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17"/>
      <c r="AY231" s="17"/>
      <c r="AZ231" s="17"/>
    </row>
    <row r="232" spans="2:52" s="76" customFormat="1" x14ac:dyDescent="0.25">
      <c r="B232" s="81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  <c r="AU232" s="86"/>
      <c r="AV232" s="86"/>
      <c r="AW232" s="86"/>
      <c r="AX232" s="17"/>
      <c r="AY232" s="17"/>
      <c r="AZ232" s="17"/>
    </row>
    <row r="233" spans="2:52" s="76" customFormat="1" x14ac:dyDescent="0.25">
      <c r="B233" s="81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6"/>
      <c r="AU233" s="86"/>
      <c r="AV233" s="86"/>
      <c r="AW233" s="86"/>
      <c r="AX233" s="17"/>
      <c r="AY233" s="17"/>
      <c r="AZ233" s="17"/>
    </row>
    <row r="234" spans="2:52" s="76" customFormat="1" x14ac:dyDescent="0.25">
      <c r="B234" s="81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  <c r="AT234" s="86"/>
      <c r="AU234" s="86"/>
      <c r="AV234" s="86"/>
      <c r="AW234" s="86"/>
      <c r="AX234" s="17"/>
      <c r="AY234" s="17"/>
      <c r="AZ234" s="17"/>
    </row>
    <row r="235" spans="2:52" s="76" customFormat="1" x14ac:dyDescent="0.25">
      <c r="B235" s="81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  <c r="AU235" s="86"/>
      <c r="AV235" s="86"/>
      <c r="AW235" s="86"/>
      <c r="AX235" s="17"/>
      <c r="AY235" s="17"/>
      <c r="AZ235" s="17"/>
    </row>
    <row r="236" spans="2:52" s="76" customFormat="1" ht="37.5" customHeight="1" x14ac:dyDescent="0.25">
      <c r="B236" s="83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  <c r="AU236" s="86"/>
      <c r="AV236" s="86"/>
      <c r="AW236" s="86"/>
      <c r="AX236" s="17"/>
      <c r="AY236" s="17"/>
      <c r="AZ236" s="17"/>
    </row>
    <row r="237" spans="2:52" s="76" customFormat="1" ht="18" customHeight="1" x14ac:dyDescent="0.25">
      <c r="B237" s="77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  <c r="AT237" s="86"/>
      <c r="AU237" s="86"/>
      <c r="AV237" s="86"/>
      <c r="AW237" s="86"/>
      <c r="AX237" s="17"/>
      <c r="AY237" s="17"/>
      <c r="AZ237" s="17"/>
    </row>
    <row r="238" spans="2:52" s="76" customFormat="1" ht="12.95" customHeight="1" x14ac:dyDescent="0.25">
      <c r="B238" s="78"/>
      <c r="C238" s="73"/>
      <c r="D238" s="73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25"/>
      <c r="AY238" s="25"/>
      <c r="AZ238" s="25"/>
    </row>
    <row r="239" spans="2:52" s="76" customFormat="1" ht="12.95" customHeight="1" x14ac:dyDescent="0.25">
      <c r="B239" s="78"/>
      <c r="C239" s="73"/>
      <c r="D239" s="73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25"/>
      <c r="AY239" s="25"/>
      <c r="AZ239" s="25"/>
    </row>
    <row r="240" spans="2:52" s="76" customFormat="1" ht="12.95" customHeight="1" x14ac:dyDescent="0.25">
      <c r="B240" s="78"/>
      <c r="C240" s="73"/>
      <c r="D240" s="73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25"/>
      <c r="AY240" s="25"/>
      <c r="AZ240" s="25"/>
    </row>
    <row r="241" spans="2:52" s="76" customFormat="1" ht="12.95" customHeight="1" x14ac:dyDescent="0.25">
      <c r="B241" s="78"/>
      <c r="C241" s="73"/>
      <c r="D241" s="73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25"/>
      <c r="AY241" s="25"/>
      <c r="AZ241" s="25"/>
    </row>
    <row r="242" spans="2:52" s="76" customFormat="1" ht="12.95" customHeight="1" x14ac:dyDescent="0.25">
      <c r="B242" s="78"/>
      <c r="C242" s="73"/>
      <c r="D242" s="73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25"/>
      <c r="AY242" s="25"/>
      <c r="AZ242" s="25"/>
    </row>
    <row r="243" spans="2:52" s="76" customFormat="1" ht="12.95" customHeight="1" x14ac:dyDescent="0.25">
      <c r="B243" s="78"/>
      <c r="C243" s="73"/>
      <c r="D243" s="73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25"/>
      <c r="AY243" s="25"/>
      <c r="AZ243" s="25"/>
    </row>
    <row r="244" spans="2:52" s="76" customFormat="1" ht="12.95" customHeight="1" x14ac:dyDescent="0.25">
      <c r="B244" s="78"/>
      <c r="C244" s="73"/>
      <c r="D244" s="73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25"/>
      <c r="AY244" s="25"/>
      <c r="AZ244" s="25"/>
    </row>
    <row r="245" spans="2:52" s="76" customFormat="1" ht="12.95" customHeight="1" x14ac:dyDescent="0.25">
      <c r="B245" s="78"/>
      <c r="C245" s="73"/>
      <c r="D245" s="73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25"/>
      <c r="AY245" s="25"/>
      <c r="AZ245" s="25"/>
    </row>
    <row r="246" spans="2:52" s="76" customFormat="1" ht="12.95" customHeight="1" x14ac:dyDescent="0.25">
      <c r="B246" s="78"/>
      <c r="C246" s="73"/>
      <c r="D246" s="73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25"/>
      <c r="AY246" s="25"/>
      <c r="AZ246" s="25"/>
    </row>
    <row r="247" spans="2:52" s="76" customFormat="1" ht="12.95" customHeight="1" x14ac:dyDescent="0.25">
      <c r="B247" s="78"/>
      <c r="C247" s="73"/>
      <c r="D247" s="73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25"/>
      <c r="AY247" s="25"/>
      <c r="AZ247" s="25"/>
    </row>
    <row r="248" spans="2:52" s="76" customFormat="1" ht="12.95" customHeight="1" x14ac:dyDescent="0.25">
      <c r="B248" s="78"/>
      <c r="C248" s="73"/>
      <c r="D248" s="73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25"/>
      <c r="AY248" s="25"/>
      <c r="AZ248" s="25"/>
    </row>
    <row r="249" spans="2:52" s="76" customFormat="1" ht="12.95" customHeight="1" x14ac:dyDescent="0.25">
      <c r="B249" s="78"/>
      <c r="C249" s="73"/>
      <c r="D249" s="73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25"/>
      <c r="AY249" s="25"/>
      <c r="AZ249" s="25"/>
    </row>
    <row r="250" spans="2:52" s="76" customFormat="1" ht="12.95" customHeight="1" x14ac:dyDescent="0.25">
      <c r="B250" s="78"/>
      <c r="C250" s="73"/>
      <c r="D250" s="73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25"/>
      <c r="AY250" s="25"/>
      <c r="AZ250" s="25"/>
    </row>
    <row r="251" spans="2:52" s="76" customFormat="1" ht="12.95" customHeight="1" x14ac:dyDescent="0.25">
      <c r="B251" s="78"/>
      <c r="C251" s="73"/>
      <c r="D251" s="73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25"/>
      <c r="AY251" s="25"/>
      <c r="AZ251" s="25"/>
    </row>
    <row r="252" spans="2:52" s="76" customFormat="1" ht="12.95" customHeight="1" x14ac:dyDescent="0.25">
      <c r="B252" s="78"/>
      <c r="C252" s="73"/>
      <c r="D252" s="73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25"/>
      <c r="AY252" s="25"/>
      <c r="AZ252" s="25"/>
    </row>
    <row r="253" spans="2:52" s="76" customFormat="1" ht="12.95" customHeight="1" x14ac:dyDescent="0.25">
      <c r="B253" s="78"/>
      <c r="C253" s="73"/>
      <c r="D253" s="73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25"/>
      <c r="AY253" s="25"/>
      <c r="AZ253" s="25"/>
    </row>
    <row r="254" spans="2:52" s="76" customFormat="1" ht="12.95" customHeight="1" x14ac:dyDescent="0.25">
      <c r="B254" s="78"/>
      <c r="C254" s="73"/>
      <c r="D254" s="73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25"/>
      <c r="AY254" s="25"/>
      <c r="AZ254" s="25"/>
    </row>
    <row r="255" spans="2:52" s="76" customFormat="1" ht="12.95" customHeight="1" x14ac:dyDescent="0.25">
      <c r="B255" s="78"/>
      <c r="C255" s="73"/>
      <c r="D255" s="73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25"/>
      <c r="AY255" s="25"/>
      <c r="AZ255" s="25"/>
    </row>
    <row r="256" spans="2:52" s="76" customFormat="1" ht="12.95" customHeight="1" x14ac:dyDescent="0.25">
      <c r="B256" s="78"/>
      <c r="C256" s="73"/>
      <c r="D256" s="73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25"/>
      <c r="AY256" s="25"/>
      <c r="AZ256" s="25"/>
    </row>
    <row r="257" spans="2:52" s="76" customFormat="1" ht="12.95" customHeight="1" x14ac:dyDescent="0.25">
      <c r="B257" s="78"/>
      <c r="C257" s="73"/>
      <c r="D257" s="73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25"/>
      <c r="AY257" s="25"/>
      <c r="AZ257" s="25"/>
    </row>
    <row r="258" spans="2:52" s="76" customFormat="1" ht="12.95" customHeight="1" x14ac:dyDescent="0.25">
      <c r="B258" s="78"/>
      <c r="C258" s="73"/>
      <c r="D258" s="73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25"/>
      <c r="AY258" s="25"/>
      <c r="AZ258" s="25"/>
    </row>
    <row r="259" spans="2:52" s="76" customFormat="1" ht="12.95" customHeight="1" x14ac:dyDescent="0.25">
      <c r="B259" s="78"/>
      <c r="C259" s="73"/>
      <c r="D259" s="73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25"/>
      <c r="AY259" s="25"/>
      <c r="AZ259" s="25"/>
    </row>
    <row r="260" spans="2:52" s="76" customFormat="1" ht="12.95" customHeight="1" x14ac:dyDescent="0.25">
      <c r="B260" s="78"/>
      <c r="C260" s="73"/>
      <c r="D260" s="73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25"/>
      <c r="AY260" s="25"/>
      <c r="AZ260" s="25"/>
    </row>
    <row r="261" spans="2:52" s="76" customFormat="1" ht="12.95" customHeight="1" x14ac:dyDescent="0.25">
      <c r="B261" s="72"/>
      <c r="C261" s="73"/>
      <c r="D261" s="73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25"/>
      <c r="AY261" s="25"/>
      <c r="AZ261" s="25"/>
    </row>
    <row r="262" spans="2:52" s="76" customFormat="1" ht="12.95" customHeight="1" x14ac:dyDescent="0.25">
      <c r="B262" s="72"/>
      <c r="C262" s="73"/>
      <c r="D262" s="73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25"/>
      <c r="AY262" s="25"/>
      <c r="AZ262" s="25"/>
    </row>
    <row r="263" spans="2:52" s="76" customFormat="1" ht="12.95" customHeight="1" x14ac:dyDescent="0.25">
      <c r="B263" s="72"/>
      <c r="C263" s="73"/>
      <c r="D263" s="73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25"/>
      <c r="AY263" s="25"/>
      <c r="AZ263" s="25"/>
    </row>
    <row r="264" spans="2:52" s="76" customFormat="1" ht="12.95" customHeight="1" x14ac:dyDescent="0.25">
      <c r="B264" s="72"/>
      <c r="C264" s="73"/>
      <c r="D264" s="73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25"/>
      <c r="AY264" s="25"/>
      <c r="AZ264" s="25"/>
    </row>
    <row r="265" spans="2:52" s="76" customFormat="1" ht="12.95" customHeight="1" x14ac:dyDescent="0.25">
      <c r="B265" s="72"/>
      <c r="C265" s="73"/>
      <c r="D265" s="73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25"/>
      <c r="AY265" s="25"/>
      <c r="AZ265" s="25"/>
    </row>
    <row r="266" spans="2:52" s="76" customFormat="1" ht="12.95" customHeight="1" x14ac:dyDescent="0.25">
      <c r="B266" s="72"/>
      <c r="C266" s="73"/>
      <c r="D266" s="73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25"/>
      <c r="AY266" s="25"/>
      <c r="AZ266" s="25"/>
    </row>
    <row r="267" spans="2:52" s="76" customFormat="1" ht="18" customHeight="1" x14ac:dyDescent="0.25">
      <c r="B267" s="77"/>
      <c r="C267" s="73"/>
      <c r="D267" s="73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17"/>
      <c r="AY267" s="17"/>
      <c r="AZ267" s="17"/>
    </row>
    <row r="268" spans="2:52" s="76" customFormat="1" ht="12.95" customHeight="1" x14ac:dyDescent="0.25">
      <c r="B268" s="78"/>
      <c r="C268" s="73"/>
      <c r="D268" s="73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25"/>
      <c r="AY268" s="25"/>
      <c r="AZ268" s="25"/>
    </row>
    <row r="269" spans="2:52" s="76" customFormat="1" ht="12.95" customHeight="1" x14ac:dyDescent="0.25">
      <c r="B269" s="78"/>
      <c r="C269" s="73"/>
      <c r="D269" s="73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25"/>
      <c r="AY269" s="25"/>
      <c r="AZ269" s="25"/>
    </row>
    <row r="270" spans="2:52" s="76" customFormat="1" ht="12.95" customHeight="1" x14ac:dyDescent="0.25">
      <c r="B270" s="78"/>
      <c r="C270" s="73"/>
      <c r="D270" s="73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25"/>
      <c r="AY270" s="25"/>
      <c r="AZ270" s="25"/>
    </row>
    <row r="271" spans="2:52" s="76" customFormat="1" ht="12.95" customHeight="1" x14ac:dyDescent="0.25">
      <c r="B271" s="84"/>
      <c r="C271" s="73"/>
      <c r="D271" s="73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25"/>
      <c r="AY271" s="25"/>
      <c r="AZ271" s="25"/>
    </row>
    <row r="272" spans="2:52" s="76" customFormat="1" ht="12.95" customHeight="1" x14ac:dyDescent="0.25">
      <c r="B272" s="72"/>
      <c r="C272" s="73"/>
      <c r="D272" s="73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25"/>
      <c r="AY272" s="25"/>
      <c r="AZ272" s="25"/>
    </row>
    <row r="273" spans="2:52" s="76" customFormat="1" ht="12.95" customHeight="1" x14ac:dyDescent="0.25">
      <c r="B273" s="72"/>
      <c r="C273" s="73"/>
      <c r="D273" s="73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25"/>
      <c r="AY273" s="25"/>
      <c r="AZ273" s="25"/>
    </row>
    <row r="274" spans="2:52" s="76" customFormat="1" ht="31.5" customHeight="1" x14ac:dyDescent="0.25">
      <c r="B274" s="77"/>
      <c r="C274" s="73"/>
      <c r="D274" s="73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5"/>
      <c r="AK274" s="85"/>
      <c r="AL274" s="85"/>
      <c r="AM274" s="85"/>
      <c r="AN274" s="85"/>
      <c r="AO274" s="85"/>
      <c r="AP274" s="85"/>
      <c r="AQ274" s="85"/>
      <c r="AR274" s="85"/>
      <c r="AS274" s="85"/>
      <c r="AT274" s="85"/>
      <c r="AU274" s="85"/>
      <c r="AV274" s="85"/>
      <c r="AW274" s="85"/>
      <c r="AX274" s="17"/>
      <c r="AY274" s="17"/>
      <c r="AZ274" s="17"/>
    </row>
    <row r="275" spans="2:52" s="76" customFormat="1" ht="12.95" customHeight="1" x14ac:dyDescent="0.25">
      <c r="B275" s="78"/>
      <c r="C275" s="73"/>
      <c r="D275" s="73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25"/>
      <c r="AY275" s="25"/>
      <c r="AZ275" s="25"/>
    </row>
    <row r="276" spans="2:52" s="76" customFormat="1" ht="12.95" customHeight="1" x14ac:dyDescent="0.25">
      <c r="B276" s="78"/>
      <c r="C276" s="73"/>
      <c r="D276" s="73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25"/>
      <c r="AY276" s="25"/>
      <c r="AZ276" s="25"/>
    </row>
    <row r="277" spans="2:52" s="76" customFormat="1" ht="12.95" customHeight="1" x14ac:dyDescent="0.25">
      <c r="B277" s="78"/>
      <c r="C277" s="73"/>
      <c r="D277" s="73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25"/>
      <c r="AY277" s="25"/>
      <c r="AZ277" s="25"/>
    </row>
    <row r="278" spans="2:52" s="76" customFormat="1" ht="12.95" customHeight="1" x14ac:dyDescent="0.25">
      <c r="B278" s="84"/>
      <c r="C278" s="73"/>
      <c r="D278" s="73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25"/>
      <c r="AY278" s="25"/>
      <c r="AZ278" s="25"/>
    </row>
    <row r="279" spans="2:52" s="76" customFormat="1" ht="12.95" customHeight="1" x14ac:dyDescent="0.25">
      <c r="B279" s="72"/>
      <c r="C279" s="73"/>
      <c r="D279" s="73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25"/>
      <c r="AY279" s="25"/>
      <c r="AZ279" s="25"/>
    </row>
    <row r="280" spans="2:52" s="76" customFormat="1" ht="12.95" customHeight="1" x14ac:dyDescent="0.25">
      <c r="B280" s="72"/>
      <c r="C280" s="73"/>
      <c r="D280" s="73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25"/>
      <c r="AY280" s="25"/>
      <c r="AZ280" s="25"/>
    </row>
    <row r="281" spans="2:52" s="76" customFormat="1" ht="12.95" customHeight="1" x14ac:dyDescent="0.25">
      <c r="B281" s="87"/>
      <c r="C281" s="73"/>
      <c r="D281" s="73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  <c r="AT281" s="86"/>
      <c r="AU281" s="86"/>
      <c r="AV281" s="86"/>
      <c r="AW281" s="86"/>
      <c r="AX281" s="17"/>
      <c r="AY281" s="17"/>
      <c r="AZ281" s="17"/>
    </row>
    <row r="282" spans="2:52" s="76" customFormat="1" ht="12.95" customHeight="1" x14ac:dyDescent="0.25">
      <c r="B282" s="87"/>
      <c r="C282" s="73"/>
      <c r="D282" s="73"/>
      <c r="E282" s="86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2:52" s="76" customFormat="1" x14ac:dyDescent="0.25">
      <c r="B283" s="81"/>
      <c r="E283" s="86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2:52" s="76" customFormat="1" x14ac:dyDescent="0.25">
      <c r="B284" s="81"/>
      <c r="E284" s="86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2:52" s="76" customFormat="1" x14ac:dyDescent="0.25">
      <c r="B285" s="81"/>
      <c r="E285" s="86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2:52" s="76" customFormat="1" ht="37.5" customHeight="1" x14ac:dyDescent="0.25">
      <c r="B286" s="83"/>
      <c r="E286" s="86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2:52" s="76" customFormat="1" ht="18" customHeight="1" x14ac:dyDescent="0.25">
      <c r="B287" s="77"/>
      <c r="E287" s="86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2:52" s="76" customFormat="1" ht="12.95" customHeight="1" x14ac:dyDescent="0.25">
      <c r="B288" s="78"/>
      <c r="C288" s="73"/>
      <c r="D288" s="73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25"/>
      <c r="AY288" s="25"/>
      <c r="AZ288" s="25"/>
    </row>
    <row r="289" spans="2:52" s="76" customFormat="1" ht="12.95" customHeight="1" x14ac:dyDescent="0.25">
      <c r="B289" s="78"/>
      <c r="C289" s="73"/>
      <c r="D289" s="73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25"/>
      <c r="AY289" s="25"/>
      <c r="AZ289" s="25"/>
    </row>
    <row r="290" spans="2:52" s="76" customFormat="1" ht="12.95" customHeight="1" x14ac:dyDescent="0.25">
      <c r="B290" s="78"/>
      <c r="C290" s="73"/>
      <c r="D290" s="73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25"/>
      <c r="AY290" s="25"/>
      <c r="AZ290" s="25"/>
    </row>
    <row r="291" spans="2:52" s="76" customFormat="1" ht="12.95" customHeight="1" x14ac:dyDescent="0.25">
      <c r="B291" s="78"/>
      <c r="C291" s="73"/>
      <c r="D291" s="73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25"/>
      <c r="AY291" s="25"/>
      <c r="AZ291" s="25"/>
    </row>
    <row r="292" spans="2:52" s="76" customFormat="1" ht="12.95" customHeight="1" x14ac:dyDescent="0.25">
      <c r="B292" s="78"/>
      <c r="C292" s="73"/>
      <c r="D292" s="73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25"/>
      <c r="AY292" s="25"/>
      <c r="AZ292" s="25"/>
    </row>
    <row r="293" spans="2:52" s="76" customFormat="1" ht="12.95" customHeight="1" x14ac:dyDescent="0.25">
      <c r="B293" s="78"/>
      <c r="C293" s="73"/>
      <c r="D293" s="73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25"/>
      <c r="AY293" s="25"/>
      <c r="AZ293" s="25"/>
    </row>
    <row r="294" spans="2:52" s="76" customFormat="1" ht="12.95" customHeight="1" x14ac:dyDescent="0.25">
      <c r="B294" s="78"/>
      <c r="C294" s="73"/>
      <c r="D294" s="73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25"/>
      <c r="AY294" s="25"/>
      <c r="AZ294" s="25"/>
    </row>
    <row r="295" spans="2:52" s="76" customFormat="1" ht="12.95" customHeight="1" x14ac:dyDescent="0.25">
      <c r="B295" s="78"/>
      <c r="C295" s="73"/>
      <c r="D295" s="73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25"/>
      <c r="AY295" s="25"/>
      <c r="AZ295" s="25"/>
    </row>
    <row r="296" spans="2:52" s="76" customFormat="1" ht="12.95" customHeight="1" x14ac:dyDescent="0.25">
      <c r="B296" s="78"/>
      <c r="C296" s="73"/>
      <c r="D296" s="73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25"/>
      <c r="AY296" s="25"/>
      <c r="AZ296" s="25"/>
    </row>
    <row r="297" spans="2:52" s="76" customFormat="1" ht="12.95" customHeight="1" x14ac:dyDescent="0.25">
      <c r="B297" s="78"/>
      <c r="C297" s="73"/>
      <c r="D297" s="73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25"/>
      <c r="AY297" s="25"/>
      <c r="AZ297" s="25"/>
    </row>
    <row r="298" spans="2:52" s="76" customFormat="1" ht="12.95" customHeight="1" x14ac:dyDescent="0.25">
      <c r="B298" s="78"/>
      <c r="C298" s="73"/>
      <c r="D298" s="73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25"/>
      <c r="AY298" s="25"/>
      <c r="AZ298" s="25"/>
    </row>
    <row r="299" spans="2:52" s="76" customFormat="1" ht="12.95" customHeight="1" x14ac:dyDescent="0.25">
      <c r="B299" s="78"/>
      <c r="C299" s="73"/>
      <c r="D299" s="73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25"/>
      <c r="AY299" s="25"/>
      <c r="AZ299" s="25"/>
    </row>
    <row r="300" spans="2:52" s="76" customFormat="1" ht="12.95" customHeight="1" x14ac:dyDescent="0.25">
      <c r="B300" s="78"/>
      <c r="C300" s="73"/>
      <c r="D300" s="73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25"/>
      <c r="AY300" s="25"/>
      <c r="AZ300" s="25"/>
    </row>
    <row r="301" spans="2:52" s="76" customFormat="1" ht="12.95" customHeight="1" x14ac:dyDescent="0.25">
      <c r="B301" s="78"/>
      <c r="C301" s="73"/>
      <c r="D301" s="73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25"/>
      <c r="AY301" s="25"/>
      <c r="AZ301" s="25"/>
    </row>
    <row r="302" spans="2:52" s="76" customFormat="1" ht="12.95" customHeight="1" x14ac:dyDescent="0.25">
      <c r="B302" s="78"/>
      <c r="C302" s="73"/>
      <c r="D302" s="73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25"/>
      <c r="AY302" s="25"/>
      <c r="AZ302" s="25"/>
    </row>
    <row r="303" spans="2:52" s="76" customFormat="1" ht="12.95" customHeight="1" x14ac:dyDescent="0.25">
      <c r="B303" s="78"/>
      <c r="C303" s="73"/>
      <c r="D303" s="73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25"/>
      <c r="AY303" s="25"/>
      <c r="AZ303" s="25"/>
    </row>
    <row r="304" spans="2:52" s="76" customFormat="1" ht="12.95" customHeight="1" x14ac:dyDescent="0.25">
      <c r="B304" s="78"/>
      <c r="C304" s="73"/>
      <c r="D304" s="73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25"/>
      <c r="AY304" s="25"/>
      <c r="AZ304" s="25"/>
    </row>
    <row r="305" spans="2:52" s="76" customFormat="1" ht="12.95" customHeight="1" x14ac:dyDescent="0.25">
      <c r="B305" s="78"/>
      <c r="C305" s="73"/>
      <c r="D305" s="73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25"/>
      <c r="AY305" s="25"/>
      <c r="AZ305" s="25"/>
    </row>
    <row r="306" spans="2:52" s="76" customFormat="1" ht="12.95" customHeight="1" x14ac:dyDescent="0.25">
      <c r="B306" s="78"/>
      <c r="C306" s="73"/>
      <c r="D306" s="73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25"/>
      <c r="AY306" s="25"/>
      <c r="AZ306" s="25"/>
    </row>
    <row r="307" spans="2:52" s="76" customFormat="1" ht="12.95" customHeight="1" x14ac:dyDescent="0.25">
      <c r="B307" s="78"/>
      <c r="C307" s="73"/>
      <c r="D307" s="73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25"/>
      <c r="AY307" s="25"/>
      <c r="AZ307" s="25"/>
    </row>
    <row r="308" spans="2:52" s="76" customFormat="1" ht="12.95" customHeight="1" x14ac:dyDescent="0.25">
      <c r="B308" s="78"/>
      <c r="C308" s="73"/>
      <c r="D308" s="73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25"/>
      <c r="AY308" s="25"/>
      <c r="AZ308" s="25"/>
    </row>
    <row r="309" spans="2:52" s="76" customFormat="1" ht="12.95" customHeight="1" x14ac:dyDescent="0.25">
      <c r="B309" s="78"/>
      <c r="C309" s="73"/>
      <c r="D309" s="73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25"/>
      <c r="AY309" s="25"/>
      <c r="AZ309" s="25"/>
    </row>
    <row r="310" spans="2:52" s="76" customFormat="1" ht="12.95" customHeight="1" x14ac:dyDescent="0.25">
      <c r="B310" s="78"/>
      <c r="C310" s="73"/>
      <c r="D310" s="73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25"/>
      <c r="AY310" s="25"/>
      <c r="AZ310" s="25"/>
    </row>
    <row r="311" spans="2:52" s="76" customFormat="1" ht="12.95" customHeight="1" x14ac:dyDescent="0.25">
      <c r="B311" s="72"/>
      <c r="C311" s="73"/>
      <c r="D311" s="73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25"/>
      <c r="AY311" s="25"/>
      <c r="AZ311" s="25"/>
    </row>
    <row r="312" spans="2:52" s="76" customFormat="1" ht="12.95" customHeight="1" x14ac:dyDescent="0.25">
      <c r="B312" s="72"/>
      <c r="C312" s="73"/>
      <c r="D312" s="73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25"/>
      <c r="AY312" s="25"/>
      <c r="AZ312" s="25"/>
    </row>
    <row r="313" spans="2:52" s="76" customFormat="1" ht="12.95" customHeight="1" x14ac:dyDescent="0.25">
      <c r="B313" s="72"/>
      <c r="C313" s="73"/>
      <c r="D313" s="73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25"/>
      <c r="AY313" s="25"/>
      <c r="AZ313" s="25"/>
    </row>
    <row r="314" spans="2:52" s="76" customFormat="1" ht="12.95" customHeight="1" x14ac:dyDescent="0.25">
      <c r="B314" s="72"/>
      <c r="C314" s="73"/>
      <c r="D314" s="73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25"/>
      <c r="AY314" s="25"/>
      <c r="AZ314" s="25"/>
    </row>
    <row r="315" spans="2:52" s="76" customFormat="1" ht="12.95" customHeight="1" x14ac:dyDescent="0.25">
      <c r="B315" s="72"/>
      <c r="C315" s="73"/>
      <c r="D315" s="73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25"/>
      <c r="AY315" s="25"/>
      <c r="AZ315" s="25"/>
    </row>
    <row r="316" spans="2:52" s="76" customFormat="1" ht="12.95" customHeight="1" x14ac:dyDescent="0.25">
      <c r="B316" s="72"/>
      <c r="C316" s="73"/>
      <c r="D316" s="73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25"/>
      <c r="AY316" s="25"/>
      <c r="AZ316" s="25"/>
    </row>
    <row r="317" spans="2:52" s="76" customFormat="1" ht="18" customHeight="1" x14ac:dyDescent="0.25">
      <c r="B317" s="77"/>
      <c r="C317" s="73"/>
      <c r="D317" s="73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17"/>
      <c r="AY317" s="17"/>
      <c r="AZ317" s="17"/>
    </row>
    <row r="318" spans="2:52" s="76" customFormat="1" ht="12.95" customHeight="1" x14ac:dyDescent="0.25">
      <c r="B318" s="78"/>
      <c r="C318" s="73"/>
      <c r="D318" s="73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25"/>
      <c r="AY318" s="25"/>
      <c r="AZ318" s="25"/>
    </row>
    <row r="319" spans="2:52" s="76" customFormat="1" ht="12.95" customHeight="1" x14ac:dyDescent="0.25">
      <c r="B319" s="78"/>
      <c r="C319" s="73"/>
      <c r="D319" s="73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25"/>
      <c r="AY319" s="25"/>
      <c r="AZ319" s="25"/>
    </row>
    <row r="320" spans="2:52" s="76" customFormat="1" ht="12.95" customHeight="1" x14ac:dyDescent="0.25">
      <c r="B320" s="78"/>
      <c r="C320" s="73"/>
      <c r="D320" s="73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25"/>
      <c r="AY320" s="25"/>
      <c r="AZ320" s="25"/>
    </row>
    <row r="321" spans="2:52" s="76" customFormat="1" ht="12.95" customHeight="1" x14ac:dyDescent="0.25">
      <c r="B321" s="84"/>
      <c r="C321" s="73"/>
      <c r="D321" s="73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25"/>
      <c r="AY321" s="25"/>
      <c r="AZ321" s="25"/>
    </row>
    <row r="322" spans="2:52" s="76" customFormat="1" ht="12.95" customHeight="1" x14ac:dyDescent="0.25">
      <c r="B322" s="72"/>
      <c r="C322" s="73"/>
      <c r="D322" s="73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25"/>
      <c r="AY322" s="25"/>
      <c r="AZ322" s="25"/>
    </row>
    <row r="323" spans="2:52" s="76" customFormat="1" ht="12.95" customHeight="1" x14ac:dyDescent="0.25">
      <c r="B323" s="72"/>
      <c r="C323" s="73"/>
      <c r="D323" s="73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25"/>
      <c r="AY323" s="25"/>
      <c r="AZ323" s="25"/>
    </row>
    <row r="324" spans="2:52" s="76" customFormat="1" ht="31.5" customHeight="1" x14ac:dyDescent="0.25">
      <c r="B324" s="77"/>
      <c r="C324" s="73"/>
      <c r="D324" s="73"/>
      <c r="E324" s="86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2:52" s="76" customFormat="1" ht="12.95" customHeight="1" x14ac:dyDescent="0.25">
      <c r="B325" s="78"/>
      <c r="C325" s="73"/>
      <c r="D325" s="73"/>
      <c r="E325" s="86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2:52" s="76" customFormat="1" ht="12.95" customHeight="1" x14ac:dyDescent="0.25">
      <c r="B326" s="78"/>
      <c r="C326" s="73"/>
      <c r="D326" s="73"/>
      <c r="E326" s="86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2:52" s="76" customFormat="1" ht="12.95" customHeight="1" x14ac:dyDescent="0.25">
      <c r="B327" s="78"/>
      <c r="C327" s="73"/>
      <c r="D327" s="73"/>
      <c r="E327" s="86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2:52" s="76" customFormat="1" ht="12.95" customHeight="1" x14ac:dyDescent="0.25">
      <c r="B328" s="84"/>
      <c r="C328" s="73"/>
      <c r="D328" s="73"/>
      <c r="E328" s="86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2:52" s="76" customFormat="1" ht="12.95" customHeight="1" x14ac:dyDescent="0.25">
      <c r="B329" s="72"/>
      <c r="C329" s="73"/>
      <c r="D329" s="73"/>
      <c r="E329" s="86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2:52" s="76" customFormat="1" ht="12.95" customHeight="1" x14ac:dyDescent="0.25">
      <c r="B330" s="87"/>
      <c r="C330" s="73"/>
      <c r="D330" s="73"/>
      <c r="E330" s="86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2:52" s="76" customFormat="1" x14ac:dyDescent="0.25">
      <c r="B331" s="81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2:52" s="76" customFormat="1" x14ac:dyDescent="0.25">
      <c r="B332" s="81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2:52" s="76" customFormat="1" x14ac:dyDescent="0.25">
      <c r="B333" s="81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2:52" s="76" customFormat="1" x14ac:dyDescent="0.25">
      <c r="B334" s="81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2:52" s="76" customFormat="1" x14ac:dyDescent="0.25">
      <c r="B335" s="81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2:52" s="76" customFormat="1" ht="37.5" customHeight="1" x14ac:dyDescent="0.25">
      <c r="B336" s="83"/>
      <c r="C336" s="88"/>
      <c r="D336" s="88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2:52" s="76" customFormat="1" ht="18" customHeight="1" x14ac:dyDescent="0.25">
      <c r="B337" s="77"/>
      <c r="C337" s="88"/>
      <c r="D337" s="88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2:52" s="76" customFormat="1" ht="12.95" customHeight="1" x14ac:dyDescent="0.25">
      <c r="B338" s="78"/>
      <c r="C338" s="73"/>
      <c r="D338" s="73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25"/>
      <c r="AY338" s="25"/>
      <c r="AZ338" s="25"/>
    </row>
    <row r="339" spans="2:52" s="76" customFormat="1" ht="12.95" customHeight="1" x14ac:dyDescent="0.25">
      <c r="B339" s="78"/>
      <c r="C339" s="73"/>
      <c r="D339" s="73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25"/>
      <c r="AY339" s="25"/>
      <c r="AZ339" s="25"/>
    </row>
    <row r="340" spans="2:52" s="76" customFormat="1" ht="12.95" customHeight="1" x14ac:dyDescent="0.25">
      <c r="B340" s="78"/>
      <c r="C340" s="73"/>
      <c r="D340" s="73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25"/>
      <c r="AY340" s="25"/>
      <c r="AZ340" s="25"/>
    </row>
    <row r="341" spans="2:52" s="76" customFormat="1" ht="12.95" customHeight="1" x14ac:dyDescent="0.25">
      <c r="B341" s="78"/>
      <c r="C341" s="73"/>
      <c r="D341" s="73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25"/>
      <c r="AY341" s="25"/>
      <c r="AZ341" s="25"/>
    </row>
    <row r="342" spans="2:52" s="76" customFormat="1" ht="12.95" customHeight="1" x14ac:dyDescent="0.25">
      <c r="B342" s="78"/>
      <c r="C342" s="73"/>
      <c r="D342" s="73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25"/>
      <c r="AY342" s="25"/>
      <c r="AZ342" s="25"/>
    </row>
    <row r="343" spans="2:52" s="76" customFormat="1" ht="12.95" customHeight="1" x14ac:dyDescent="0.25">
      <c r="B343" s="78"/>
      <c r="C343" s="73"/>
      <c r="D343" s="73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25"/>
      <c r="AY343" s="25"/>
      <c r="AZ343" s="25"/>
    </row>
    <row r="344" spans="2:52" s="76" customFormat="1" ht="12.95" customHeight="1" x14ac:dyDescent="0.25">
      <c r="B344" s="78"/>
      <c r="C344" s="73"/>
      <c r="D344" s="73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25"/>
      <c r="AY344" s="25"/>
      <c r="AZ344" s="25"/>
    </row>
    <row r="345" spans="2:52" s="76" customFormat="1" ht="12.95" customHeight="1" x14ac:dyDescent="0.25">
      <c r="B345" s="78"/>
      <c r="C345" s="73"/>
      <c r="D345" s="73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25"/>
      <c r="AY345" s="25"/>
      <c r="AZ345" s="25"/>
    </row>
    <row r="346" spans="2:52" s="76" customFormat="1" ht="12.95" customHeight="1" x14ac:dyDescent="0.25">
      <c r="B346" s="78"/>
      <c r="C346" s="73"/>
      <c r="D346" s="73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25"/>
      <c r="AY346" s="25"/>
      <c r="AZ346" s="25"/>
    </row>
    <row r="347" spans="2:52" s="76" customFormat="1" ht="12.95" customHeight="1" x14ac:dyDescent="0.25">
      <c r="B347" s="78"/>
      <c r="C347" s="73"/>
      <c r="D347" s="73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25"/>
      <c r="AY347" s="25"/>
      <c r="AZ347" s="25"/>
    </row>
    <row r="348" spans="2:52" s="76" customFormat="1" ht="12.95" customHeight="1" x14ac:dyDescent="0.25">
      <c r="B348" s="78"/>
      <c r="C348" s="73"/>
      <c r="D348" s="73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25"/>
      <c r="AY348" s="25"/>
      <c r="AZ348" s="25"/>
    </row>
    <row r="349" spans="2:52" s="76" customFormat="1" ht="12.95" customHeight="1" x14ac:dyDescent="0.25">
      <c r="B349" s="87"/>
      <c r="C349" s="73"/>
      <c r="D349" s="73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25"/>
      <c r="AY349" s="25"/>
      <c r="AZ349" s="25"/>
    </row>
    <row r="350" spans="2:52" s="76" customFormat="1" x14ac:dyDescent="0.25">
      <c r="B350" s="87"/>
      <c r="C350" s="88"/>
      <c r="D350" s="88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2:52" s="76" customFormat="1" x14ac:dyDescent="0.25">
      <c r="B351" s="87"/>
      <c r="C351" s="88"/>
      <c r="D351" s="88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2:52" s="76" customFormat="1" x14ac:dyDescent="0.25">
      <c r="B352" s="87"/>
      <c r="C352" s="88"/>
      <c r="D352" s="88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2:52" s="76" customFormat="1" x14ac:dyDescent="0.25">
      <c r="B353" s="87"/>
      <c r="C353" s="88"/>
      <c r="D353" s="88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2:52" s="76" customFormat="1" x14ac:dyDescent="0.25">
      <c r="B354" s="87"/>
      <c r="C354" s="88"/>
      <c r="D354" s="88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2:52" s="76" customFormat="1" x14ac:dyDescent="0.25">
      <c r="B355" s="87"/>
      <c r="C355" s="88"/>
      <c r="D355" s="88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2:52" s="76" customFormat="1" ht="24.75" customHeight="1" x14ac:dyDescent="0.25">
      <c r="B356" s="83"/>
      <c r="C356" s="88"/>
      <c r="D356" s="88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2:52" s="76" customFormat="1" ht="18" customHeight="1" x14ac:dyDescent="0.25">
      <c r="B357" s="77"/>
      <c r="C357" s="89"/>
      <c r="D357" s="89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2:52" s="76" customFormat="1" ht="12.95" customHeight="1" x14ac:dyDescent="0.25">
      <c r="B358" s="78"/>
      <c r="C358" s="73"/>
      <c r="D358" s="73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25"/>
      <c r="AY358" s="25"/>
      <c r="AZ358" s="25"/>
    </row>
    <row r="359" spans="2:52" s="76" customFormat="1" ht="12.95" customHeight="1" x14ac:dyDescent="0.25">
      <c r="B359" s="78"/>
      <c r="C359" s="73"/>
      <c r="D359" s="73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25"/>
      <c r="AY359" s="25"/>
      <c r="AZ359" s="25"/>
    </row>
    <row r="360" spans="2:52" s="76" customFormat="1" ht="12.95" customHeight="1" x14ac:dyDescent="0.25">
      <c r="B360" s="78"/>
      <c r="C360" s="73"/>
      <c r="D360" s="73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25"/>
      <c r="AY360" s="25"/>
      <c r="AZ360" s="25"/>
    </row>
    <row r="361" spans="2:52" s="76" customFormat="1" ht="12.95" customHeight="1" x14ac:dyDescent="0.25">
      <c r="B361" s="78"/>
      <c r="C361" s="73"/>
      <c r="D361" s="73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25"/>
      <c r="AY361" s="25"/>
      <c r="AZ361" s="25"/>
    </row>
    <row r="362" spans="2:52" s="76" customFormat="1" ht="12.95" customHeight="1" x14ac:dyDescent="0.25">
      <c r="B362" s="78"/>
      <c r="C362" s="73"/>
      <c r="D362" s="73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25"/>
      <c r="AY362" s="25"/>
      <c r="AZ362" s="25"/>
    </row>
    <row r="363" spans="2:52" s="76" customFormat="1" ht="12.95" customHeight="1" x14ac:dyDescent="0.25">
      <c r="B363" s="78"/>
      <c r="C363" s="73"/>
      <c r="D363" s="73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25"/>
      <c r="AY363" s="25"/>
      <c r="AZ363" s="25"/>
    </row>
    <row r="364" spans="2:52" s="76" customFormat="1" ht="12.95" customHeight="1" x14ac:dyDescent="0.25">
      <c r="B364" s="78"/>
      <c r="C364" s="73"/>
      <c r="D364" s="73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25"/>
      <c r="AY364" s="25"/>
      <c r="AZ364" s="25"/>
    </row>
    <row r="365" spans="2:52" s="76" customFormat="1" ht="12.95" customHeight="1" x14ac:dyDescent="0.25">
      <c r="B365" s="78"/>
      <c r="C365" s="73"/>
      <c r="D365" s="73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25"/>
      <c r="AY365" s="25"/>
      <c r="AZ365" s="25"/>
    </row>
    <row r="366" spans="2:52" s="76" customFormat="1" ht="12.95" customHeight="1" x14ac:dyDescent="0.25">
      <c r="B366" s="78"/>
      <c r="C366" s="73"/>
      <c r="D366" s="73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25"/>
      <c r="AY366" s="25"/>
      <c r="AZ366" s="25"/>
    </row>
    <row r="367" spans="2:52" s="76" customFormat="1" ht="12.95" customHeight="1" x14ac:dyDescent="0.25">
      <c r="B367" s="78"/>
      <c r="C367" s="73"/>
      <c r="D367" s="73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25"/>
      <c r="AY367" s="25"/>
      <c r="AZ367" s="25"/>
    </row>
    <row r="368" spans="2:52" s="76" customFormat="1" ht="12.95" customHeight="1" x14ac:dyDescent="0.25">
      <c r="B368" s="78"/>
      <c r="C368" s="73"/>
      <c r="D368" s="73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25"/>
      <c r="AY368" s="25"/>
      <c r="AZ368" s="25"/>
    </row>
    <row r="369" spans="2:52" s="76" customFormat="1" ht="12.95" customHeight="1" x14ac:dyDescent="0.25">
      <c r="B369" s="87"/>
      <c r="C369" s="73"/>
      <c r="D369" s="73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25"/>
      <c r="AY369" s="25"/>
      <c r="AZ369" s="25"/>
    </row>
    <row r="370" spans="2:52" s="76" customFormat="1" ht="18" customHeight="1" x14ac:dyDescent="0.25">
      <c r="B370" s="77"/>
      <c r="C370" s="89"/>
      <c r="D370" s="89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2:52" s="76" customFormat="1" ht="12.95" customHeight="1" x14ac:dyDescent="0.25">
      <c r="B371" s="78"/>
      <c r="C371" s="73"/>
      <c r="D371" s="73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25"/>
      <c r="AY371" s="25"/>
      <c r="AZ371" s="25"/>
    </row>
    <row r="372" spans="2:52" s="76" customFormat="1" ht="12.95" customHeight="1" x14ac:dyDescent="0.25">
      <c r="B372" s="78"/>
      <c r="C372" s="73"/>
      <c r="D372" s="73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25"/>
      <c r="AY372" s="25"/>
      <c r="AZ372" s="25"/>
    </row>
    <row r="373" spans="2:52" s="76" customFormat="1" ht="12.95" customHeight="1" x14ac:dyDescent="0.25">
      <c r="B373" s="78"/>
      <c r="C373" s="73"/>
      <c r="D373" s="73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25"/>
      <c r="AY373" s="25"/>
      <c r="AZ373" s="25"/>
    </row>
    <row r="374" spans="2:52" s="76" customFormat="1" ht="12.95" customHeight="1" x14ac:dyDescent="0.25">
      <c r="B374" s="78"/>
      <c r="C374" s="73"/>
      <c r="D374" s="73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25"/>
      <c r="AY374" s="25"/>
      <c r="AZ374" s="25"/>
    </row>
    <row r="375" spans="2:52" s="76" customFormat="1" ht="12.95" customHeight="1" x14ac:dyDescent="0.25">
      <c r="B375" s="78"/>
      <c r="C375" s="73"/>
      <c r="D375" s="73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25"/>
      <c r="AY375" s="25"/>
      <c r="AZ375" s="25"/>
    </row>
    <row r="376" spans="2:52" s="76" customFormat="1" ht="12.95" customHeight="1" x14ac:dyDescent="0.25">
      <c r="B376" s="78"/>
      <c r="C376" s="73"/>
      <c r="D376" s="73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25"/>
      <c r="AY376" s="25"/>
      <c r="AZ376" s="25"/>
    </row>
    <row r="377" spans="2:52" s="76" customFormat="1" ht="12.95" customHeight="1" x14ac:dyDescent="0.25">
      <c r="B377" s="78"/>
      <c r="C377" s="73"/>
      <c r="D377" s="73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25"/>
      <c r="AY377" s="25"/>
      <c r="AZ377" s="25"/>
    </row>
    <row r="378" spans="2:52" s="76" customFormat="1" ht="12.95" customHeight="1" x14ac:dyDescent="0.25">
      <c r="B378" s="78"/>
      <c r="C378" s="73"/>
      <c r="D378" s="73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25"/>
      <c r="AY378" s="25"/>
      <c r="AZ378" s="25"/>
    </row>
    <row r="379" spans="2:52" s="76" customFormat="1" ht="12.95" customHeight="1" x14ac:dyDescent="0.25">
      <c r="B379" s="78"/>
      <c r="C379" s="73"/>
      <c r="D379" s="73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25"/>
      <c r="AY379" s="25"/>
      <c r="AZ379" s="25"/>
    </row>
    <row r="380" spans="2:52" s="76" customFormat="1" ht="12.95" customHeight="1" x14ac:dyDescent="0.25">
      <c r="B380" s="78"/>
      <c r="C380" s="73"/>
      <c r="D380" s="73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25"/>
      <c r="AY380" s="25"/>
      <c r="AZ380" s="25"/>
    </row>
    <row r="381" spans="2:52" s="76" customFormat="1" ht="12.95" customHeight="1" x14ac:dyDescent="0.25">
      <c r="B381" s="78"/>
      <c r="C381" s="73"/>
      <c r="D381" s="73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25"/>
      <c r="AY381" s="25"/>
      <c r="AZ381" s="25"/>
    </row>
    <row r="382" spans="2:52" s="76" customFormat="1" ht="12.95" customHeight="1" x14ac:dyDescent="0.25">
      <c r="B382" s="87"/>
      <c r="C382" s="73"/>
      <c r="D382" s="73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25"/>
      <c r="AY382" s="25"/>
      <c r="AZ382" s="25"/>
    </row>
    <row r="383" spans="2:52" s="76" customFormat="1" ht="18" customHeight="1" x14ac:dyDescent="0.25">
      <c r="B383" s="77"/>
      <c r="C383" s="89"/>
      <c r="D383" s="89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2:52" s="76" customFormat="1" ht="12.95" customHeight="1" x14ac:dyDescent="0.25">
      <c r="B384" s="78"/>
      <c r="C384" s="73"/>
      <c r="D384" s="73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25"/>
      <c r="AY384" s="25"/>
      <c r="AZ384" s="25"/>
    </row>
    <row r="385" spans="2:52" s="76" customFormat="1" ht="12.95" customHeight="1" x14ac:dyDescent="0.25">
      <c r="B385" s="78"/>
      <c r="C385" s="73"/>
      <c r="D385" s="73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25"/>
      <c r="AY385" s="25"/>
      <c r="AZ385" s="25"/>
    </row>
    <row r="386" spans="2:52" s="76" customFormat="1" ht="12.95" customHeight="1" x14ac:dyDescent="0.25">
      <c r="B386" s="78"/>
      <c r="C386" s="73"/>
      <c r="D386" s="73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25"/>
      <c r="AY386" s="25"/>
      <c r="AZ386" s="25"/>
    </row>
    <row r="387" spans="2:52" s="76" customFormat="1" ht="12.95" customHeight="1" x14ac:dyDescent="0.25">
      <c r="B387" s="78"/>
      <c r="C387" s="73"/>
      <c r="D387" s="73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25"/>
      <c r="AY387" s="25"/>
      <c r="AZ387" s="25"/>
    </row>
    <row r="388" spans="2:52" s="76" customFormat="1" ht="12.95" customHeight="1" x14ac:dyDescent="0.25">
      <c r="B388" s="78"/>
      <c r="C388" s="73"/>
      <c r="D388" s="73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25"/>
      <c r="AY388" s="25"/>
      <c r="AZ388" s="25"/>
    </row>
    <row r="389" spans="2:52" s="76" customFormat="1" ht="12.95" customHeight="1" x14ac:dyDescent="0.25">
      <c r="B389" s="78"/>
      <c r="C389" s="73"/>
      <c r="D389" s="73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25"/>
      <c r="AY389" s="25"/>
      <c r="AZ389" s="25"/>
    </row>
    <row r="390" spans="2:52" s="76" customFormat="1" ht="12.95" customHeight="1" x14ac:dyDescent="0.25">
      <c r="B390" s="78"/>
      <c r="C390" s="73"/>
      <c r="D390" s="73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25"/>
      <c r="AY390" s="25"/>
      <c r="AZ390" s="25"/>
    </row>
    <row r="391" spans="2:52" s="76" customFormat="1" ht="12.95" customHeight="1" x14ac:dyDescent="0.25">
      <c r="B391" s="78"/>
      <c r="C391" s="73"/>
      <c r="D391" s="73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25"/>
      <c r="AY391" s="25"/>
      <c r="AZ391" s="25"/>
    </row>
    <row r="392" spans="2:52" s="76" customFormat="1" ht="12.95" customHeight="1" x14ac:dyDescent="0.25">
      <c r="B392" s="78"/>
      <c r="C392" s="73"/>
      <c r="D392" s="73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25"/>
      <c r="AY392" s="25"/>
      <c r="AZ392" s="25"/>
    </row>
    <row r="393" spans="2:52" s="76" customFormat="1" ht="12.95" customHeight="1" x14ac:dyDescent="0.25">
      <c r="B393" s="78"/>
      <c r="C393" s="73"/>
      <c r="D393" s="73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25"/>
      <c r="AY393" s="25"/>
      <c r="AZ393" s="25"/>
    </row>
    <row r="394" spans="2:52" s="76" customFormat="1" ht="12.95" customHeight="1" x14ac:dyDescent="0.25">
      <c r="B394" s="78"/>
      <c r="C394" s="73"/>
      <c r="D394" s="73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25"/>
      <c r="AY394" s="25"/>
      <c r="AZ394" s="25"/>
    </row>
    <row r="395" spans="2:52" s="76" customFormat="1" ht="12.95" customHeight="1" x14ac:dyDescent="0.25">
      <c r="B395" s="87"/>
      <c r="C395" s="73"/>
      <c r="D395" s="73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25"/>
      <c r="AY395" s="25"/>
      <c r="AZ395" s="25"/>
    </row>
    <row r="396" spans="2:52" s="76" customFormat="1" ht="18" customHeight="1" x14ac:dyDescent="0.25">
      <c r="B396" s="77"/>
      <c r="C396" s="89"/>
      <c r="D396" s="89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2:52" s="76" customFormat="1" ht="12.95" customHeight="1" x14ac:dyDescent="0.25">
      <c r="B397" s="78"/>
      <c r="C397" s="73"/>
      <c r="D397" s="73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25"/>
      <c r="AY397" s="25"/>
      <c r="AZ397" s="25"/>
    </row>
    <row r="398" spans="2:52" s="76" customFormat="1" ht="12.95" customHeight="1" x14ac:dyDescent="0.25">
      <c r="B398" s="78"/>
      <c r="C398" s="73"/>
      <c r="D398" s="73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25"/>
      <c r="AY398" s="25"/>
      <c r="AZ398" s="25"/>
    </row>
    <row r="399" spans="2:52" s="76" customFormat="1" ht="12.95" customHeight="1" x14ac:dyDescent="0.25">
      <c r="B399" s="78"/>
      <c r="C399" s="73"/>
      <c r="D399" s="73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25"/>
      <c r="AY399" s="25"/>
      <c r="AZ399" s="25"/>
    </row>
    <row r="400" spans="2:52" s="76" customFormat="1" ht="12.95" customHeight="1" x14ac:dyDescent="0.25">
      <c r="B400" s="78"/>
      <c r="C400" s="73"/>
      <c r="D400" s="73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25"/>
      <c r="AY400" s="25"/>
      <c r="AZ400" s="25"/>
    </row>
    <row r="401" spans="2:52" s="76" customFormat="1" ht="12.95" customHeight="1" x14ac:dyDescent="0.25">
      <c r="B401" s="78"/>
      <c r="C401" s="73"/>
      <c r="D401" s="73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25"/>
      <c r="AY401" s="25"/>
      <c r="AZ401" s="25"/>
    </row>
    <row r="402" spans="2:52" s="76" customFormat="1" ht="12.95" customHeight="1" x14ac:dyDescent="0.25">
      <c r="B402" s="78"/>
      <c r="C402" s="73"/>
      <c r="D402" s="73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25"/>
      <c r="AY402" s="25"/>
      <c r="AZ402" s="25"/>
    </row>
    <row r="403" spans="2:52" s="76" customFormat="1" ht="12.95" customHeight="1" x14ac:dyDescent="0.25">
      <c r="B403" s="78"/>
      <c r="C403" s="73"/>
      <c r="D403" s="73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25"/>
      <c r="AY403" s="25"/>
      <c r="AZ403" s="25"/>
    </row>
    <row r="404" spans="2:52" s="76" customFormat="1" ht="12.95" customHeight="1" x14ac:dyDescent="0.25">
      <c r="B404" s="78"/>
      <c r="C404" s="73"/>
      <c r="D404" s="73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25"/>
      <c r="AY404" s="25"/>
      <c r="AZ404" s="25"/>
    </row>
    <row r="405" spans="2:52" s="76" customFormat="1" ht="12.95" customHeight="1" x14ac:dyDescent="0.25">
      <c r="B405" s="78"/>
      <c r="C405" s="73"/>
      <c r="D405" s="73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25"/>
      <c r="AY405" s="25"/>
      <c r="AZ405" s="25"/>
    </row>
    <row r="406" spans="2:52" s="76" customFormat="1" ht="12.95" customHeight="1" x14ac:dyDescent="0.25">
      <c r="B406" s="78"/>
      <c r="C406" s="73"/>
      <c r="D406" s="73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25"/>
      <c r="AY406" s="25"/>
      <c r="AZ406" s="25"/>
    </row>
    <row r="407" spans="2:52" s="76" customFormat="1" ht="12.95" customHeight="1" x14ac:dyDescent="0.25">
      <c r="B407" s="78"/>
      <c r="C407" s="73"/>
      <c r="D407" s="73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25"/>
      <c r="AY407" s="25"/>
      <c r="AZ407" s="25"/>
    </row>
    <row r="408" spans="2:52" s="76" customFormat="1" ht="12.95" customHeight="1" x14ac:dyDescent="0.25">
      <c r="B408" s="87"/>
      <c r="C408" s="73"/>
      <c r="D408" s="73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25"/>
      <c r="AY408" s="25"/>
      <c r="AZ408" s="25"/>
    </row>
    <row r="409" spans="2:52" s="76" customFormat="1" ht="18" customHeight="1" x14ac:dyDescent="0.25">
      <c r="B409" s="77"/>
      <c r="C409" s="89"/>
      <c r="D409" s="89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2:52" s="76" customFormat="1" ht="12.95" customHeight="1" x14ac:dyDescent="0.25">
      <c r="B410" s="78"/>
      <c r="C410" s="73"/>
      <c r="D410" s="73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25"/>
      <c r="AY410" s="25"/>
      <c r="AZ410" s="25"/>
    </row>
    <row r="411" spans="2:52" s="76" customFormat="1" ht="12.95" customHeight="1" x14ac:dyDescent="0.25">
      <c r="B411" s="78"/>
      <c r="C411" s="73"/>
      <c r="D411" s="73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25"/>
      <c r="AY411" s="25"/>
      <c r="AZ411" s="25"/>
    </row>
    <row r="412" spans="2:52" s="76" customFormat="1" ht="12.95" customHeight="1" x14ac:dyDescent="0.25">
      <c r="B412" s="78"/>
      <c r="C412" s="73"/>
      <c r="D412" s="73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25"/>
      <c r="AY412" s="25"/>
      <c r="AZ412" s="25"/>
    </row>
    <row r="413" spans="2:52" s="76" customFormat="1" ht="12.95" customHeight="1" x14ac:dyDescent="0.25">
      <c r="B413" s="78"/>
      <c r="C413" s="73"/>
      <c r="D413" s="73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25"/>
      <c r="AY413" s="25"/>
      <c r="AZ413" s="25"/>
    </row>
    <row r="414" spans="2:52" s="76" customFormat="1" ht="12.95" customHeight="1" x14ac:dyDescent="0.25">
      <c r="B414" s="78"/>
      <c r="C414" s="73"/>
      <c r="D414" s="73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25"/>
      <c r="AY414" s="25"/>
      <c r="AZ414" s="25"/>
    </row>
    <row r="415" spans="2:52" s="76" customFormat="1" ht="12.95" customHeight="1" x14ac:dyDescent="0.25">
      <c r="B415" s="78"/>
      <c r="C415" s="73"/>
      <c r="D415" s="73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25"/>
      <c r="AY415" s="25"/>
      <c r="AZ415" s="25"/>
    </row>
    <row r="416" spans="2:52" s="76" customFormat="1" ht="12.95" customHeight="1" x14ac:dyDescent="0.25">
      <c r="B416" s="78"/>
      <c r="C416" s="73"/>
      <c r="D416" s="73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25"/>
      <c r="AY416" s="25"/>
      <c r="AZ416" s="25"/>
    </row>
    <row r="417" spans="2:52" s="76" customFormat="1" ht="12.95" customHeight="1" x14ac:dyDescent="0.25">
      <c r="B417" s="78"/>
      <c r="C417" s="73"/>
      <c r="D417" s="73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25"/>
      <c r="AY417" s="25"/>
      <c r="AZ417" s="25"/>
    </row>
    <row r="418" spans="2:52" s="76" customFormat="1" ht="12.95" customHeight="1" x14ac:dyDescent="0.25">
      <c r="B418" s="78"/>
      <c r="C418" s="73"/>
      <c r="D418" s="73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25"/>
      <c r="AY418" s="25"/>
      <c r="AZ418" s="25"/>
    </row>
    <row r="419" spans="2:52" s="76" customFormat="1" ht="12.95" customHeight="1" x14ac:dyDescent="0.25">
      <c r="B419" s="78"/>
      <c r="C419" s="73"/>
      <c r="D419" s="73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25"/>
      <c r="AY419" s="25"/>
      <c r="AZ419" s="25"/>
    </row>
    <row r="420" spans="2:52" s="76" customFormat="1" ht="12.95" customHeight="1" x14ac:dyDescent="0.25">
      <c r="B420" s="78"/>
      <c r="C420" s="73"/>
      <c r="D420" s="73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25"/>
      <c r="AY420" s="25"/>
      <c r="AZ420" s="25"/>
    </row>
    <row r="421" spans="2:52" s="76" customFormat="1" ht="12.95" customHeight="1" x14ac:dyDescent="0.25">
      <c r="B421" s="87"/>
      <c r="C421" s="73"/>
      <c r="D421" s="73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25"/>
      <c r="AY421" s="25"/>
      <c r="AZ421" s="25"/>
    </row>
    <row r="422" spans="2:52" s="76" customFormat="1" ht="18" customHeight="1" x14ac:dyDescent="0.25">
      <c r="B422" s="77"/>
      <c r="C422" s="89"/>
      <c r="D422" s="89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2:52" s="76" customFormat="1" ht="12.95" customHeight="1" x14ac:dyDescent="0.25">
      <c r="B423" s="78"/>
      <c r="C423" s="73"/>
      <c r="D423" s="73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25"/>
      <c r="AY423" s="25"/>
      <c r="AZ423" s="25"/>
    </row>
    <row r="424" spans="2:52" s="76" customFormat="1" ht="12.95" customHeight="1" x14ac:dyDescent="0.25">
      <c r="B424" s="78"/>
      <c r="C424" s="73"/>
      <c r="D424" s="73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25"/>
      <c r="AY424" s="25"/>
      <c r="AZ424" s="25"/>
    </row>
    <row r="425" spans="2:52" s="76" customFormat="1" ht="12.95" customHeight="1" x14ac:dyDescent="0.25">
      <c r="B425" s="78"/>
      <c r="C425" s="73"/>
      <c r="D425" s="73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25"/>
      <c r="AY425" s="25"/>
      <c r="AZ425" s="25"/>
    </row>
    <row r="426" spans="2:52" s="76" customFormat="1" ht="12.95" customHeight="1" x14ac:dyDescent="0.25">
      <c r="B426" s="78"/>
      <c r="C426" s="73"/>
      <c r="D426" s="73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25"/>
      <c r="AY426" s="25"/>
      <c r="AZ426" s="25"/>
    </row>
    <row r="427" spans="2:52" s="76" customFormat="1" ht="12.95" customHeight="1" x14ac:dyDescent="0.25">
      <c r="B427" s="78"/>
      <c r="C427" s="73"/>
      <c r="D427" s="73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25"/>
      <c r="AY427" s="25"/>
      <c r="AZ427" s="25"/>
    </row>
    <row r="428" spans="2:52" s="76" customFormat="1" ht="12.95" customHeight="1" x14ac:dyDescent="0.25">
      <c r="B428" s="78"/>
      <c r="C428" s="73"/>
      <c r="D428" s="73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25"/>
      <c r="AY428" s="25"/>
      <c r="AZ428" s="25"/>
    </row>
    <row r="429" spans="2:52" s="76" customFormat="1" ht="12.95" customHeight="1" x14ac:dyDescent="0.25">
      <c r="B429" s="78"/>
      <c r="C429" s="73"/>
      <c r="D429" s="73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25"/>
      <c r="AY429" s="25"/>
      <c r="AZ429" s="25"/>
    </row>
    <row r="430" spans="2:52" s="76" customFormat="1" ht="12.95" customHeight="1" x14ac:dyDescent="0.25">
      <c r="B430" s="78"/>
      <c r="C430" s="73"/>
      <c r="D430" s="73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25"/>
      <c r="AY430" s="25"/>
      <c r="AZ430" s="25"/>
    </row>
    <row r="431" spans="2:52" s="76" customFormat="1" ht="12.95" customHeight="1" x14ac:dyDescent="0.25">
      <c r="B431" s="78"/>
      <c r="C431" s="73"/>
      <c r="D431" s="73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25"/>
      <c r="AY431" s="25"/>
      <c r="AZ431" s="25"/>
    </row>
    <row r="432" spans="2:52" s="76" customFormat="1" ht="12.95" customHeight="1" x14ac:dyDescent="0.25">
      <c r="B432" s="78"/>
      <c r="C432" s="73"/>
      <c r="D432" s="73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25"/>
      <c r="AY432" s="25"/>
      <c r="AZ432" s="25"/>
    </row>
    <row r="433" spans="2:52" s="76" customFormat="1" ht="12.95" customHeight="1" x14ac:dyDescent="0.25">
      <c r="B433" s="78"/>
      <c r="C433" s="73"/>
      <c r="D433" s="73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25"/>
      <c r="AY433" s="25"/>
      <c r="AZ433" s="25"/>
    </row>
    <row r="434" spans="2:52" s="76" customFormat="1" ht="12.95" customHeight="1" x14ac:dyDescent="0.25">
      <c r="B434" s="87"/>
      <c r="C434" s="73"/>
      <c r="D434" s="73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25"/>
      <c r="AY434" s="25"/>
      <c r="AZ434" s="25"/>
    </row>
    <row r="435" spans="2:52" s="76" customFormat="1" ht="18" customHeight="1" x14ac:dyDescent="0.25">
      <c r="B435" s="77"/>
      <c r="C435" s="89"/>
      <c r="D435" s="89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2:52" s="76" customFormat="1" ht="12.95" customHeight="1" x14ac:dyDescent="0.25">
      <c r="B436" s="78"/>
      <c r="C436" s="73"/>
      <c r="D436" s="73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25"/>
      <c r="AY436" s="25"/>
      <c r="AZ436" s="25"/>
    </row>
    <row r="437" spans="2:52" s="76" customFormat="1" ht="12.95" customHeight="1" x14ac:dyDescent="0.25">
      <c r="B437" s="78"/>
      <c r="C437" s="73"/>
      <c r="D437" s="73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25"/>
      <c r="AY437" s="25"/>
      <c r="AZ437" s="25"/>
    </row>
    <row r="438" spans="2:52" s="76" customFormat="1" ht="12.95" customHeight="1" x14ac:dyDescent="0.25">
      <c r="B438" s="78"/>
      <c r="C438" s="73"/>
      <c r="D438" s="73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25"/>
      <c r="AY438" s="25"/>
      <c r="AZ438" s="25"/>
    </row>
    <row r="439" spans="2:52" s="76" customFormat="1" ht="12.95" customHeight="1" x14ac:dyDescent="0.25">
      <c r="B439" s="78"/>
      <c r="C439" s="73"/>
      <c r="D439" s="73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25"/>
      <c r="AY439" s="25"/>
      <c r="AZ439" s="25"/>
    </row>
    <row r="440" spans="2:52" s="76" customFormat="1" ht="12.95" customHeight="1" x14ac:dyDescent="0.25">
      <c r="B440" s="78"/>
      <c r="C440" s="73"/>
      <c r="D440" s="73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25"/>
      <c r="AY440" s="25"/>
      <c r="AZ440" s="25"/>
    </row>
    <row r="441" spans="2:52" s="76" customFormat="1" ht="12.95" customHeight="1" x14ac:dyDescent="0.25">
      <c r="B441" s="78"/>
      <c r="C441" s="73"/>
      <c r="D441" s="73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25"/>
      <c r="AY441" s="25"/>
      <c r="AZ441" s="25"/>
    </row>
    <row r="442" spans="2:52" s="76" customFormat="1" ht="12.95" customHeight="1" x14ac:dyDescent="0.25">
      <c r="B442" s="78"/>
      <c r="C442" s="73"/>
      <c r="D442" s="73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25"/>
      <c r="AY442" s="25"/>
      <c r="AZ442" s="25"/>
    </row>
    <row r="443" spans="2:52" s="76" customFormat="1" ht="12.95" customHeight="1" x14ac:dyDescent="0.25">
      <c r="B443" s="78"/>
      <c r="C443" s="73"/>
      <c r="D443" s="73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25"/>
      <c r="AY443" s="25"/>
      <c r="AZ443" s="25"/>
    </row>
    <row r="444" spans="2:52" s="76" customFormat="1" ht="12.95" customHeight="1" x14ac:dyDescent="0.25">
      <c r="B444" s="78"/>
      <c r="C444" s="73"/>
      <c r="D444" s="73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25"/>
      <c r="AY444" s="25"/>
      <c r="AZ444" s="25"/>
    </row>
    <row r="445" spans="2:52" s="76" customFormat="1" ht="12.95" customHeight="1" x14ac:dyDescent="0.25">
      <c r="B445" s="78"/>
      <c r="C445" s="73"/>
      <c r="D445" s="73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25"/>
      <c r="AY445" s="25"/>
      <c r="AZ445" s="25"/>
    </row>
    <row r="446" spans="2:52" s="76" customFormat="1" ht="12.95" customHeight="1" x14ac:dyDescent="0.25">
      <c r="B446" s="78"/>
      <c r="C446" s="73"/>
      <c r="D446" s="73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25"/>
      <c r="AY446" s="25"/>
      <c r="AZ446" s="25"/>
    </row>
    <row r="447" spans="2:52" s="76" customFormat="1" ht="12.95" customHeight="1" x14ac:dyDescent="0.25">
      <c r="B447" s="87"/>
      <c r="C447" s="73"/>
      <c r="D447" s="73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25"/>
      <c r="AY447" s="25"/>
      <c r="AZ447" s="25"/>
    </row>
    <row r="448" spans="2:52" s="76" customFormat="1" ht="18" customHeight="1" x14ac:dyDescent="0.25">
      <c r="B448" s="77"/>
      <c r="C448" s="89"/>
      <c r="D448" s="89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2:52" s="76" customFormat="1" ht="12.95" customHeight="1" x14ac:dyDescent="0.25">
      <c r="B449" s="78"/>
      <c r="C449" s="73"/>
      <c r="D449" s="73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25"/>
      <c r="AY449" s="25"/>
      <c r="AZ449" s="25"/>
    </row>
    <row r="450" spans="2:52" s="76" customFormat="1" ht="12.95" customHeight="1" x14ac:dyDescent="0.25">
      <c r="B450" s="78"/>
      <c r="C450" s="73"/>
      <c r="D450" s="73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25"/>
      <c r="AY450" s="25"/>
      <c r="AZ450" s="25"/>
    </row>
    <row r="451" spans="2:52" s="76" customFormat="1" ht="12.95" customHeight="1" x14ac:dyDescent="0.25">
      <c r="B451" s="78"/>
      <c r="C451" s="73"/>
      <c r="D451" s="73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25"/>
      <c r="AY451" s="25"/>
      <c r="AZ451" s="25"/>
    </row>
    <row r="452" spans="2:52" s="76" customFormat="1" ht="12.95" customHeight="1" x14ac:dyDescent="0.25">
      <c r="B452" s="78"/>
      <c r="C452" s="73"/>
      <c r="D452" s="73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25"/>
      <c r="AY452" s="25"/>
      <c r="AZ452" s="25"/>
    </row>
    <row r="453" spans="2:52" s="76" customFormat="1" ht="12.95" customHeight="1" x14ac:dyDescent="0.25">
      <c r="B453" s="78"/>
      <c r="C453" s="73"/>
      <c r="D453" s="73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25"/>
      <c r="AY453" s="25"/>
      <c r="AZ453" s="25"/>
    </row>
    <row r="454" spans="2:52" s="76" customFormat="1" ht="12.95" customHeight="1" x14ac:dyDescent="0.25">
      <c r="B454" s="78"/>
      <c r="C454" s="73"/>
      <c r="D454" s="73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25"/>
      <c r="AY454" s="25"/>
      <c r="AZ454" s="25"/>
    </row>
    <row r="455" spans="2:52" s="76" customFormat="1" ht="12.95" customHeight="1" x14ac:dyDescent="0.25">
      <c r="B455" s="78"/>
      <c r="C455" s="73"/>
      <c r="D455" s="73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25"/>
      <c r="AY455" s="25"/>
      <c r="AZ455" s="25"/>
    </row>
    <row r="456" spans="2:52" s="76" customFormat="1" ht="12.95" customHeight="1" x14ac:dyDescent="0.25">
      <c r="B456" s="78"/>
      <c r="C456" s="73"/>
      <c r="D456" s="73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25"/>
      <c r="AY456" s="25"/>
      <c r="AZ456" s="25"/>
    </row>
    <row r="457" spans="2:52" s="76" customFormat="1" ht="12.95" customHeight="1" x14ac:dyDescent="0.25">
      <c r="B457" s="78"/>
      <c r="C457" s="73"/>
      <c r="D457" s="73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25"/>
      <c r="AY457" s="25"/>
      <c r="AZ457" s="25"/>
    </row>
    <row r="458" spans="2:52" s="76" customFormat="1" ht="12.95" customHeight="1" x14ac:dyDescent="0.25">
      <c r="B458" s="78"/>
      <c r="C458" s="73"/>
      <c r="D458" s="73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25"/>
      <c r="AY458" s="25"/>
      <c r="AZ458" s="25"/>
    </row>
    <row r="459" spans="2:52" s="76" customFormat="1" ht="12.95" customHeight="1" x14ac:dyDescent="0.25">
      <c r="B459" s="78"/>
      <c r="C459" s="73"/>
      <c r="D459" s="73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25"/>
      <c r="AY459" s="25"/>
      <c r="AZ459" s="25"/>
    </row>
    <row r="460" spans="2:52" s="76" customFormat="1" ht="12.95" customHeight="1" x14ac:dyDescent="0.25">
      <c r="B460" s="87"/>
      <c r="C460" s="73"/>
      <c r="D460" s="73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25"/>
      <c r="AY460" s="25"/>
      <c r="AZ460" s="25"/>
    </row>
    <row r="461" spans="2:52" s="76" customFormat="1" ht="18" customHeight="1" x14ac:dyDescent="0.25">
      <c r="B461" s="77"/>
      <c r="C461" s="89"/>
      <c r="D461" s="89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2:52" s="76" customFormat="1" ht="12.95" customHeight="1" x14ac:dyDescent="0.25">
      <c r="B462" s="78"/>
      <c r="C462" s="73"/>
      <c r="D462" s="73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25"/>
      <c r="AY462" s="25"/>
      <c r="AZ462" s="25"/>
    </row>
    <row r="463" spans="2:52" s="76" customFormat="1" ht="12.95" customHeight="1" x14ac:dyDescent="0.25">
      <c r="B463" s="78"/>
      <c r="C463" s="73"/>
      <c r="D463" s="73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25"/>
      <c r="AY463" s="25"/>
      <c r="AZ463" s="25"/>
    </row>
    <row r="464" spans="2:52" s="76" customFormat="1" ht="12.95" customHeight="1" x14ac:dyDescent="0.25">
      <c r="B464" s="78"/>
      <c r="C464" s="73"/>
      <c r="D464" s="73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25"/>
      <c r="AY464" s="25"/>
      <c r="AZ464" s="25"/>
    </row>
    <row r="465" spans="2:52" s="76" customFormat="1" ht="12.95" customHeight="1" x14ac:dyDescent="0.25">
      <c r="B465" s="78"/>
      <c r="C465" s="73"/>
      <c r="D465" s="73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25"/>
      <c r="AY465" s="25"/>
      <c r="AZ465" s="25"/>
    </row>
    <row r="466" spans="2:52" s="76" customFormat="1" ht="12.95" customHeight="1" x14ac:dyDescent="0.25">
      <c r="B466" s="78"/>
      <c r="C466" s="73"/>
      <c r="D466" s="73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25"/>
      <c r="AY466" s="25"/>
      <c r="AZ466" s="25"/>
    </row>
    <row r="467" spans="2:52" s="76" customFormat="1" ht="12.95" customHeight="1" x14ac:dyDescent="0.25">
      <c r="B467" s="78"/>
      <c r="C467" s="73"/>
      <c r="D467" s="73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25"/>
      <c r="AY467" s="25"/>
      <c r="AZ467" s="25"/>
    </row>
    <row r="468" spans="2:52" s="76" customFormat="1" ht="12.95" customHeight="1" x14ac:dyDescent="0.25">
      <c r="B468" s="78"/>
      <c r="C468" s="73"/>
      <c r="D468" s="73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25"/>
      <c r="AY468" s="25"/>
      <c r="AZ468" s="25"/>
    </row>
    <row r="469" spans="2:52" s="76" customFormat="1" ht="12.95" customHeight="1" x14ac:dyDescent="0.25">
      <c r="B469" s="78"/>
      <c r="C469" s="73"/>
      <c r="D469" s="73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25"/>
      <c r="AY469" s="25"/>
      <c r="AZ469" s="25"/>
    </row>
    <row r="470" spans="2:52" s="76" customFormat="1" ht="12.95" customHeight="1" x14ac:dyDescent="0.25">
      <c r="B470" s="78"/>
      <c r="C470" s="73"/>
      <c r="D470" s="73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25"/>
      <c r="AY470" s="25"/>
      <c r="AZ470" s="25"/>
    </row>
    <row r="471" spans="2:52" s="76" customFormat="1" ht="12.95" customHeight="1" x14ac:dyDescent="0.25">
      <c r="B471" s="78"/>
      <c r="C471" s="73"/>
      <c r="D471" s="73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25"/>
      <c r="AY471" s="25"/>
      <c r="AZ471" s="25"/>
    </row>
    <row r="472" spans="2:52" s="76" customFormat="1" ht="12.95" customHeight="1" x14ac:dyDescent="0.25">
      <c r="B472" s="78"/>
      <c r="C472" s="73"/>
      <c r="D472" s="73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25"/>
      <c r="AY472" s="25"/>
      <c r="AZ472" s="25"/>
    </row>
    <row r="473" spans="2:52" s="76" customFormat="1" ht="12.95" customHeight="1" x14ac:dyDescent="0.25">
      <c r="B473" s="87"/>
      <c r="C473" s="73"/>
      <c r="D473" s="73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25"/>
      <c r="AY473" s="25"/>
      <c r="AZ473" s="25"/>
    </row>
    <row r="474" spans="2:52" s="76" customFormat="1" ht="18" customHeight="1" x14ac:dyDescent="0.25">
      <c r="B474" s="77"/>
      <c r="C474" s="89"/>
      <c r="D474" s="89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2:52" s="76" customFormat="1" ht="12.95" customHeight="1" x14ac:dyDescent="0.25">
      <c r="B475" s="78"/>
      <c r="C475" s="73"/>
      <c r="D475" s="73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25"/>
      <c r="AY475" s="25"/>
      <c r="AZ475" s="25"/>
    </row>
    <row r="476" spans="2:52" s="76" customFormat="1" ht="12.95" customHeight="1" x14ac:dyDescent="0.25">
      <c r="B476" s="78"/>
      <c r="C476" s="73"/>
      <c r="D476" s="73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25"/>
      <c r="AY476" s="25"/>
      <c r="AZ476" s="25"/>
    </row>
    <row r="477" spans="2:52" s="76" customFormat="1" ht="12.95" customHeight="1" x14ac:dyDescent="0.25">
      <c r="B477" s="78"/>
      <c r="C477" s="73"/>
      <c r="D477" s="73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25"/>
      <c r="AY477" s="25"/>
      <c r="AZ477" s="25"/>
    </row>
    <row r="478" spans="2:52" s="76" customFormat="1" ht="12.95" customHeight="1" x14ac:dyDescent="0.25">
      <c r="B478" s="78"/>
      <c r="C478" s="73"/>
      <c r="D478" s="73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25"/>
      <c r="AY478" s="25"/>
      <c r="AZ478" s="25"/>
    </row>
    <row r="479" spans="2:52" s="76" customFormat="1" ht="12.95" customHeight="1" x14ac:dyDescent="0.25">
      <c r="B479" s="78"/>
      <c r="C479" s="73"/>
      <c r="D479" s="73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25"/>
      <c r="AY479" s="25"/>
      <c r="AZ479" s="25"/>
    </row>
    <row r="480" spans="2:52" s="76" customFormat="1" ht="12.95" customHeight="1" x14ac:dyDescent="0.25">
      <c r="B480" s="78"/>
      <c r="C480" s="73"/>
      <c r="D480" s="73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25"/>
      <c r="AY480" s="25"/>
      <c r="AZ480" s="25"/>
    </row>
    <row r="481" spans="2:52" s="76" customFormat="1" ht="12.95" customHeight="1" x14ac:dyDescent="0.25">
      <c r="B481" s="78"/>
      <c r="C481" s="73"/>
      <c r="D481" s="73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25"/>
      <c r="AY481" s="25"/>
      <c r="AZ481" s="25"/>
    </row>
    <row r="482" spans="2:52" s="76" customFormat="1" ht="12.95" customHeight="1" x14ac:dyDescent="0.25">
      <c r="B482" s="78"/>
      <c r="C482" s="73"/>
      <c r="D482" s="73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25"/>
      <c r="AY482" s="25"/>
      <c r="AZ482" s="25"/>
    </row>
    <row r="483" spans="2:52" s="76" customFormat="1" ht="12.95" customHeight="1" x14ac:dyDescent="0.25">
      <c r="B483" s="78"/>
      <c r="C483" s="73"/>
      <c r="D483" s="73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25"/>
      <c r="AY483" s="25"/>
      <c r="AZ483" s="25"/>
    </row>
    <row r="484" spans="2:52" s="76" customFormat="1" ht="12.95" customHeight="1" x14ac:dyDescent="0.25">
      <c r="B484" s="78"/>
      <c r="C484" s="73"/>
      <c r="D484" s="73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25"/>
      <c r="AY484" s="25"/>
      <c r="AZ484" s="25"/>
    </row>
    <row r="485" spans="2:52" s="76" customFormat="1" ht="12.95" customHeight="1" x14ac:dyDescent="0.25">
      <c r="B485" s="78"/>
      <c r="C485" s="73"/>
      <c r="D485" s="73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25"/>
      <c r="AY485" s="25"/>
      <c r="AZ485" s="25"/>
    </row>
    <row r="486" spans="2:52" s="76" customFormat="1" ht="12.95" customHeight="1" x14ac:dyDescent="0.25">
      <c r="B486" s="87"/>
      <c r="C486" s="73"/>
      <c r="D486" s="73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25"/>
      <c r="AY486" s="25"/>
      <c r="AZ486" s="25"/>
    </row>
    <row r="487" spans="2:52" s="76" customFormat="1" ht="18" customHeight="1" x14ac:dyDescent="0.25">
      <c r="B487" s="77"/>
      <c r="C487" s="89"/>
      <c r="D487" s="89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2:52" s="76" customFormat="1" ht="12.95" customHeight="1" x14ac:dyDescent="0.25">
      <c r="B488" s="78"/>
      <c r="C488" s="73"/>
      <c r="D488" s="73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25"/>
      <c r="AY488" s="25"/>
      <c r="AZ488" s="25"/>
    </row>
    <row r="489" spans="2:52" s="76" customFormat="1" ht="12.95" customHeight="1" x14ac:dyDescent="0.25">
      <c r="B489" s="78"/>
      <c r="C489" s="73"/>
      <c r="D489" s="73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25"/>
      <c r="AY489" s="25"/>
      <c r="AZ489" s="25"/>
    </row>
    <row r="490" spans="2:52" s="76" customFormat="1" ht="12.95" customHeight="1" x14ac:dyDescent="0.25">
      <c r="B490" s="78"/>
      <c r="C490" s="73"/>
      <c r="D490" s="73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25"/>
      <c r="AY490" s="25"/>
      <c r="AZ490" s="25"/>
    </row>
    <row r="491" spans="2:52" s="76" customFormat="1" ht="12.95" customHeight="1" x14ac:dyDescent="0.25">
      <c r="B491" s="78"/>
      <c r="C491" s="73"/>
      <c r="D491" s="73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25"/>
      <c r="AY491" s="25"/>
      <c r="AZ491" s="25"/>
    </row>
    <row r="492" spans="2:52" s="76" customFormat="1" ht="12.95" customHeight="1" x14ac:dyDescent="0.25">
      <c r="B492" s="78"/>
      <c r="C492" s="73"/>
      <c r="D492" s="73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25"/>
      <c r="AY492" s="25"/>
      <c r="AZ492" s="25"/>
    </row>
    <row r="493" spans="2:52" s="76" customFormat="1" ht="12.95" customHeight="1" x14ac:dyDescent="0.25">
      <c r="B493" s="78"/>
      <c r="C493" s="73"/>
      <c r="D493" s="73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25"/>
      <c r="AY493" s="25"/>
      <c r="AZ493" s="25"/>
    </row>
    <row r="494" spans="2:52" s="76" customFormat="1" ht="12.95" customHeight="1" x14ac:dyDescent="0.25">
      <c r="B494" s="78"/>
      <c r="C494" s="73"/>
      <c r="D494" s="73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25"/>
      <c r="AY494" s="25"/>
      <c r="AZ494" s="25"/>
    </row>
    <row r="495" spans="2:52" s="76" customFormat="1" ht="12.95" customHeight="1" x14ac:dyDescent="0.25">
      <c r="B495" s="78"/>
      <c r="C495" s="73"/>
      <c r="D495" s="73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25"/>
      <c r="AY495" s="25"/>
      <c r="AZ495" s="25"/>
    </row>
    <row r="496" spans="2:52" s="76" customFormat="1" ht="12.95" customHeight="1" x14ac:dyDescent="0.25">
      <c r="B496" s="78"/>
      <c r="C496" s="73"/>
      <c r="D496" s="73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25"/>
      <c r="AY496" s="25"/>
      <c r="AZ496" s="25"/>
    </row>
    <row r="497" spans="2:52" s="76" customFormat="1" ht="12.95" customHeight="1" x14ac:dyDescent="0.25">
      <c r="B497" s="78"/>
      <c r="C497" s="73"/>
      <c r="D497" s="73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25"/>
      <c r="AY497" s="25"/>
      <c r="AZ497" s="25"/>
    </row>
    <row r="498" spans="2:52" s="76" customFormat="1" ht="12.95" customHeight="1" x14ac:dyDescent="0.25">
      <c r="B498" s="78"/>
      <c r="C498" s="73"/>
      <c r="D498" s="73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25"/>
      <c r="AY498" s="25"/>
      <c r="AZ498" s="25"/>
    </row>
    <row r="499" spans="2:52" s="76" customFormat="1" ht="12.95" customHeight="1" x14ac:dyDescent="0.25">
      <c r="B499" s="87"/>
      <c r="C499" s="73"/>
      <c r="D499" s="73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25"/>
      <c r="AY499" s="25"/>
      <c r="AZ499" s="25"/>
    </row>
    <row r="500" spans="2:52" s="76" customFormat="1" ht="18" customHeight="1" x14ac:dyDescent="0.25">
      <c r="B500" s="77"/>
      <c r="C500" s="89"/>
      <c r="D500" s="89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2:52" s="76" customFormat="1" ht="12.95" customHeight="1" x14ac:dyDescent="0.25">
      <c r="B501" s="78"/>
      <c r="C501" s="73"/>
      <c r="D501" s="73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25"/>
      <c r="AY501" s="25"/>
      <c r="AZ501" s="25"/>
    </row>
    <row r="502" spans="2:52" s="76" customFormat="1" ht="12.95" customHeight="1" x14ac:dyDescent="0.25">
      <c r="B502" s="78"/>
      <c r="C502" s="73"/>
      <c r="D502" s="73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25"/>
      <c r="AY502" s="25"/>
      <c r="AZ502" s="25"/>
    </row>
    <row r="503" spans="2:52" s="76" customFormat="1" ht="12.95" customHeight="1" x14ac:dyDescent="0.25">
      <c r="B503" s="78"/>
      <c r="C503" s="73"/>
      <c r="D503" s="73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25"/>
      <c r="AY503" s="25"/>
      <c r="AZ503" s="25"/>
    </row>
    <row r="504" spans="2:52" s="76" customFormat="1" ht="12.95" customHeight="1" x14ac:dyDescent="0.25">
      <c r="B504" s="78"/>
      <c r="C504" s="73"/>
      <c r="D504" s="73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25"/>
      <c r="AY504" s="25"/>
      <c r="AZ504" s="25"/>
    </row>
    <row r="505" spans="2:52" s="76" customFormat="1" ht="12.95" customHeight="1" x14ac:dyDescent="0.25">
      <c r="B505" s="78"/>
      <c r="C505" s="73"/>
      <c r="D505" s="73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25"/>
      <c r="AY505" s="25"/>
      <c r="AZ505" s="25"/>
    </row>
    <row r="506" spans="2:52" s="76" customFormat="1" ht="12.95" customHeight="1" x14ac:dyDescent="0.25">
      <c r="B506" s="78"/>
      <c r="C506" s="73"/>
      <c r="D506" s="73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25"/>
      <c r="AY506" s="25"/>
      <c r="AZ506" s="25"/>
    </row>
    <row r="507" spans="2:52" s="76" customFormat="1" ht="12.95" customHeight="1" x14ac:dyDescent="0.25">
      <c r="B507" s="78"/>
      <c r="C507" s="73"/>
      <c r="D507" s="73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25"/>
      <c r="AY507" s="25"/>
      <c r="AZ507" s="25"/>
    </row>
    <row r="508" spans="2:52" s="76" customFormat="1" ht="12.95" customHeight="1" x14ac:dyDescent="0.25">
      <c r="B508" s="78"/>
      <c r="C508" s="73"/>
      <c r="D508" s="73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25"/>
      <c r="AY508" s="25"/>
      <c r="AZ508" s="25"/>
    </row>
    <row r="509" spans="2:52" s="76" customFormat="1" ht="12.95" customHeight="1" x14ac:dyDescent="0.25">
      <c r="B509" s="78"/>
      <c r="C509" s="73"/>
      <c r="D509" s="73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25"/>
      <c r="AY509" s="25"/>
      <c r="AZ509" s="25"/>
    </row>
    <row r="510" spans="2:52" s="76" customFormat="1" ht="12.95" customHeight="1" x14ac:dyDescent="0.25">
      <c r="B510" s="78"/>
      <c r="C510" s="73"/>
      <c r="D510" s="73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25"/>
      <c r="AY510" s="25"/>
      <c r="AZ510" s="25"/>
    </row>
    <row r="511" spans="2:52" s="76" customFormat="1" ht="12.95" customHeight="1" x14ac:dyDescent="0.25">
      <c r="B511" s="78"/>
      <c r="C511" s="73"/>
      <c r="D511" s="73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25"/>
      <c r="AY511" s="25"/>
      <c r="AZ511" s="25"/>
    </row>
    <row r="512" spans="2:52" s="76" customFormat="1" ht="12.95" customHeight="1" x14ac:dyDescent="0.25">
      <c r="B512" s="87"/>
      <c r="C512" s="73"/>
      <c r="D512" s="73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25"/>
      <c r="AY512" s="25"/>
      <c r="AZ512" s="25"/>
    </row>
    <row r="513" spans="2:52" s="76" customFormat="1" ht="18" customHeight="1" x14ac:dyDescent="0.25">
      <c r="B513" s="77"/>
      <c r="C513" s="89"/>
      <c r="D513" s="89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2:52" s="76" customFormat="1" ht="12.95" customHeight="1" x14ac:dyDescent="0.25">
      <c r="B514" s="78"/>
      <c r="C514" s="73"/>
      <c r="D514" s="73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25"/>
      <c r="AY514" s="25"/>
      <c r="AZ514" s="25"/>
    </row>
    <row r="515" spans="2:52" s="76" customFormat="1" ht="12.95" customHeight="1" x14ac:dyDescent="0.25">
      <c r="B515" s="78"/>
      <c r="C515" s="73"/>
      <c r="D515" s="73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25"/>
      <c r="AY515" s="25"/>
      <c r="AZ515" s="25"/>
    </row>
    <row r="516" spans="2:52" s="76" customFormat="1" ht="12.95" customHeight="1" x14ac:dyDescent="0.25">
      <c r="B516" s="78"/>
      <c r="C516" s="73"/>
      <c r="D516" s="73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25"/>
      <c r="AY516" s="25"/>
      <c r="AZ516" s="25"/>
    </row>
    <row r="517" spans="2:52" s="76" customFormat="1" ht="12.95" customHeight="1" x14ac:dyDescent="0.25">
      <c r="B517" s="78"/>
      <c r="C517" s="73"/>
      <c r="D517" s="73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25"/>
      <c r="AY517" s="25"/>
      <c r="AZ517" s="25"/>
    </row>
    <row r="518" spans="2:52" s="76" customFormat="1" ht="12.95" customHeight="1" x14ac:dyDescent="0.25">
      <c r="B518" s="78"/>
      <c r="C518" s="73"/>
      <c r="D518" s="73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25"/>
      <c r="AY518" s="25"/>
      <c r="AZ518" s="25"/>
    </row>
    <row r="519" spans="2:52" s="76" customFormat="1" ht="12.95" customHeight="1" x14ac:dyDescent="0.25">
      <c r="B519" s="78"/>
      <c r="C519" s="73"/>
      <c r="D519" s="73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25"/>
      <c r="AY519" s="25"/>
      <c r="AZ519" s="25"/>
    </row>
    <row r="520" spans="2:52" s="76" customFormat="1" ht="12.95" customHeight="1" x14ac:dyDescent="0.25">
      <c r="B520" s="78"/>
      <c r="C520" s="73"/>
      <c r="D520" s="73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25"/>
      <c r="AY520" s="25"/>
      <c r="AZ520" s="25"/>
    </row>
    <row r="521" spans="2:52" s="76" customFormat="1" ht="12.95" customHeight="1" x14ac:dyDescent="0.25">
      <c r="B521" s="78"/>
      <c r="C521" s="73"/>
      <c r="D521" s="73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25"/>
      <c r="AY521" s="25"/>
      <c r="AZ521" s="25"/>
    </row>
    <row r="522" spans="2:52" s="76" customFormat="1" ht="12.95" customHeight="1" x14ac:dyDescent="0.25">
      <c r="B522" s="78"/>
      <c r="C522" s="73"/>
      <c r="D522" s="73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25"/>
      <c r="AY522" s="25"/>
      <c r="AZ522" s="25"/>
    </row>
    <row r="523" spans="2:52" s="76" customFormat="1" ht="12.95" customHeight="1" x14ac:dyDescent="0.25">
      <c r="B523" s="78"/>
      <c r="C523" s="73"/>
      <c r="D523" s="73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25"/>
      <c r="AY523" s="25"/>
      <c r="AZ523" s="25"/>
    </row>
    <row r="524" spans="2:52" s="76" customFormat="1" ht="12.95" customHeight="1" x14ac:dyDescent="0.25">
      <c r="B524" s="78"/>
      <c r="C524" s="73"/>
      <c r="D524" s="73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25"/>
      <c r="AY524" s="25"/>
      <c r="AZ524" s="25"/>
    </row>
    <row r="525" spans="2:52" s="76" customFormat="1" ht="12.95" customHeight="1" x14ac:dyDescent="0.25">
      <c r="B525" s="87"/>
      <c r="C525" s="73"/>
      <c r="D525" s="73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25"/>
      <c r="AY525" s="25"/>
      <c r="AZ525" s="25"/>
    </row>
    <row r="526" spans="2:52" s="76" customFormat="1" ht="18" customHeight="1" x14ac:dyDescent="0.25">
      <c r="B526" s="77"/>
      <c r="C526" s="89"/>
      <c r="D526" s="89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2:52" s="76" customFormat="1" ht="12.95" customHeight="1" x14ac:dyDescent="0.25">
      <c r="B527" s="78"/>
      <c r="C527" s="73"/>
      <c r="D527" s="73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25"/>
      <c r="AY527" s="25"/>
      <c r="AZ527" s="25"/>
    </row>
    <row r="528" spans="2:52" s="76" customFormat="1" ht="12.95" customHeight="1" x14ac:dyDescent="0.25">
      <c r="B528" s="78"/>
      <c r="C528" s="73"/>
      <c r="D528" s="73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25"/>
      <c r="AY528" s="25"/>
      <c r="AZ528" s="25"/>
    </row>
    <row r="529" spans="2:52" s="76" customFormat="1" ht="12.95" customHeight="1" x14ac:dyDescent="0.25">
      <c r="B529" s="78"/>
      <c r="C529" s="73"/>
      <c r="D529" s="73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25"/>
      <c r="AY529" s="25"/>
      <c r="AZ529" s="25"/>
    </row>
    <row r="530" spans="2:52" s="76" customFormat="1" ht="12.95" customHeight="1" x14ac:dyDescent="0.25">
      <c r="B530" s="78"/>
      <c r="C530" s="73"/>
      <c r="D530" s="73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25"/>
      <c r="AY530" s="25"/>
      <c r="AZ530" s="25"/>
    </row>
    <row r="531" spans="2:52" s="76" customFormat="1" ht="12.95" customHeight="1" x14ac:dyDescent="0.25">
      <c r="B531" s="78"/>
      <c r="C531" s="73"/>
      <c r="D531" s="73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25"/>
      <c r="AY531" s="25"/>
      <c r="AZ531" s="25"/>
    </row>
    <row r="532" spans="2:52" s="76" customFormat="1" ht="12.95" customHeight="1" x14ac:dyDescent="0.25">
      <c r="B532" s="78"/>
      <c r="C532" s="73"/>
      <c r="D532" s="73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25"/>
      <c r="AY532" s="25"/>
      <c r="AZ532" s="25"/>
    </row>
    <row r="533" spans="2:52" s="76" customFormat="1" ht="12.95" customHeight="1" x14ac:dyDescent="0.25">
      <c r="B533" s="78"/>
      <c r="C533" s="73"/>
      <c r="D533" s="73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25"/>
      <c r="AY533" s="25"/>
      <c r="AZ533" s="25"/>
    </row>
    <row r="534" spans="2:52" s="76" customFormat="1" ht="12.95" customHeight="1" x14ac:dyDescent="0.25">
      <c r="B534" s="78"/>
      <c r="C534" s="73"/>
      <c r="D534" s="73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25"/>
      <c r="AY534" s="25"/>
      <c r="AZ534" s="25"/>
    </row>
    <row r="535" spans="2:52" s="76" customFormat="1" ht="12.95" customHeight="1" x14ac:dyDescent="0.25">
      <c r="B535" s="78"/>
      <c r="C535" s="73"/>
      <c r="D535" s="73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25"/>
      <c r="AY535" s="25"/>
      <c r="AZ535" s="25"/>
    </row>
    <row r="536" spans="2:52" s="76" customFormat="1" ht="12.95" customHeight="1" x14ac:dyDescent="0.25">
      <c r="B536" s="78"/>
      <c r="C536" s="73"/>
      <c r="D536" s="73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25"/>
      <c r="AY536" s="25"/>
      <c r="AZ536" s="25"/>
    </row>
    <row r="537" spans="2:52" s="76" customFormat="1" ht="12.95" customHeight="1" x14ac:dyDescent="0.25">
      <c r="B537" s="78"/>
      <c r="C537" s="73"/>
      <c r="D537" s="73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25"/>
      <c r="AY537" s="25"/>
      <c r="AZ537" s="25"/>
    </row>
    <row r="538" spans="2:52" s="76" customFormat="1" ht="12.95" customHeight="1" x14ac:dyDescent="0.25">
      <c r="B538" s="87"/>
      <c r="C538" s="73"/>
      <c r="D538" s="73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25"/>
      <c r="AY538" s="25"/>
      <c r="AZ538" s="25"/>
    </row>
    <row r="539" spans="2:52" s="76" customFormat="1" ht="18" customHeight="1" x14ac:dyDescent="0.25">
      <c r="B539" s="77"/>
      <c r="C539" s="89"/>
      <c r="D539" s="89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2:52" s="76" customFormat="1" ht="12.95" customHeight="1" x14ac:dyDescent="0.25">
      <c r="B540" s="78"/>
      <c r="C540" s="73"/>
      <c r="D540" s="73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25"/>
      <c r="AY540" s="25"/>
      <c r="AZ540" s="25"/>
    </row>
    <row r="541" spans="2:52" s="76" customFormat="1" ht="12.95" customHeight="1" x14ac:dyDescent="0.25">
      <c r="B541" s="78"/>
      <c r="C541" s="73"/>
      <c r="D541" s="73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25"/>
      <c r="AY541" s="25"/>
      <c r="AZ541" s="25"/>
    </row>
    <row r="542" spans="2:52" s="76" customFormat="1" ht="12.95" customHeight="1" x14ac:dyDescent="0.25">
      <c r="B542" s="78"/>
      <c r="C542" s="73"/>
      <c r="D542" s="73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25"/>
      <c r="AY542" s="25"/>
      <c r="AZ542" s="25"/>
    </row>
    <row r="543" spans="2:52" s="76" customFormat="1" ht="12.95" customHeight="1" x14ac:dyDescent="0.25">
      <c r="B543" s="78"/>
      <c r="C543" s="73"/>
      <c r="D543" s="73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25"/>
      <c r="AY543" s="25"/>
      <c r="AZ543" s="25"/>
    </row>
    <row r="544" spans="2:52" s="76" customFormat="1" ht="12.95" customHeight="1" x14ac:dyDescent="0.25">
      <c r="B544" s="78"/>
      <c r="C544" s="73"/>
      <c r="D544" s="73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25"/>
      <c r="AY544" s="25"/>
      <c r="AZ544" s="25"/>
    </row>
    <row r="545" spans="2:52" s="76" customFormat="1" ht="12.95" customHeight="1" x14ac:dyDescent="0.25">
      <c r="B545" s="78"/>
      <c r="C545" s="73"/>
      <c r="D545" s="73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25"/>
      <c r="AY545" s="25"/>
      <c r="AZ545" s="25"/>
    </row>
    <row r="546" spans="2:52" s="76" customFormat="1" ht="12.95" customHeight="1" x14ac:dyDescent="0.25">
      <c r="B546" s="78"/>
      <c r="C546" s="73"/>
      <c r="D546" s="73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25"/>
      <c r="AY546" s="25"/>
      <c r="AZ546" s="25"/>
    </row>
    <row r="547" spans="2:52" s="76" customFormat="1" ht="12.95" customHeight="1" x14ac:dyDescent="0.25">
      <c r="B547" s="78"/>
      <c r="C547" s="73"/>
      <c r="D547" s="73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25"/>
      <c r="AY547" s="25"/>
      <c r="AZ547" s="25"/>
    </row>
    <row r="548" spans="2:52" s="76" customFormat="1" ht="12.95" customHeight="1" x14ac:dyDescent="0.25">
      <c r="B548" s="78"/>
      <c r="C548" s="73"/>
      <c r="D548" s="73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25"/>
      <c r="AY548" s="25"/>
      <c r="AZ548" s="25"/>
    </row>
    <row r="549" spans="2:52" s="76" customFormat="1" ht="12.95" customHeight="1" x14ac:dyDescent="0.25">
      <c r="B549" s="78"/>
      <c r="C549" s="73"/>
      <c r="D549" s="73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25"/>
      <c r="AY549" s="25"/>
      <c r="AZ549" s="25"/>
    </row>
    <row r="550" spans="2:52" s="76" customFormat="1" ht="12.95" customHeight="1" x14ac:dyDescent="0.25">
      <c r="B550" s="78"/>
      <c r="C550" s="73"/>
      <c r="D550" s="73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25"/>
      <c r="AY550" s="25"/>
      <c r="AZ550" s="25"/>
    </row>
    <row r="551" spans="2:52" s="76" customFormat="1" ht="12.95" customHeight="1" x14ac:dyDescent="0.25">
      <c r="B551" s="87"/>
      <c r="C551" s="73"/>
      <c r="D551" s="73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25"/>
      <c r="AY551" s="25"/>
      <c r="AZ551" s="25"/>
    </row>
    <row r="552" spans="2:52" s="76" customFormat="1" ht="18" customHeight="1" x14ac:dyDescent="0.25">
      <c r="B552" s="77"/>
      <c r="C552" s="89"/>
      <c r="D552" s="89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2:52" s="76" customFormat="1" ht="12.95" customHeight="1" x14ac:dyDescent="0.25">
      <c r="B553" s="78"/>
      <c r="C553" s="73"/>
      <c r="D553" s="73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25"/>
      <c r="AY553" s="25"/>
      <c r="AZ553" s="25"/>
    </row>
    <row r="554" spans="2:52" s="76" customFormat="1" ht="12.95" customHeight="1" x14ac:dyDescent="0.25">
      <c r="B554" s="78"/>
      <c r="C554" s="73"/>
      <c r="D554" s="73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25"/>
      <c r="AY554" s="25"/>
      <c r="AZ554" s="25"/>
    </row>
    <row r="555" spans="2:52" s="76" customFormat="1" ht="12.95" customHeight="1" x14ac:dyDescent="0.25">
      <c r="B555" s="78"/>
      <c r="C555" s="73"/>
      <c r="D555" s="73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25"/>
      <c r="AY555" s="25"/>
      <c r="AZ555" s="25"/>
    </row>
    <row r="556" spans="2:52" s="76" customFormat="1" ht="12.95" customHeight="1" x14ac:dyDescent="0.25">
      <c r="B556" s="78"/>
      <c r="C556" s="73"/>
      <c r="D556" s="73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25"/>
      <c r="AY556" s="25"/>
      <c r="AZ556" s="25"/>
    </row>
    <row r="557" spans="2:52" s="76" customFormat="1" ht="12.95" customHeight="1" x14ac:dyDescent="0.25">
      <c r="B557" s="78"/>
      <c r="C557" s="73"/>
      <c r="D557" s="73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25"/>
      <c r="AY557" s="25"/>
      <c r="AZ557" s="25"/>
    </row>
    <row r="558" spans="2:52" s="76" customFormat="1" ht="12.95" customHeight="1" x14ac:dyDescent="0.25">
      <c r="B558" s="78"/>
      <c r="C558" s="73"/>
      <c r="D558" s="73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25"/>
      <c r="AY558" s="25"/>
      <c r="AZ558" s="25"/>
    </row>
    <row r="559" spans="2:52" s="76" customFormat="1" ht="12.95" customHeight="1" x14ac:dyDescent="0.25">
      <c r="B559" s="78"/>
      <c r="C559" s="73"/>
      <c r="D559" s="73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25"/>
      <c r="AY559" s="25"/>
      <c r="AZ559" s="25"/>
    </row>
    <row r="560" spans="2:52" s="76" customFormat="1" ht="12.95" customHeight="1" x14ac:dyDescent="0.25">
      <c r="B560" s="78"/>
      <c r="C560" s="73"/>
      <c r="D560" s="73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25"/>
      <c r="AY560" s="25"/>
      <c r="AZ560" s="25"/>
    </row>
    <row r="561" spans="2:52" s="76" customFormat="1" ht="12.95" customHeight="1" x14ac:dyDescent="0.25">
      <c r="B561" s="78"/>
      <c r="C561" s="73"/>
      <c r="D561" s="73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25"/>
      <c r="AY561" s="25"/>
      <c r="AZ561" s="25"/>
    </row>
    <row r="562" spans="2:52" s="76" customFormat="1" ht="12.95" customHeight="1" x14ac:dyDescent="0.25">
      <c r="B562" s="78"/>
      <c r="C562" s="73"/>
      <c r="D562" s="73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25"/>
      <c r="AY562" s="25"/>
      <c r="AZ562" s="25"/>
    </row>
    <row r="563" spans="2:52" s="76" customFormat="1" ht="12.95" customHeight="1" x14ac:dyDescent="0.25">
      <c r="B563" s="78"/>
      <c r="C563" s="73"/>
      <c r="D563" s="73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25"/>
      <c r="AY563" s="25"/>
      <c r="AZ563" s="25"/>
    </row>
    <row r="564" spans="2:52" s="76" customFormat="1" ht="12.95" customHeight="1" x14ac:dyDescent="0.25">
      <c r="B564" s="87"/>
      <c r="C564" s="73"/>
      <c r="D564" s="73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25"/>
      <c r="AY564" s="25"/>
      <c r="AZ564" s="25"/>
    </row>
    <row r="565" spans="2:52" s="76" customFormat="1" ht="18" customHeight="1" x14ac:dyDescent="0.25">
      <c r="B565" s="77"/>
      <c r="C565" s="89"/>
      <c r="D565" s="89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2:52" s="76" customFormat="1" ht="12.95" customHeight="1" x14ac:dyDescent="0.25">
      <c r="B566" s="78"/>
      <c r="C566" s="73"/>
      <c r="D566" s="73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25"/>
      <c r="AY566" s="25"/>
      <c r="AZ566" s="25"/>
    </row>
    <row r="567" spans="2:52" s="76" customFormat="1" ht="12.95" customHeight="1" x14ac:dyDescent="0.25">
      <c r="B567" s="78"/>
      <c r="C567" s="73"/>
      <c r="D567" s="73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25"/>
      <c r="AY567" s="25"/>
      <c r="AZ567" s="25"/>
    </row>
    <row r="568" spans="2:52" s="76" customFormat="1" ht="12.95" customHeight="1" x14ac:dyDescent="0.25">
      <c r="B568" s="78"/>
      <c r="C568" s="73"/>
      <c r="D568" s="73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25"/>
      <c r="AY568" s="25"/>
      <c r="AZ568" s="25"/>
    </row>
    <row r="569" spans="2:52" s="76" customFormat="1" ht="12.95" customHeight="1" x14ac:dyDescent="0.25">
      <c r="B569" s="78"/>
      <c r="C569" s="73"/>
      <c r="D569" s="73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25"/>
      <c r="AY569" s="25"/>
      <c r="AZ569" s="25"/>
    </row>
    <row r="570" spans="2:52" s="76" customFormat="1" ht="12.95" customHeight="1" x14ac:dyDescent="0.25">
      <c r="B570" s="78"/>
      <c r="C570" s="73"/>
      <c r="D570" s="73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25"/>
      <c r="AY570" s="25"/>
      <c r="AZ570" s="25"/>
    </row>
    <row r="571" spans="2:52" s="76" customFormat="1" ht="12.95" customHeight="1" x14ac:dyDescent="0.25">
      <c r="B571" s="78"/>
      <c r="C571" s="73"/>
      <c r="D571" s="73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25"/>
      <c r="AY571" s="25"/>
      <c r="AZ571" s="25"/>
    </row>
    <row r="572" spans="2:52" s="76" customFormat="1" ht="12.95" customHeight="1" x14ac:dyDescent="0.25">
      <c r="B572" s="78"/>
      <c r="C572" s="73"/>
      <c r="D572" s="73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25"/>
      <c r="AY572" s="25"/>
      <c r="AZ572" s="25"/>
    </row>
    <row r="573" spans="2:52" s="76" customFormat="1" ht="12.95" customHeight="1" x14ac:dyDescent="0.25">
      <c r="B573" s="78"/>
      <c r="C573" s="73"/>
      <c r="D573" s="73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25"/>
      <c r="AY573" s="25"/>
      <c r="AZ573" s="25"/>
    </row>
    <row r="574" spans="2:52" s="76" customFormat="1" ht="12.95" customHeight="1" x14ac:dyDescent="0.25">
      <c r="B574" s="78"/>
      <c r="C574" s="73"/>
      <c r="D574" s="73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25"/>
      <c r="AY574" s="25"/>
      <c r="AZ574" s="25"/>
    </row>
    <row r="575" spans="2:52" s="76" customFormat="1" ht="12.95" customHeight="1" x14ac:dyDescent="0.25">
      <c r="B575" s="78"/>
      <c r="C575" s="73"/>
      <c r="D575" s="73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25"/>
      <c r="AY575" s="25"/>
      <c r="AZ575" s="25"/>
    </row>
    <row r="576" spans="2:52" s="76" customFormat="1" ht="12.95" customHeight="1" x14ac:dyDescent="0.25">
      <c r="B576" s="78"/>
      <c r="C576" s="73"/>
      <c r="D576" s="73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25"/>
      <c r="AY576" s="25"/>
      <c r="AZ576" s="25"/>
    </row>
    <row r="577" spans="2:52" s="76" customFormat="1" ht="12.95" customHeight="1" x14ac:dyDescent="0.25">
      <c r="B577" s="87"/>
      <c r="C577" s="73"/>
      <c r="D577" s="73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25"/>
      <c r="AY577" s="25"/>
      <c r="AZ577" s="25"/>
    </row>
    <row r="578" spans="2:52" s="76" customFormat="1" ht="18" customHeight="1" x14ac:dyDescent="0.25">
      <c r="B578" s="77"/>
      <c r="C578" s="89"/>
      <c r="D578" s="89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2:52" s="76" customFormat="1" ht="12.95" customHeight="1" x14ac:dyDescent="0.25">
      <c r="B579" s="78"/>
      <c r="C579" s="73"/>
      <c r="D579" s="73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25"/>
      <c r="AY579" s="25"/>
      <c r="AZ579" s="25"/>
    </row>
    <row r="580" spans="2:52" s="76" customFormat="1" ht="12.95" customHeight="1" x14ac:dyDescent="0.25">
      <c r="B580" s="78"/>
      <c r="C580" s="73"/>
      <c r="D580" s="73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25"/>
      <c r="AY580" s="25"/>
      <c r="AZ580" s="25"/>
    </row>
    <row r="581" spans="2:52" s="76" customFormat="1" ht="12.95" customHeight="1" x14ac:dyDescent="0.25">
      <c r="B581" s="78"/>
      <c r="C581" s="73"/>
      <c r="D581" s="73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25"/>
      <c r="AY581" s="25"/>
      <c r="AZ581" s="25"/>
    </row>
    <row r="582" spans="2:52" s="76" customFormat="1" ht="12.95" customHeight="1" x14ac:dyDescent="0.25">
      <c r="B582" s="78"/>
      <c r="C582" s="73"/>
      <c r="D582" s="73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25"/>
      <c r="AY582" s="25"/>
      <c r="AZ582" s="25"/>
    </row>
    <row r="583" spans="2:52" s="76" customFormat="1" ht="12.95" customHeight="1" x14ac:dyDescent="0.25">
      <c r="B583" s="78"/>
      <c r="C583" s="73"/>
      <c r="D583" s="73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25"/>
      <c r="AY583" s="25"/>
      <c r="AZ583" s="25"/>
    </row>
    <row r="584" spans="2:52" s="76" customFormat="1" ht="12.95" customHeight="1" x14ac:dyDescent="0.25">
      <c r="B584" s="78"/>
      <c r="C584" s="73"/>
      <c r="D584" s="73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25"/>
      <c r="AY584" s="25"/>
      <c r="AZ584" s="25"/>
    </row>
    <row r="585" spans="2:52" s="76" customFormat="1" ht="12.95" customHeight="1" x14ac:dyDescent="0.25">
      <c r="B585" s="78"/>
      <c r="C585" s="73"/>
      <c r="D585" s="73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25"/>
      <c r="AY585" s="25"/>
      <c r="AZ585" s="25"/>
    </row>
    <row r="586" spans="2:52" s="76" customFormat="1" ht="12.95" customHeight="1" x14ac:dyDescent="0.25">
      <c r="B586" s="78"/>
      <c r="C586" s="73"/>
      <c r="D586" s="73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25"/>
      <c r="AY586" s="25"/>
      <c r="AZ586" s="25"/>
    </row>
    <row r="587" spans="2:52" s="76" customFormat="1" ht="12.95" customHeight="1" x14ac:dyDescent="0.25">
      <c r="B587" s="78"/>
      <c r="C587" s="73"/>
      <c r="D587" s="73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25"/>
      <c r="AY587" s="25"/>
      <c r="AZ587" s="25"/>
    </row>
    <row r="588" spans="2:52" s="76" customFormat="1" ht="12.95" customHeight="1" x14ac:dyDescent="0.25">
      <c r="B588" s="78"/>
      <c r="C588" s="73"/>
      <c r="D588" s="73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25"/>
      <c r="AY588" s="25"/>
      <c r="AZ588" s="25"/>
    </row>
    <row r="589" spans="2:52" s="76" customFormat="1" ht="12.95" customHeight="1" x14ac:dyDescent="0.25">
      <c r="B589" s="78"/>
      <c r="C589" s="73"/>
      <c r="D589" s="73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25"/>
      <c r="AY589" s="25"/>
      <c r="AZ589" s="25"/>
    </row>
    <row r="590" spans="2:52" s="76" customFormat="1" ht="12.95" customHeight="1" x14ac:dyDescent="0.25">
      <c r="B590" s="87"/>
      <c r="C590" s="73"/>
      <c r="D590" s="73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25"/>
      <c r="AY590" s="25"/>
      <c r="AZ590" s="25"/>
    </row>
    <row r="591" spans="2:52" s="76" customFormat="1" ht="18" customHeight="1" x14ac:dyDescent="0.25">
      <c r="B591" s="77"/>
      <c r="C591" s="89"/>
      <c r="D591" s="89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2:52" s="76" customFormat="1" ht="12.95" customHeight="1" x14ac:dyDescent="0.25">
      <c r="B592" s="78"/>
      <c r="C592" s="73"/>
      <c r="D592" s="73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25"/>
      <c r="AY592" s="25"/>
      <c r="AZ592" s="25"/>
    </row>
    <row r="593" spans="2:52" s="76" customFormat="1" ht="12.95" customHeight="1" x14ac:dyDescent="0.25">
      <c r="B593" s="78"/>
      <c r="C593" s="73"/>
      <c r="D593" s="73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25"/>
      <c r="AY593" s="25"/>
      <c r="AZ593" s="25"/>
    </row>
    <row r="594" spans="2:52" s="76" customFormat="1" ht="12.95" customHeight="1" x14ac:dyDescent="0.25">
      <c r="B594" s="78"/>
      <c r="C594" s="73"/>
      <c r="D594" s="73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25"/>
      <c r="AY594" s="25"/>
      <c r="AZ594" s="25"/>
    </row>
    <row r="595" spans="2:52" s="76" customFormat="1" ht="12.95" customHeight="1" x14ac:dyDescent="0.25">
      <c r="B595" s="78"/>
      <c r="C595" s="73"/>
      <c r="D595" s="73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25"/>
      <c r="AY595" s="25"/>
      <c r="AZ595" s="25"/>
    </row>
    <row r="596" spans="2:52" s="76" customFormat="1" ht="12.95" customHeight="1" x14ac:dyDescent="0.25">
      <c r="B596" s="78"/>
      <c r="C596" s="73"/>
      <c r="D596" s="73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25"/>
      <c r="AY596" s="25"/>
      <c r="AZ596" s="25"/>
    </row>
    <row r="597" spans="2:52" s="76" customFormat="1" ht="12.95" customHeight="1" x14ac:dyDescent="0.25">
      <c r="B597" s="78"/>
      <c r="C597" s="73"/>
      <c r="D597" s="73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25"/>
      <c r="AY597" s="25"/>
      <c r="AZ597" s="25"/>
    </row>
    <row r="598" spans="2:52" s="76" customFormat="1" ht="12.95" customHeight="1" x14ac:dyDescent="0.25">
      <c r="B598" s="78"/>
      <c r="C598" s="73"/>
      <c r="D598" s="73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25"/>
      <c r="AY598" s="25"/>
      <c r="AZ598" s="25"/>
    </row>
    <row r="599" spans="2:52" s="76" customFormat="1" ht="12.95" customHeight="1" x14ac:dyDescent="0.25">
      <c r="B599" s="78"/>
      <c r="C599" s="73"/>
      <c r="D599" s="73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25"/>
      <c r="AY599" s="25"/>
      <c r="AZ599" s="25"/>
    </row>
    <row r="600" spans="2:52" s="76" customFormat="1" ht="12.95" customHeight="1" x14ac:dyDescent="0.25">
      <c r="B600" s="78"/>
      <c r="C600" s="73"/>
      <c r="D600" s="73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25"/>
      <c r="AY600" s="25"/>
      <c r="AZ600" s="25"/>
    </row>
    <row r="601" spans="2:52" s="76" customFormat="1" ht="12.95" customHeight="1" x14ac:dyDescent="0.25">
      <c r="B601" s="78"/>
      <c r="C601" s="73"/>
      <c r="D601" s="73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25"/>
      <c r="AY601" s="25"/>
      <c r="AZ601" s="25"/>
    </row>
    <row r="602" spans="2:52" s="76" customFormat="1" ht="12.95" customHeight="1" x14ac:dyDescent="0.25">
      <c r="B602" s="78"/>
      <c r="C602" s="73"/>
      <c r="D602" s="73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25"/>
      <c r="AY602" s="25"/>
      <c r="AZ602" s="25"/>
    </row>
    <row r="603" spans="2:52" s="76" customFormat="1" ht="12.95" customHeight="1" x14ac:dyDescent="0.25">
      <c r="B603" s="87"/>
      <c r="C603" s="73"/>
      <c r="D603" s="73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25"/>
      <c r="AY603" s="25"/>
      <c r="AZ603" s="25"/>
    </row>
    <row r="604" spans="2:52" s="76" customFormat="1" ht="18" customHeight="1" x14ac:dyDescent="0.25">
      <c r="B604" s="77"/>
      <c r="C604" s="89"/>
      <c r="D604" s="89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2:52" s="76" customFormat="1" ht="12.95" customHeight="1" x14ac:dyDescent="0.25">
      <c r="B605" s="78"/>
      <c r="C605" s="73"/>
      <c r="D605" s="73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25"/>
      <c r="AY605" s="25"/>
      <c r="AZ605" s="25"/>
    </row>
    <row r="606" spans="2:52" s="76" customFormat="1" ht="12.95" customHeight="1" x14ac:dyDescent="0.25">
      <c r="B606" s="78"/>
      <c r="C606" s="73"/>
      <c r="D606" s="73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25"/>
      <c r="AY606" s="25"/>
      <c r="AZ606" s="25"/>
    </row>
    <row r="607" spans="2:52" s="76" customFormat="1" ht="12.95" customHeight="1" x14ac:dyDescent="0.25">
      <c r="B607" s="78"/>
      <c r="C607" s="73"/>
      <c r="D607" s="73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25"/>
      <c r="AY607" s="25"/>
      <c r="AZ607" s="25"/>
    </row>
    <row r="608" spans="2:52" s="76" customFormat="1" ht="12.95" customHeight="1" x14ac:dyDescent="0.25">
      <c r="B608" s="78"/>
      <c r="C608" s="73"/>
      <c r="D608" s="73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25"/>
      <c r="AY608" s="25"/>
      <c r="AZ608" s="25"/>
    </row>
    <row r="609" spans="2:52" s="76" customFormat="1" ht="12.95" customHeight="1" x14ac:dyDescent="0.25">
      <c r="B609" s="78"/>
      <c r="C609" s="73"/>
      <c r="D609" s="73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25"/>
      <c r="AY609" s="25"/>
      <c r="AZ609" s="25"/>
    </row>
    <row r="610" spans="2:52" s="76" customFormat="1" ht="12.95" customHeight="1" x14ac:dyDescent="0.25">
      <c r="B610" s="78"/>
      <c r="C610" s="73"/>
      <c r="D610" s="73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25"/>
      <c r="AY610" s="25"/>
      <c r="AZ610" s="25"/>
    </row>
    <row r="611" spans="2:52" s="76" customFormat="1" ht="12.95" customHeight="1" x14ac:dyDescent="0.25">
      <c r="B611" s="78"/>
      <c r="C611" s="73"/>
      <c r="D611" s="73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25"/>
      <c r="AY611" s="25"/>
      <c r="AZ611" s="25"/>
    </row>
    <row r="612" spans="2:52" s="76" customFormat="1" ht="12.95" customHeight="1" x14ac:dyDescent="0.25">
      <c r="B612" s="78"/>
      <c r="C612" s="73"/>
      <c r="D612" s="73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25"/>
      <c r="AY612" s="25"/>
      <c r="AZ612" s="25"/>
    </row>
    <row r="613" spans="2:52" s="76" customFormat="1" ht="12.95" customHeight="1" x14ac:dyDescent="0.25">
      <c r="B613" s="78"/>
      <c r="C613" s="73"/>
      <c r="D613" s="73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25"/>
      <c r="AY613" s="25"/>
      <c r="AZ613" s="25"/>
    </row>
    <row r="614" spans="2:52" s="76" customFormat="1" ht="12.95" customHeight="1" x14ac:dyDescent="0.25">
      <c r="B614" s="78"/>
      <c r="C614" s="73"/>
      <c r="D614" s="73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25"/>
      <c r="AY614" s="25"/>
      <c r="AZ614" s="25"/>
    </row>
    <row r="615" spans="2:52" s="76" customFormat="1" ht="12.95" customHeight="1" x14ac:dyDescent="0.25">
      <c r="B615" s="78"/>
      <c r="C615" s="73"/>
      <c r="D615" s="73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25"/>
      <c r="AY615" s="25"/>
      <c r="AZ615" s="25"/>
    </row>
    <row r="616" spans="2:52" s="76" customFormat="1" ht="12.95" customHeight="1" x14ac:dyDescent="0.25">
      <c r="B616" s="87"/>
      <c r="C616" s="73"/>
      <c r="D616" s="73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25"/>
      <c r="AY616" s="25"/>
      <c r="AZ616" s="25"/>
    </row>
    <row r="617" spans="2:52" s="76" customFormat="1" ht="18" customHeight="1" x14ac:dyDescent="0.25">
      <c r="B617" s="77"/>
      <c r="C617" s="89"/>
      <c r="D617" s="89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2:52" s="76" customFormat="1" ht="12.95" customHeight="1" x14ac:dyDescent="0.25">
      <c r="B618" s="78"/>
      <c r="C618" s="73"/>
      <c r="D618" s="73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25"/>
      <c r="AY618" s="25"/>
      <c r="AZ618" s="25"/>
    </row>
    <row r="619" spans="2:52" s="76" customFormat="1" ht="12.95" customHeight="1" x14ac:dyDescent="0.25">
      <c r="B619" s="78"/>
      <c r="C619" s="73"/>
      <c r="D619" s="73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25"/>
      <c r="AY619" s="25"/>
      <c r="AZ619" s="25"/>
    </row>
    <row r="620" spans="2:52" s="76" customFormat="1" ht="12.95" customHeight="1" x14ac:dyDescent="0.25">
      <c r="B620" s="78"/>
      <c r="C620" s="73"/>
      <c r="D620" s="73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25"/>
      <c r="AY620" s="25"/>
      <c r="AZ620" s="25"/>
    </row>
    <row r="621" spans="2:52" s="76" customFormat="1" ht="12.95" customHeight="1" x14ac:dyDescent="0.25">
      <c r="B621" s="78"/>
      <c r="C621" s="73"/>
      <c r="D621" s="73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25"/>
      <c r="AY621" s="25"/>
      <c r="AZ621" s="25"/>
    </row>
    <row r="622" spans="2:52" s="76" customFormat="1" ht="12.95" customHeight="1" x14ac:dyDescent="0.25">
      <c r="B622" s="78"/>
      <c r="C622" s="73"/>
      <c r="D622" s="73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25"/>
      <c r="AY622" s="25"/>
      <c r="AZ622" s="25"/>
    </row>
    <row r="623" spans="2:52" s="76" customFormat="1" ht="12.95" customHeight="1" x14ac:dyDescent="0.25">
      <c r="B623" s="78"/>
      <c r="C623" s="73"/>
      <c r="D623" s="73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25"/>
      <c r="AY623" s="25"/>
      <c r="AZ623" s="25"/>
    </row>
    <row r="624" spans="2:52" s="76" customFormat="1" ht="12.95" customHeight="1" x14ac:dyDescent="0.25">
      <c r="B624" s="78"/>
      <c r="C624" s="73"/>
      <c r="D624" s="73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25"/>
      <c r="AY624" s="25"/>
      <c r="AZ624" s="25"/>
    </row>
    <row r="625" spans="2:52" s="76" customFormat="1" ht="12.95" customHeight="1" x14ac:dyDescent="0.25">
      <c r="B625" s="78"/>
      <c r="C625" s="73"/>
      <c r="D625" s="73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25"/>
      <c r="AY625" s="25"/>
      <c r="AZ625" s="25"/>
    </row>
    <row r="626" spans="2:52" s="76" customFormat="1" ht="12.95" customHeight="1" x14ac:dyDescent="0.25">
      <c r="B626" s="78"/>
      <c r="C626" s="73"/>
      <c r="D626" s="73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25"/>
      <c r="AY626" s="25"/>
      <c r="AZ626" s="25"/>
    </row>
    <row r="627" spans="2:52" s="76" customFormat="1" ht="12.95" customHeight="1" x14ac:dyDescent="0.25">
      <c r="B627" s="78"/>
      <c r="C627" s="73"/>
      <c r="D627" s="73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25"/>
      <c r="AY627" s="25"/>
      <c r="AZ627" s="25"/>
    </row>
    <row r="628" spans="2:52" s="76" customFormat="1" ht="12.95" customHeight="1" x14ac:dyDescent="0.25">
      <c r="B628" s="78"/>
      <c r="C628" s="73"/>
      <c r="D628" s="73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25"/>
      <c r="AY628" s="25"/>
      <c r="AZ628" s="25"/>
    </row>
    <row r="629" spans="2:52" s="76" customFormat="1" ht="12.95" customHeight="1" x14ac:dyDescent="0.25">
      <c r="B629" s="87"/>
      <c r="C629" s="73"/>
      <c r="D629" s="73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25"/>
      <c r="AY629" s="25"/>
      <c r="AZ629" s="25"/>
    </row>
    <row r="630" spans="2:52" s="76" customFormat="1" ht="18" customHeight="1" x14ac:dyDescent="0.25">
      <c r="B630" s="77"/>
      <c r="C630" s="89"/>
      <c r="D630" s="89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2:52" s="76" customFormat="1" ht="12.95" customHeight="1" x14ac:dyDescent="0.25">
      <c r="B631" s="78"/>
      <c r="C631" s="73"/>
      <c r="D631" s="73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25"/>
      <c r="AY631" s="25"/>
      <c r="AZ631" s="25"/>
    </row>
    <row r="632" spans="2:52" s="76" customFormat="1" ht="12.95" customHeight="1" x14ac:dyDescent="0.25">
      <c r="B632" s="78"/>
      <c r="C632" s="73"/>
      <c r="D632" s="73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25"/>
      <c r="AY632" s="25"/>
      <c r="AZ632" s="25"/>
    </row>
    <row r="633" spans="2:52" s="76" customFormat="1" ht="12.95" customHeight="1" x14ac:dyDescent="0.25">
      <c r="B633" s="78"/>
      <c r="C633" s="73"/>
      <c r="D633" s="73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25"/>
      <c r="AY633" s="25"/>
      <c r="AZ633" s="25"/>
    </row>
    <row r="634" spans="2:52" s="76" customFormat="1" ht="12.95" customHeight="1" x14ac:dyDescent="0.25">
      <c r="B634" s="78"/>
      <c r="C634" s="73"/>
      <c r="D634" s="73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25"/>
      <c r="AY634" s="25"/>
      <c r="AZ634" s="25"/>
    </row>
    <row r="635" spans="2:52" s="76" customFormat="1" ht="12.95" customHeight="1" x14ac:dyDescent="0.25">
      <c r="B635" s="78"/>
      <c r="C635" s="73"/>
      <c r="D635" s="73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25"/>
      <c r="AY635" s="25"/>
      <c r="AZ635" s="25"/>
    </row>
    <row r="636" spans="2:52" s="76" customFormat="1" ht="12.95" customHeight="1" x14ac:dyDescent="0.25">
      <c r="B636" s="78"/>
      <c r="C636" s="73"/>
      <c r="D636" s="73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25"/>
      <c r="AY636" s="25"/>
      <c r="AZ636" s="25"/>
    </row>
    <row r="637" spans="2:52" s="76" customFormat="1" ht="12.95" customHeight="1" x14ac:dyDescent="0.25">
      <c r="B637" s="78"/>
      <c r="C637" s="73"/>
      <c r="D637" s="73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25"/>
      <c r="AY637" s="25"/>
      <c r="AZ637" s="25"/>
    </row>
    <row r="638" spans="2:52" s="76" customFormat="1" ht="12.95" customHeight="1" x14ac:dyDescent="0.25">
      <c r="B638" s="78"/>
      <c r="C638" s="73"/>
      <c r="D638" s="73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25"/>
      <c r="AY638" s="25"/>
      <c r="AZ638" s="25"/>
    </row>
    <row r="639" spans="2:52" s="76" customFormat="1" ht="12.95" customHeight="1" x14ac:dyDescent="0.25">
      <c r="B639" s="78"/>
      <c r="C639" s="73"/>
      <c r="D639" s="73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25"/>
      <c r="AY639" s="25"/>
      <c r="AZ639" s="25"/>
    </row>
    <row r="640" spans="2:52" s="76" customFormat="1" ht="12.95" customHeight="1" x14ac:dyDescent="0.25">
      <c r="B640" s="78"/>
      <c r="C640" s="73"/>
      <c r="D640" s="73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25"/>
      <c r="AY640" s="25"/>
      <c r="AZ640" s="25"/>
    </row>
    <row r="641" spans="2:52" s="76" customFormat="1" ht="12.95" customHeight="1" x14ac:dyDescent="0.25">
      <c r="B641" s="78"/>
      <c r="C641" s="73"/>
      <c r="D641" s="73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25"/>
      <c r="AY641" s="25"/>
      <c r="AZ641" s="25"/>
    </row>
    <row r="642" spans="2:52" s="76" customFormat="1" ht="12.95" customHeight="1" x14ac:dyDescent="0.25">
      <c r="B642" s="87"/>
      <c r="C642" s="73"/>
      <c r="D642" s="73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25"/>
      <c r="AY642" s="25"/>
      <c r="AZ642" s="25"/>
    </row>
    <row r="643" spans="2:52" s="76" customFormat="1" ht="18" customHeight="1" x14ac:dyDescent="0.25">
      <c r="B643" s="77"/>
      <c r="C643" s="89"/>
      <c r="D643" s="89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2:52" s="76" customFormat="1" ht="12.95" customHeight="1" x14ac:dyDescent="0.25">
      <c r="B644" s="78"/>
      <c r="C644" s="73"/>
      <c r="D644" s="73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25"/>
      <c r="AY644" s="25"/>
      <c r="AZ644" s="25"/>
    </row>
    <row r="645" spans="2:52" s="76" customFormat="1" ht="12.95" customHeight="1" x14ac:dyDescent="0.25">
      <c r="B645" s="78"/>
      <c r="C645" s="73"/>
      <c r="D645" s="73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25"/>
      <c r="AY645" s="25"/>
      <c r="AZ645" s="25"/>
    </row>
    <row r="646" spans="2:52" s="76" customFormat="1" ht="12.95" customHeight="1" x14ac:dyDescent="0.25">
      <c r="B646" s="78"/>
      <c r="C646" s="73"/>
      <c r="D646" s="73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25"/>
      <c r="AY646" s="25"/>
      <c r="AZ646" s="25"/>
    </row>
    <row r="647" spans="2:52" s="76" customFormat="1" ht="12.95" customHeight="1" x14ac:dyDescent="0.25">
      <c r="B647" s="78"/>
      <c r="C647" s="73"/>
      <c r="D647" s="73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25"/>
      <c r="AY647" s="25"/>
      <c r="AZ647" s="25"/>
    </row>
    <row r="648" spans="2:52" s="76" customFormat="1" ht="12.95" customHeight="1" x14ac:dyDescent="0.25">
      <c r="B648" s="78"/>
      <c r="C648" s="73"/>
      <c r="D648" s="73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25"/>
      <c r="AY648" s="25"/>
      <c r="AZ648" s="25"/>
    </row>
    <row r="649" spans="2:52" s="76" customFormat="1" ht="12.95" customHeight="1" x14ac:dyDescent="0.25">
      <c r="B649" s="78"/>
      <c r="C649" s="73"/>
      <c r="D649" s="73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25"/>
      <c r="AY649" s="25"/>
      <c r="AZ649" s="25"/>
    </row>
    <row r="650" spans="2:52" s="76" customFormat="1" ht="12.95" customHeight="1" x14ac:dyDescent="0.25">
      <c r="B650" s="78"/>
      <c r="C650" s="73"/>
      <c r="D650" s="73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25"/>
      <c r="AY650" s="25"/>
      <c r="AZ650" s="25"/>
    </row>
    <row r="651" spans="2:52" s="76" customFormat="1" ht="12.95" customHeight="1" x14ac:dyDescent="0.25">
      <c r="B651" s="78"/>
      <c r="C651" s="73"/>
      <c r="D651" s="73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25"/>
      <c r="AY651" s="25"/>
      <c r="AZ651" s="25"/>
    </row>
    <row r="652" spans="2:52" s="76" customFormat="1" ht="12.95" customHeight="1" x14ac:dyDescent="0.25">
      <c r="B652" s="78"/>
      <c r="C652" s="73"/>
      <c r="D652" s="73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25"/>
      <c r="AY652" s="25"/>
      <c r="AZ652" s="25"/>
    </row>
    <row r="653" spans="2:52" s="76" customFormat="1" ht="12.95" customHeight="1" x14ac:dyDescent="0.25">
      <c r="B653" s="78"/>
      <c r="C653" s="73"/>
      <c r="D653" s="73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25"/>
      <c r="AY653" s="25"/>
      <c r="AZ653" s="25"/>
    </row>
    <row r="654" spans="2:52" s="76" customFormat="1" ht="12.95" customHeight="1" x14ac:dyDescent="0.25">
      <c r="B654" s="78"/>
      <c r="C654" s="73"/>
      <c r="D654" s="73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25"/>
      <c r="AY654" s="25"/>
      <c r="AZ654" s="25"/>
    </row>
    <row r="655" spans="2:52" s="76" customFormat="1" ht="12.95" customHeight="1" x14ac:dyDescent="0.25">
      <c r="B655" s="87"/>
      <c r="C655" s="73"/>
      <c r="D655" s="73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25"/>
      <c r="AY655" s="25"/>
      <c r="AZ655" s="25"/>
    </row>
    <row r="656" spans="2:52" s="76" customFormat="1" ht="18" customHeight="1" x14ac:dyDescent="0.25">
      <c r="B656" s="77"/>
      <c r="C656" s="89"/>
      <c r="D656" s="89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2:52" s="76" customFormat="1" ht="12.95" customHeight="1" x14ac:dyDescent="0.25">
      <c r="B657" s="78"/>
      <c r="C657" s="73"/>
      <c r="D657" s="73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25"/>
      <c r="AY657" s="25"/>
      <c r="AZ657" s="25"/>
    </row>
    <row r="658" spans="2:52" s="76" customFormat="1" ht="12.95" customHeight="1" x14ac:dyDescent="0.25">
      <c r="B658" s="78"/>
      <c r="C658" s="73"/>
      <c r="D658" s="73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25"/>
      <c r="AY658" s="25"/>
      <c r="AZ658" s="25"/>
    </row>
    <row r="659" spans="2:52" s="76" customFormat="1" ht="12.95" customHeight="1" x14ac:dyDescent="0.25">
      <c r="B659" s="78"/>
      <c r="C659" s="73"/>
      <c r="D659" s="73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25"/>
      <c r="AY659" s="25"/>
      <c r="AZ659" s="25"/>
    </row>
    <row r="660" spans="2:52" s="76" customFormat="1" ht="12.95" customHeight="1" x14ac:dyDescent="0.25">
      <c r="B660" s="78"/>
      <c r="C660" s="73"/>
      <c r="D660" s="73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25"/>
      <c r="AY660" s="25"/>
      <c r="AZ660" s="25"/>
    </row>
    <row r="661" spans="2:52" s="76" customFormat="1" ht="12.95" customHeight="1" x14ac:dyDescent="0.25">
      <c r="B661" s="78"/>
      <c r="C661" s="73"/>
      <c r="D661" s="73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25"/>
      <c r="AY661" s="25"/>
      <c r="AZ661" s="25"/>
    </row>
    <row r="662" spans="2:52" s="76" customFormat="1" ht="12.95" customHeight="1" x14ac:dyDescent="0.25">
      <c r="B662" s="78"/>
      <c r="C662" s="73"/>
      <c r="D662" s="73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25"/>
      <c r="AY662" s="25"/>
      <c r="AZ662" s="25"/>
    </row>
    <row r="663" spans="2:52" s="76" customFormat="1" ht="12.95" customHeight="1" x14ac:dyDescent="0.25">
      <c r="B663" s="78"/>
      <c r="C663" s="73"/>
      <c r="D663" s="73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25"/>
      <c r="AY663" s="25"/>
      <c r="AZ663" s="25"/>
    </row>
    <row r="664" spans="2:52" s="76" customFormat="1" ht="12.95" customHeight="1" x14ac:dyDescent="0.25">
      <c r="B664" s="78"/>
      <c r="C664" s="73"/>
      <c r="D664" s="73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25"/>
      <c r="AY664" s="25"/>
      <c r="AZ664" s="25"/>
    </row>
    <row r="665" spans="2:52" s="76" customFormat="1" ht="12.95" customHeight="1" x14ac:dyDescent="0.25">
      <c r="B665" s="78"/>
      <c r="C665" s="73"/>
      <c r="D665" s="73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25"/>
      <c r="AY665" s="25"/>
      <c r="AZ665" s="25"/>
    </row>
    <row r="666" spans="2:52" s="76" customFormat="1" ht="12.95" customHeight="1" x14ac:dyDescent="0.25">
      <c r="B666" s="78"/>
      <c r="C666" s="73"/>
      <c r="D666" s="73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25"/>
      <c r="AY666" s="25"/>
      <c r="AZ666" s="25"/>
    </row>
    <row r="667" spans="2:52" s="76" customFormat="1" ht="12.95" customHeight="1" x14ac:dyDescent="0.25">
      <c r="B667" s="78"/>
      <c r="C667" s="73"/>
      <c r="D667" s="73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25"/>
      <c r="AY667" s="25"/>
      <c r="AZ667" s="25"/>
    </row>
    <row r="668" spans="2:52" s="76" customFormat="1" ht="12.95" customHeight="1" x14ac:dyDescent="0.25">
      <c r="B668" s="87"/>
      <c r="C668" s="73"/>
      <c r="D668" s="73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25"/>
      <c r="AY668" s="25"/>
      <c r="AZ668" s="25"/>
    </row>
    <row r="669" spans="2:52" s="76" customFormat="1" ht="18" customHeight="1" x14ac:dyDescent="0.25">
      <c r="B669" s="77"/>
      <c r="C669" s="89"/>
      <c r="D669" s="89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2:52" s="76" customFormat="1" ht="12.95" customHeight="1" x14ac:dyDescent="0.25">
      <c r="B670" s="78"/>
      <c r="C670" s="73"/>
      <c r="D670" s="73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25"/>
      <c r="AY670" s="25"/>
      <c r="AZ670" s="25"/>
    </row>
    <row r="671" spans="2:52" s="76" customFormat="1" ht="12.95" customHeight="1" x14ac:dyDescent="0.25">
      <c r="B671" s="78"/>
      <c r="C671" s="73"/>
      <c r="D671" s="73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25"/>
      <c r="AY671" s="25"/>
      <c r="AZ671" s="25"/>
    </row>
    <row r="672" spans="2:52" s="76" customFormat="1" ht="12.95" customHeight="1" x14ac:dyDescent="0.25">
      <c r="B672" s="78"/>
      <c r="C672" s="73"/>
      <c r="D672" s="73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25"/>
      <c r="AY672" s="25"/>
      <c r="AZ672" s="25"/>
    </row>
    <row r="673" spans="2:52" s="76" customFormat="1" ht="12.95" customHeight="1" x14ac:dyDescent="0.25">
      <c r="B673" s="78"/>
      <c r="C673" s="73"/>
      <c r="D673" s="73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25"/>
      <c r="AY673" s="25"/>
      <c r="AZ673" s="25"/>
    </row>
    <row r="674" spans="2:52" s="76" customFormat="1" ht="12.95" customHeight="1" x14ac:dyDescent="0.25">
      <c r="B674" s="78"/>
      <c r="C674" s="73"/>
      <c r="D674" s="73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25"/>
      <c r="AY674" s="25"/>
      <c r="AZ674" s="25"/>
    </row>
    <row r="675" spans="2:52" s="76" customFormat="1" ht="12.95" customHeight="1" x14ac:dyDescent="0.25">
      <c r="B675" s="78"/>
      <c r="C675" s="73"/>
      <c r="D675" s="73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25"/>
      <c r="AY675" s="25"/>
      <c r="AZ675" s="25"/>
    </row>
    <row r="676" spans="2:52" s="76" customFormat="1" ht="12.95" customHeight="1" x14ac:dyDescent="0.25">
      <c r="B676" s="78"/>
      <c r="C676" s="73"/>
      <c r="D676" s="73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25"/>
      <c r="AY676" s="25"/>
      <c r="AZ676" s="25"/>
    </row>
    <row r="677" spans="2:52" s="76" customFormat="1" ht="12.95" customHeight="1" x14ac:dyDescent="0.25">
      <c r="B677" s="78"/>
      <c r="C677" s="73"/>
      <c r="D677" s="73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25"/>
      <c r="AY677" s="25"/>
      <c r="AZ677" s="25"/>
    </row>
    <row r="678" spans="2:52" s="76" customFormat="1" ht="12.95" customHeight="1" x14ac:dyDescent="0.25">
      <c r="B678" s="78"/>
      <c r="C678" s="73"/>
      <c r="D678" s="73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25"/>
      <c r="AY678" s="25"/>
      <c r="AZ678" s="25"/>
    </row>
    <row r="679" spans="2:52" s="76" customFormat="1" ht="12.95" customHeight="1" x14ac:dyDescent="0.25">
      <c r="B679" s="78"/>
      <c r="C679" s="73"/>
      <c r="D679" s="73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25"/>
      <c r="AY679" s="25"/>
      <c r="AZ679" s="25"/>
    </row>
    <row r="680" spans="2:52" s="76" customFormat="1" ht="12.95" customHeight="1" x14ac:dyDescent="0.25">
      <c r="B680" s="78"/>
      <c r="C680" s="73"/>
      <c r="D680" s="73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25"/>
      <c r="AY680" s="25"/>
      <c r="AZ680" s="25"/>
    </row>
    <row r="681" spans="2:52" s="76" customFormat="1" ht="12.95" customHeight="1" x14ac:dyDescent="0.25">
      <c r="B681" s="87"/>
      <c r="C681" s="73"/>
      <c r="D681" s="73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25"/>
      <c r="AY681" s="25"/>
      <c r="AZ681" s="25"/>
    </row>
    <row r="682" spans="2:52" s="76" customFormat="1" ht="18" customHeight="1" x14ac:dyDescent="0.25">
      <c r="B682" s="77"/>
      <c r="C682" s="89"/>
      <c r="D682" s="89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2:52" s="76" customFormat="1" ht="12.95" customHeight="1" x14ac:dyDescent="0.25">
      <c r="B683" s="78"/>
      <c r="C683" s="73"/>
      <c r="D683" s="73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25"/>
      <c r="AY683" s="25"/>
      <c r="AZ683" s="25"/>
    </row>
    <row r="684" spans="2:52" s="76" customFormat="1" ht="12.95" customHeight="1" x14ac:dyDescent="0.25">
      <c r="B684" s="78"/>
      <c r="C684" s="73"/>
      <c r="D684" s="73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25"/>
      <c r="AY684" s="25"/>
      <c r="AZ684" s="25"/>
    </row>
    <row r="685" spans="2:52" s="76" customFormat="1" ht="12.95" customHeight="1" x14ac:dyDescent="0.25">
      <c r="B685" s="78"/>
      <c r="C685" s="73"/>
      <c r="D685" s="73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25"/>
      <c r="AY685" s="25"/>
      <c r="AZ685" s="25"/>
    </row>
    <row r="686" spans="2:52" s="76" customFormat="1" ht="12.95" customHeight="1" x14ac:dyDescent="0.25">
      <c r="B686" s="78"/>
      <c r="C686" s="73"/>
      <c r="D686" s="73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25"/>
      <c r="AY686" s="25"/>
      <c r="AZ686" s="25"/>
    </row>
    <row r="687" spans="2:52" s="76" customFormat="1" ht="12.95" customHeight="1" x14ac:dyDescent="0.25">
      <c r="B687" s="78"/>
      <c r="C687" s="73"/>
      <c r="D687" s="73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25"/>
      <c r="AY687" s="25"/>
      <c r="AZ687" s="25"/>
    </row>
    <row r="688" spans="2:52" s="76" customFormat="1" ht="12.95" customHeight="1" x14ac:dyDescent="0.25">
      <c r="B688" s="78"/>
      <c r="C688" s="73"/>
      <c r="D688" s="73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25"/>
      <c r="AY688" s="25"/>
      <c r="AZ688" s="25"/>
    </row>
    <row r="689" spans="2:52" s="76" customFormat="1" ht="12.95" customHeight="1" x14ac:dyDescent="0.25">
      <c r="B689" s="78"/>
      <c r="C689" s="73"/>
      <c r="D689" s="73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25"/>
      <c r="AY689" s="25"/>
      <c r="AZ689" s="25"/>
    </row>
    <row r="690" spans="2:52" s="76" customFormat="1" ht="12.95" customHeight="1" x14ac:dyDescent="0.25">
      <c r="B690" s="78"/>
      <c r="C690" s="73"/>
      <c r="D690" s="73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25"/>
      <c r="AY690" s="25"/>
      <c r="AZ690" s="25"/>
    </row>
    <row r="691" spans="2:52" s="76" customFormat="1" ht="12.95" customHeight="1" x14ac:dyDescent="0.25">
      <c r="B691" s="78"/>
      <c r="C691" s="73"/>
      <c r="D691" s="73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25"/>
      <c r="AY691" s="25"/>
      <c r="AZ691" s="25"/>
    </row>
    <row r="692" spans="2:52" s="76" customFormat="1" ht="12.95" customHeight="1" x14ac:dyDescent="0.25">
      <c r="B692" s="78"/>
      <c r="C692" s="73"/>
      <c r="D692" s="73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25"/>
      <c r="AY692" s="25"/>
      <c r="AZ692" s="25"/>
    </row>
    <row r="693" spans="2:52" s="76" customFormat="1" ht="12.95" customHeight="1" x14ac:dyDescent="0.25">
      <c r="B693" s="78"/>
      <c r="C693" s="73"/>
      <c r="D693" s="73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25"/>
      <c r="AY693" s="25"/>
      <c r="AZ693" s="25"/>
    </row>
    <row r="694" spans="2:52" s="76" customFormat="1" ht="12.95" customHeight="1" x14ac:dyDescent="0.25">
      <c r="B694" s="87"/>
      <c r="C694" s="73"/>
      <c r="D694" s="73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25"/>
      <c r="AY694" s="25"/>
      <c r="AZ694" s="25"/>
    </row>
    <row r="695" spans="2:52" s="76" customFormat="1" ht="18" customHeight="1" x14ac:dyDescent="0.25">
      <c r="B695" s="77"/>
      <c r="C695" s="89"/>
      <c r="D695" s="89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2:52" s="76" customFormat="1" ht="12.95" customHeight="1" x14ac:dyDescent="0.25">
      <c r="B696" s="78"/>
      <c r="C696" s="73"/>
      <c r="D696" s="73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25"/>
      <c r="AY696" s="25"/>
      <c r="AZ696" s="25"/>
    </row>
    <row r="697" spans="2:52" s="76" customFormat="1" ht="12.95" customHeight="1" x14ac:dyDescent="0.25">
      <c r="B697" s="78"/>
      <c r="C697" s="73"/>
      <c r="D697" s="73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25"/>
      <c r="AY697" s="25"/>
      <c r="AZ697" s="25"/>
    </row>
    <row r="698" spans="2:52" s="76" customFormat="1" ht="12.95" customHeight="1" x14ac:dyDescent="0.25">
      <c r="B698" s="78"/>
      <c r="C698" s="73"/>
      <c r="D698" s="73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25"/>
      <c r="AY698" s="25"/>
      <c r="AZ698" s="25"/>
    </row>
    <row r="699" spans="2:52" s="76" customFormat="1" ht="12.95" customHeight="1" x14ac:dyDescent="0.25">
      <c r="B699" s="78"/>
      <c r="C699" s="73"/>
      <c r="D699" s="73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25"/>
      <c r="AY699" s="25"/>
      <c r="AZ699" s="25"/>
    </row>
    <row r="700" spans="2:52" s="76" customFormat="1" ht="12.95" customHeight="1" x14ac:dyDescent="0.25">
      <c r="B700" s="78"/>
      <c r="C700" s="73"/>
      <c r="D700" s="73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25"/>
      <c r="AY700" s="25"/>
      <c r="AZ700" s="25"/>
    </row>
    <row r="701" spans="2:52" s="76" customFormat="1" ht="12.95" customHeight="1" x14ac:dyDescent="0.25">
      <c r="B701" s="78"/>
      <c r="C701" s="73"/>
      <c r="D701" s="73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25"/>
      <c r="AY701" s="25"/>
      <c r="AZ701" s="25"/>
    </row>
    <row r="702" spans="2:52" s="76" customFormat="1" ht="12.95" customHeight="1" x14ac:dyDescent="0.25">
      <c r="B702" s="78"/>
      <c r="C702" s="73"/>
      <c r="D702" s="73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25"/>
      <c r="AY702" s="25"/>
      <c r="AZ702" s="25"/>
    </row>
    <row r="703" spans="2:52" s="76" customFormat="1" ht="12.95" customHeight="1" x14ac:dyDescent="0.25">
      <c r="B703" s="78"/>
      <c r="C703" s="73"/>
      <c r="D703" s="73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25"/>
      <c r="AY703" s="25"/>
      <c r="AZ703" s="25"/>
    </row>
    <row r="704" spans="2:52" s="76" customFormat="1" ht="12.95" customHeight="1" x14ac:dyDescent="0.25">
      <c r="B704" s="78"/>
      <c r="C704" s="73"/>
      <c r="D704" s="73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25"/>
      <c r="AY704" s="25"/>
      <c r="AZ704" s="25"/>
    </row>
    <row r="705" spans="2:52" s="76" customFormat="1" ht="12.95" customHeight="1" x14ac:dyDescent="0.25">
      <c r="B705" s="78"/>
      <c r="C705" s="73"/>
      <c r="D705" s="73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25"/>
      <c r="AY705" s="25"/>
      <c r="AZ705" s="25"/>
    </row>
    <row r="706" spans="2:52" s="76" customFormat="1" ht="12.95" customHeight="1" x14ac:dyDescent="0.25">
      <c r="B706" s="78"/>
      <c r="C706" s="73"/>
      <c r="D706" s="73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25"/>
      <c r="AY706" s="25"/>
      <c r="AZ706" s="25"/>
    </row>
    <row r="707" spans="2:52" s="76" customFormat="1" ht="12.95" customHeight="1" x14ac:dyDescent="0.25">
      <c r="B707" s="87"/>
      <c r="C707" s="73"/>
      <c r="D707" s="73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25"/>
      <c r="AY707" s="25"/>
      <c r="AZ707" s="25"/>
    </row>
    <row r="708" spans="2:52" s="76" customFormat="1" x14ac:dyDescent="0.25">
      <c r="B708" s="81"/>
      <c r="C708" s="73"/>
      <c r="D708" s="73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2:52" s="76" customFormat="1" x14ac:dyDescent="0.25">
      <c r="B709" s="81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2:52" s="76" customFormat="1" x14ac:dyDescent="0.25">
      <c r="B710" s="81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2:52" s="76" customFormat="1" x14ac:dyDescent="0.25">
      <c r="B711" s="81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2:52" s="76" customFormat="1" x14ac:dyDescent="0.25">
      <c r="B712" s="81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2:52" s="76" customFormat="1" x14ac:dyDescent="0.25">
      <c r="B713" s="81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2:52" s="76" customFormat="1" x14ac:dyDescent="0.25">
      <c r="B714" s="81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2:52" s="76" customFormat="1" x14ac:dyDescent="0.25">
      <c r="B715" s="81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2:52" s="76" customFormat="1" x14ac:dyDescent="0.25">
      <c r="B716" s="81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2:52" s="76" customFormat="1" x14ac:dyDescent="0.25">
      <c r="B717" s="81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2:52" s="76" customFormat="1" x14ac:dyDescent="0.25">
      <c r="B718" s="81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2:52" s="76" customFormat="1" x14ac:dyDescent="0.25">
      <c r="B719" s="81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2:52" s="76" customFormat="1" x14ac:dyDescent="0.25">
      <c r="B720" s="81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2:52" s="76" customFormat="1" x14ac:dyDescent="0.25">
      <c r="B721" s="81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2:52" s="76" customFormat="1" x14ac:dyDescent="0.25">
      <c r="B722" s="81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2:52" s="76" customFormat="1" x14ac:dyDescent="0.25">
      <c r="B723" s="81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2:52" s="76" customFormat="1" x14ac:dyDescent="0.25">
      <c r="B724" s="81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2:52" s="76" customFormat="1" x14ac:dyDescent="0.25">
      <c r="B725" s="81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2:52" s="76" customFormat="1" x14ac:dyDescent="0.25">
      <c r="B726" s="81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2:52" s="76" customFormat="1" x14ac:dyDescent="0.25">
      <c r="B727" s="81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2:52" s="76" customFormat="1" x14ac:dyDescent="0.25">
      <c r="B728" s="81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2:52" s="76" customFormat="1" x14ac:dyDescent="0.25">
      <c r="B729" s="81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2:52" s="76" customFormat="1" x14ac:dyDescent="0.25">
      <c r="B730" s="81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2:52" s="76" customFormat="1" x14ac:dyDescent="0.25">
      <c r="B731" s="81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2:52" s="76" customFormat="1" x14ac:dyDescent="0.25">
      <c r="B732" s="81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2:52" s="76" customFormat="1" x14ac:dyDescent="0.25">
      <c r="B733" s="81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2:52" s="76" customFormat="1" x14ac:dyDescent="0.25">
      <c r="B734" s="81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2:52" s="76" customFormat="1" ht="24.75" customHeight="1" x14ac:dyDescent="0.3">
      <c r="B735" s="82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2:52" s="76" customFormat="1" ht="37.5" customHeight="1" x14ac:dyDescent="0.25">
      <c r="B736" s="83"/>
      <c r="C736" s="88"/>
      <c r="D736" s="88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2:52" s="92" customFormat="1" ht="31.5" customHeight="1" x14ac:dyDescent="0.25">
      <c r="B737" s="90"/>
      <c r="C737" s="91"/>
      <c r="D737" s="91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2:52" s="92" customFormat="1" ht="12.95" customHeight="1" x14ac:dyDescent="0.25">
      <c r="B738" s="72"/>
      <c r="C738" s="93"/>
      <c r="D738" s="93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  <c r="AM738" s="79"/>
      <c r="AN738" s="79"/>
      <c r="AO738" s="79"/>
      <c r="AP738" s="79"/>
      <c r="AQ738" s="79"/>
      <c r="AR738" s="79"/>
      <c r="AS738" s="79"/>
      <c r="AT738" s="79"/>
      <c r="AU738" s="79"/>
      <c r="AV738" s="79"/>
      <c r="AW738" s="79"/>
      <c r="AX738" s="25"/>
      <c r="AY738" s="25"/>
      <c r="AZ738" s="25"/>
    </row>
    <row r="739" spans="2:52" s="92" customFormat="1" ht="12.95" customHeight="1" x14ac:dyDescent="0.25">
      <c r="B739" s="72"/>
      <c r="C739" s="93"/>
      <c r="D739" s="93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  <c r="AM739" s="79"/>
      <c r="AN739" s="79"/>
      <c r="AO739" s="79"/>
      <c r="AP739" s="79"/>
      <c r="AQ739" s="79"/>
      <c r="AR739" s="79"/>
      <c r="AS739" s="79"/>
      <c r="AT739" s="79"/>
      <c r="AU739" s="79"/>
      <c r="AV739" s="79"/>
      <c r="AW739" s="79"/>
      <c r="AX739" s="25"/>
      <c r="AY739" s="25"/>
      <c r="AZ739" s="25"/>
    </row>
    <row r="740" spans="2:52" s="92" customFormat="1" ht="12.95" customHeight="1" x14ac:dyDescent="0.25">
      <c r="B740" s="72"/>
      <c r="C740" s="93"/>
      <c r="D740" s="93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  <c r="AM740" s="79"/>
      <c r="AN740" s="79"/>
      <c r="AO740" s="79"/>
      <c r="AP740" s="79"/>
      <c r="AQ740" s="79"/>
      <c r="AR740" s="79"/>
      <c r="AS740" s="79"/>
      <c r="AT740" s="79"/>
      <c r="AU740" s="79"/>
      <c r="AV740" s="79"/>
      <c r="AW740" s="79"/>
      <c r="AX740" s="25"/>
      <c r="AY740" s="25"/>
      <c r="AZ740" s="25"/>
    </row>
    <row r="741" spans="2:52" s="92" customFormat="1" ht="12.95" customHeight="1" x14ac:dyDescent="0.25">
      <c r="B741" s="72"/>
      <c r="C741" s="93"/>
      <c r="D741" s="93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  <c r="AM741" s="79"/>
      <c r="AN741" s="79"/>
      <c r="AO741" s="79"/>
      <c r="AP741" s="79"/>
      <c r="AQ741" s="79"/>
      <c r="AR741" s="79"/>
      <c r="AS741" s="79"/>
      <c r="AT741" s="79"/>
      <c r="AU741" s="79"/>
      <c r="AV741" s="79"/>
      <c r="AW741" s="79"/>
      <c r="AX741" s="25"/>
      <c r="AY741" s="25"/>
      <c r="AZ741" s="25"/>
    </row>
    <row r="742" spans="2:52" s="92" customFormat="1" ht="12.95" customHeight="1" x14ac:dyDescent="0.25">
      <c r="B742" s="78"/>
      <c r="C742" s="93"/>
      <c r="D742" s="93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  <c r="AM742" s="79"/>
      <c r="AN742" s="79"/>
      <c r="AO742" s="79"/>
      <c r="AP742" s="79"/>
      <c r="AQ742" s="79"/>
      <c r="AR742" s="79"/>
      <c r="AS742" s="79"/>
      <c r="AT742" s="79"/>
      <c r="AU742" s="79"/>
      <c r="AV742" s="79"/>
      <c r="AW742" s="79"/>
      <c r="AX742" s="25"/>
      <c r="AY742" s="25"/>
      <c r="AZ742" s="25"/>
    </row>
    <row r="743" spans="2:52" s="92" customFormat="1" ht="12.95" customHeight="1" x14ac:dyDescent="0.25">
      <c r="B743" s="78"/>
      <c r="C743" s="93"/>
      <c r="D743" s="93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  <c r="AM743" s="79"/>
      <c r="AN743" s="79"/>
      <c r="AO743" s="79"/>
      <c r="AP743" s="79"/>
      <c r="AQ743" s="79"/>
      <c r="AR743" s="79"/>
      <c r="AS743" s="79"/>
      <c r="AT743" s="79"/>
      <c r="AU743" s="79"/>
      <c r="AV743" s="79"/>
      <c r="AW743" s="79"/>
      <c r="AX743" s="25"/>
      <c r="AY743" s="25"/>
      <c r="AZ743" s="25"/>
    </row>
    <row r="744" spans="2:52" s="92" customFormat="1" ht="12.95" customHeight="1" x14ac:dyDescent="0.25">
      <c r="B744" s="78"/>
      <c r="C744" s="93"/>
      <c r="D744" s="93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  <c r="AM744" s="79"/>
      <c r="AN744" s="79"/>
      <c r="AO744" s="79"/>
      <c r="AP744" s="79"/>
      <c r="AQ744" s="79"/>
      <c r="AR744" s="79"/>
      <c r="AS744" s="79"/>
      <c r="AT744" s="79"/>
      <c r="AU744" s="79"/>
      <c r="AV744" s="79"/>
      <c r="AW744" s="79"/>
      <c r="AX744" s="25"/>
      <c r="AY744" s="25"/>
      <c r="AZ744" s="25"/>
    </row>
    <row r="745" spans="2:52" s="92" customFormat="1" ht="12.95" customHeight="1" x14ac:dyDescent="0.25">
      <c r="B745" s="78"/>
      <c r="C745" s="93"/>
      <c r="D745" s="93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  <c r="AM745" s="79"/>
      <c r="AN745" s="79"/>
      <c r="AO745" s="79"/>
      <c r="AP745" s="79"/>
      <c r="AQ745" s="79"/>
      <c r="AR745" s="79"/>
      <c r="AS745" s="79"/>
      <c r="AT745" s="79"/>
      <c r="AU745" s="79"/>
      <c r="AV745" s="79"/>
      <c r="AW745" s="79"/>
      <c r="AX745" s="25"/>
      <c r="AY745" s="25"/>
      <c r="AZ745" s="25"/>
    </row>
    <row r="746" spans="2:52" s="92" customFormat="1" ht="12.95" customHeight="1" x14ac:dyDescent="0.25">
      <c r="B746" s="78"/>
      <c r="C746" s="93"/>
      <c r="D746" s="93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  <c r="AM746" s="79"/>
      <c r="AN746" s="79"/>
      <c r="AO746" s="79"/>
      <c r="AP746" s="79"/>
      <c r="AQ746" s="79"/>
      <c r="AR746" s="79"/>
      <c r="AS746" s="79"/>
      <c r="AT746" s="79"/>
      <c r="AU746" s="79"/>
      <c r="AV746" s="79"/>
      <c r="AW746" s="79"/>
      <c r="AX746" s="25"/>
      <c r="AY746" s="25"/>
      <c r="AZ746" s="25"/>
    </row>
    <row r="747" spans="2:52" s="92" customFormat="1" ht="12.95" customHeight="1" x14ac:dyDescent="0.25">
      <c r="B747" s="78"/>
      <c r="C747" s="93"/>
      <c r="D747" s="93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  <c r="AM747" s="79"/>
      <c r="AN747" s="79"/>
      <c r="AO747" s="79"/>
      <c r="AP747" s="79"/>
      <c r="AQ747" s="79"/>
      <c r="AR747" s="79"/>
      <c r="AS747" s="79"/>
      <c r="AT747" s="79"/>
      <c r="AU747" s="79"/>
      <c r="AV747" s="79"/>
      <c r="AW747" s="79"/>
      <c r="AX747" s="25"/>
      <c r="AY747" s="25"/>
      <c r="AZ747" s="25"/>
    </row>
    <row r="748" spans="2:52" s="92" customFormat="1" ht="12.95" customHeight="1" x14ac:dyDescent="0.25">
      <c r="B748" s="78"/>
      <c r="C748" s="93"/>
      <c r="D748" s="93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  <c r="AM748" s="79"/>
      <c r="AN748" s="79"/>
      <c r="AO748" s="79"/>
      <c r="AP748" s="79"/>
      <c r="AQ748" s="79"/>
      <c r="AR748" s="79"/>
      <c r="AS748" s="79"/>
      <c r="AT748" s="79"/>
      <c r="AU748" s="79"/>
      <c r="AV748" s="79"/>
      <c r="AW748" s="79"/>
      <c r="AX748" s="25"/>
      <c r="AY748" s="25"/>
      <c r="AZ748" s="25"/>
    </row>
    <row r="749" spans="2:52" s="92" customFormat="1" ht="12.95" customHeight="1" x14ac:dyDescent="0.25">
      <c r="B749" s="78"/>
      <c r="C749" s="93"/>
      <c r="D749" s="93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  <c r="AM749" s="79"/>
      <c r="AN749" s="79"/>
      <c r="AO749" s="79"/>
      <c r="AP749" s="79"/>
      <c r="AQ749" s="79"/>
      <c r="AR749" s="79"/>
      <c r="AS749" s="79"/>
      <c r="AT749" s="79"/>
      <c r="AU749" s="79"/>
      <c r="AV749" s="79"/>
      <c r="AW749" s="79"/>
      <c r="AX749" s="25"/>
      <c r="AY749" s="25"/>
      <c r="AZ749" s="25"/>
    </row>
    <row r="750" spans="2:52" s="92" customFormat="1" ht="12.95" customHeight="1" x14ac:dyDescent="0.25">
      <c r="B750" s="78"/>
      <c r="C750" s="93"/>
      <c r="D750" s="93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  <c r="AM750" s="79"/>
      <c r="AN750" s="79"/>
      <c r="AO750" s="79"/>
      <c r="AP750" s="79"/>
      <c r="AQ750" s="79"/>
      <c r="AR750" s="79"/>
      <c r="AS750" s="79"/>
      <c r="AT750" s="79"/>
      <c r="AU750" s="79"/>
      <c r="AV750" s="79"/>
      <c r="AW750" s="79"/>
      <c r="AX750" s="25"/>
      <c r="AY750" s="25"/>
      <c r="AZ750" s="25"/>
    </row>
    <row r="751" spans="2:52" s="92" customFormat="1" ht="12.95" customHeight="1" x14ac:dyDescent="0.25">
      <c r="B751" s="78"/>
      <c r="C751" s="93"/>
      <c r="D751" s="93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  <c r="AM751" s="79"/>
      <c r="AN751" s="79"/>
      <c r="AO751" s="79"/>
      <c r="AP751" s="79"/>
      <c r="AQ751" s="79"/>
      <c r="AR751" s="79"/>
      <c r="AS751" s="79"/>
      <c r="AT751" s="79"/>
      <c r="AU751" s="79"/>
      <c r="AV751" s="79"/>
      <c r="AW751" s="79"/>
      <c r="AX751" s="25"/>
      <c r="AY751" s="25"/>
      <c r="AZ751" s="25"/>
    </row>
    <row r="752" spans="2:52" s="92" customFormat="1" ht="12.95" customHeight="1" x14ac:dyDescent="0.25">
      <c r="B752" s="78"/>
      <c r="C752" s="93"/>
      <c r="D752" s="93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  <c r="AM752" s="79"/>
      <c r="AN752" s="79"/>
      <c r="AO752" s="79"/>
      <c r="AP752" s="79"/>
      <c r="AQ752" s="79"/>
      <c r="AR752" s="79"/>
      <c r="AS752" s="79"/>
      <c r="AT752" s="79"/>
      <c r="AU752" s="79"/>
      <c r="AV752" s="79"/>
      <c r="AW752" s="79"/>
      <c r="AX752" s="25"/>
      <c r="AY752" s="25"/>
      <c r="AZ752" s="25"/>
    </row>
    <row r="753" spans="2:52" s="92" customFormat="1" ht="12.95" customHeight="1" x14ac:dyDescent="0.25">
      <c r="B753" s="78"/>
      <c r="C753" s="93"/>
      <c r="D753" s="93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  <c r="AM753" s="79"/>
      <c r="AN753" s="79"/>
      <c r="AO753" s="79"/>
      <c r="AP753" s="79"/>
      <c r="AQ753" s="79"/>
      <c r="AR753" s="79"/>
      <c r="AS753" s="79"/>
      <c r="AT753" s="79"/>
      <c r="AU753" s="79"/>
      <c r="AV753" s="79"/>
      <c r="AW753" s="79"/>
      <c r="AX753" s="25"/>
      <c r="AY753" s="25"/>
      <c r="AZ753" s="25"/>
    </row>
    <row r="754" spans="2:52" s="92" customFormat="1" ht="12.95" customHeight="1" x14ac:dyDescent="0.25">
      <c r="B754" s="78"/>
      <c r="C754" s="93"/>
      <c r="D754" s="93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  <c r="AM754" s="79"/>
      <c r="AN754" s="79"/>
      <c r="AO754" s="79"/>
      <c r="AP754" s="79"/>
      <c r="AQ754" s="79"/>
      <c r="AR754" s="79"/>
      <c r="AS754" s="79"/>
      <c r="AT754" s="79"/>
      <c r="AU754" s="79"/>
      <c r="AV754" s="79"/>
      <c r="AW754" s="79"/>
      <c r="AX754" s="25"/>
      <c r="AY754" s="25"/>
      <c r="AZ754" s="25"/>
    </row>
    <row r="755" spans="2:52" s="92" customFormat="1" ht="12.95" customHeight="1" x14ac:dyDescent="0.25">
      <c r="B755" s="78"/>
      <c r="C755" s="93"/>
      <c r="D755" s="93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  <c r="AM755" s="79"/>
      <c r="AN755" s="79"/>
      <c r="AO755" s="79"/>
      <c r="AP755" s="79"/>
      <c r="AQ755" s="79"/>
      <c r="AR755" s="79"/>
      <c r="AS755" s="79"/>
      <c r="AT755" s="79"/>
      <c r="AU755" s="79"/>
      <c r="AV755" s="79"/>
      <c r="AW755" s="79"/>
      <c r="AX755" s="25"/>
      <c r="AY755" s="25"/>
      <c r="AZ755" s="25"/>
    </row>
    <row r="756" spans="2:52" s="92" customFormat="1" ht="12.95" customHeight="1" x14ac:dyDescent="0.25">
      <c r="B756" s="78"/>
      <c r="C756" s="93"/>
      <c r="D756" s="93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  <c r="AM756" s="79"/>
      <c r="AN756" s="79"/>
      <c r="AO756" s="79"/>
      <c r="AP756" s="79"/>
      <c r="AQ756" s="79"/>
      <c r="AR756" s="79"/>
      <c r="AS756" s="79"/>
      <c r="AT756" s="79"/>
      <c r="AU756" s="79"/>
      <c r="AV756" s="79"/>
      <c r="AW756" s="79"/>
      <c r="AX756" s="25"/>
      <c r="AY756" s="25"/>
      <c r="AZ756" s="25"/>
    </row>
    <row r="757" spans="2:52" s="92" customFormat="1" ht="12.95" customHeight="1" x14ac:dyDescent="0.25">
      <c r="B757" s="78"/>
      <c r="C757" s="93"/>
      <c r="D757" s="93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  <c r="AM757" s="79"/>
      <c r="AN757" s="79"/>
      <c r="AO757" s="79"/>
      <c r="AP757" s="79"/>
      <c r="AQ757" s="79"/>
      <c r="AR757" s="79"/>
      <c r="AS757" s="79"/>
      <c r="AT757" s="79"/>
      <c r="AU757" s="79"/>
      <c r="AV757" s="79"/>
      <c r="AW757" s="79"/>
      <c r="AX757" s="25"/>
      <c r="AY757" s="25"/>
      <c r="AZ757" s="25"/>
    </row>
    <row r="758" spans="2:52" s="92" customFormat="1" ht="12.95" customHeight="1" x14ac:dyDescent="0.25">
      <c r="B758" s="78"/>
      <c r="C758" s="93"/>
      <c r="D758" s="93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  <c r="AM758" s="79"/>
      <c r="AN758" s="79"/>
      <c r="AO758" s="79"/>
      <c r="AP758" s="79"/>
      <c r="AQ758" s="79"/>
      <c r="AR758" s="79"/>
      <c r="AS758" s="79"/>
      <c r="AT758" s="79"/>
      <c r="AU758" s="79"/>
      <c r="AV758" s="79"/>
      <c r="AW758" s="79"/>
      <c r="AX758" s="25"/>
      <c r="AY758" s="25"/>
      <c r="AZ758" s="25"/>
    </row>
    <row r="759" spans="2:52" s="92" customFormat="1" ht="12.95" customHeight="1" x14ac:dyDescent="0.25">
      <c r="B759" s="78"/>
      <c r="C759" s="93"/>
      <c r="D759" s="93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  <c r="AM759" s="79"/>
      <c r="AN759" s="79"/>
      <c r="AO759" s="79"/>
      <c r="AP759" s="79"/>
      <c r="AQ759" s="79"/>
      <c r="AR759" s="79"/>
      <c r="AS759" s="79"/>
      <c r="AT759" s="79"/>
      <c r="AU759" s="79"/>
      <c r="AV759" s="79"/>
      <c r="AW759" s="79"/>
      <c r="AX759" s="25"/>
      <c r="AY759" s="25"/>
      <c r="AZ759" s="25"/>
    </row>
    <row r="760" spans="2:52" s="92" customFormat="1" ht="12.95" customHeight="1" x14ac:dyDescent="0.25">
      <c r="B760" s="78"/>
      <c r="C760" s="93"/>
      <c r="D760" s="93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  <c r="AM760" s="79"/>
      <c r="AN760" s="79"/>
      <c r="AO760" s="79"/>
      <c r="AP760" s="79"/>
      <c r="AQ760" s="79"/>
      <c r="AR760" s="79"/>
      <c r="AS760" s="79"/>
      <c r="AT760" s="79"/>
      <c r="AU760" s="79"/>
      <c r="AV760" s="79"/>
      <c r="AW760" s="79"/>
      <c r="AX760" s="25"/>
      <c r="AY760" s="25"/>
      <c r="AZ760" s="25"/>
    </row>
    <row r="761" spans="2:52" s="92" customFormat="1" ht="12.95" customHeight="1" x14ac:dyDescent="0.25">
      <c r="B761" s="78"/>
      <c r="C761" s="93"/>
      <c r="D761" s="93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  <c r="AM761" s="79"/>
      <c r="AN761" s="79"/>
      <c r="AO761" s="79"/>
      <c r="AP761" s="79"/>
      <c r="AQ761" s="79"/>
      <c r="AR761" s="79"/>
      <c r="AS761" s="79"/>
      <c r="AT761" s="79"/>
      <c r="AU761" s="79"/>
      <c r="AV761" s="79"/>
      <c r="AW761" s="79"/>
      <c r="AX761" s="25"/>
      <c r="AY761" s="25"/>
      <c r="AZ761" s="25"/>
    </row>
    <row r="762" spans="2:52" s="92" customFormat="1" ht="12.95" customHeight="1" x14ac:dyDescent="0.25">
      <c r="B762" s="78"/>
      <c r="C762" s="93"/>
      <c r="D762" s="93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2:52" s="92" customFormat="1" ht="12.95" customHeight="1" x14ac:dyDescent="0.25">
      <c r="B763" s="78"/>
      <c r="C763" s="93"/>
      <c r="D763" s="93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2:52" s="92" customFormat="1" ht="12.95" customHeight="1" x14ac:dyDescent="0.25">
      <c r="B764" s="78"/>
      <c r="C764" s="93"/>
      <c r="D764" s="93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2:52" s="92" customFormat="1" ht="12.95" customHeight="1" x14ac:dyDescent="0.25">
      <c r="B765" s="78"/>
      <c r="C765" s="93"/>
      <c r="D765" s="93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2:52" s="92" customFormat="1" ht="12.95" customHeight="1" x14ac:dyDescent="0.25">
      <c r="B766" s="78"/>
      <c r="C766" s="91"/>
      <c r="D766" s="91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2:52" s="92" customFormat="1" ht="18" customHeight="1" x14ac:dyDescent="0.25">
      <c r="B767" s="90"/>
      <c r="C767" s="91"/>
      <c r="D767" s="91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2:52" s="92" customFormat="1" ht="12.95" customHeight="1" x14ac:dyDescent="0.25">
      <c r="B768" s="72"/>
      <c r="C768" s="93"/>
      <c r="D768" s="93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  <c r="AI768" s="79"/>
      <c r="AJ768" s="79"/>
      <c r="AK768" s="79"/>
      <c r="AL768" s="79"/>
      <c r="AM768" s="79"/>
      <c r="AN768" s="79"/>
      <c r="AO768" s="79"/>
      <c r="AP768" s="79"/>
      <c r="AQ768" s="79"/>
      <c r="AR768" s="79"/>
      <c r="AS768" s="79"/>
      <c r="AT768" s="79"/>
      <c r="AU768" s="79"/>
      <c r="AV768" s="79"/>
      <c r="AW768" s="79"/>
      <c r="AX768" s="25"/>
      <c r="AY768" s="25"/>
      <c r="AZ768" s="25"/>
    </row>
    <row r="769" spans="2:52" s="92" customFormat="1" ht="12.95" customHeight="1" x14ac:dyDescent="0.25">
      <c r="B769" s="72"/>
      <c r="C769" s="93"/>
      <c r="D769" s="93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  <c r="AM769" s="79"/>
      <c r="AN769" s="79"/>
      <c r="AO769" s="79"/>
      <c r="AP769" s="79"/>
      <c r="AQ769" s="79"/>
      <c r="AR769" s="79"/>
      <c r="AS769" s="79"/>
      <c r="AT769" s="79"/>
      <c r="AU769" s="79"/>
      <c r="AV769" s="79"/>
      <c r="AW769" s="79"/>
      <c r="AX769" s="25"/>
      <c r="AY769" s="25"/>
      <c r="AZ769" s="25"/>
    </row>
    <row r="770" spans="2:52" s="92" customFormat="1" ht="12.95" customHeight="1" x14ac:dyDescent="0.25">
      <c r="B770" s="72"/>
      <c r="C770" s="93"/>
      <c r="D770" s="93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  <c r="AM770" s="79"/>
      <c r="AN770" s="79"/>
      <c r="AO770" s="79"/>
      <c r="AP770" s="79"/>
      <c r="AQ770" s="79"/>
      <c r="AR770" s="79"/>
      <c r="AS770" s="79"/>
      <c r="AT770" s="79"/>
      <c r="AU770" s="79"/>
      <c r="AV770" s="79"/>
      <c r="AW770" s="79"/>
      <c r="AX770" s="25"/>
      <c r="AY770" s="25"/>
      <c r="AZ770" s="25"/>
    </row>
    <row r="771" spans="2:52" s="92" customFormat="1" ht="12.95" customHeight="1" x14ac:dyDescent="0.25">
      <c r="B771" s="72"/>
      <c r="C771" s="93"/>
      <c r="D771" s="93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  <c r="AM771" s="79"/>
      <c r="AN771" s="79"/>
      <c r="AO771" s="79"/>
      <c r="AP771" s="79"/>
      <c r="AQ771" s="79"/>
      <c r="AR771" s="79"/>
      <c r="AS771" s="79"/>
      <c r="AT771" s="79"/>
      <c r="AU771" s="79"/>
      <c r="AV771" s="79"/>
      <c r="AW771" s="79"/>
      <c r="AX771" s="25"/>
      <c r="AY771" s="25"/>
      <c r="AZ771" s="25"/>
    </row>
    <row r="772" spans="2:52" s="92" customFormat="1" ht="12.95" customHeight="1" x14ac:dyDescent="0.25">
      <c r="B772" s="78"/>
      <c r="C772" s="93"/>
      <c r="D772" s="93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  <c r="AM772" s="79"/>
      <c r="AN772" s="79"/>
      <c r="AO772" s="79"/>
      <c r="AP772" s="79"/>
      <c r="AQ772" s="79"/>
      <c r="AR772" s="79"/>
      <c r="AS772" s="79"/>
      <c r="AT772" s="79"/>
      <c r="AU772" s="79"/>
      <c r="AV772" s="79"/>
      <c r="AW772" s="79"/>
      <c r="AX772" s="25"/>
      <c r="AY772" s="25"/>
      <c r="AZ772" s="25"/>
    </row>
    <row r="773" spans="2:52" s="92" customFormat="1" ht="12.95" customHeight="1" x14ac:dyDescent="0.25">
      <c r="B773" s="78"/>
      <c r="C773" s="93"/>
      <c r="D773" s="93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  <c r="AM773" s="79"/>
      <c r="AN773" s="79"/>
      <c r="AO773" s="79"/>
      <c r="AP773" s="79"/>
      <c r="AQ773" s="79"/>
      <c r="AR773" s="79"/>
      <c r="AS773" s="79"/>
      <c r="AT773" s="79"/>
      <c r="AU773" s="79"/>
      <c r="AV773" s="79"/>
      <c r="AW773" s="79"/>
      <c r="AX773" s="25"/>
      <c r="AY773" s="25"/>
      <c r="AZ773" s="25"/>
    </row>
    <row r="774" spans="2:52" s="92" customFormat="1" ht="12.95" customHeight="1" x14ac:dyDescent="0.25">
      <c r="B774" s="78"/>
      <c r="C774" s="93"/>
      <c r="D774" s="93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  <c r="AM774" s="79"/>
      <c r="AN774" s="79"/>
      <c r="AO774" s="79"/>
      <c r="AP774" s="79"/>
      <c r="AQ774" s="79"/>
      <c r="AR774" s="79"/>
      <c r="AS774" s="79"/>
      <c r="AT774" s="79"/>
      <c r="AU774" s="79"/>
      <c r="AV774" s="79"/>
      <c r="AW774" s="79"/>
      <c r="AX774" s="25"/>
      <c r="AY774" s="25"/>
      <c r="AZ774" s="25"/>
    </row>
    <row r="775" spans="2:52" s="92" customFormat="1" ht="12.95" customHeight="1" x14ac:dyDescent="0.25">
      <c r="B775" s="78"/>
      <c r="C775" s="93"/>
      <c r="D775" s="93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  <c r="AM775" s="79"/>
      <c r="AN775" s="79"/>
      <c r="AO775" s="79"/>
      <c r="AP775" s="79"/>
      <c r="AQ775" s="79"/>
      <c r="AR775" s="79"/>
      <c r="AS775" s="79"/>
      <c r="AT775" s="79"/>
      <c r="AU775" s="79"/>
      <c r="AV775" s="79"/>
      <c r="AW775" s="79"/>
      <c r="AX775" s="25"/>
      <c r="AY775" s="25"/>
      <c r="AZ775" s="25"/>
    </row>
    <row r="776" spans="2:52" s="92" customFormat="1" ht="12.95" customHeight="1" x14ac:dyDescent="0.25">
      <c r="B776" s="78"/>
      <c r="C776" s="93"/>
      <c r="D776" s="93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  <c r="AM776" s="79"/>
      <c r="AN776" s="79"/>
      <c r="AO776" s="79"/>
      <c r="AP776" s="79"/>
      <c r="AQ776" s="79"/>
      <c r="AR776" s="79"/>
      <c r="AS776" s="79"/>
      <c r="AT776" s="79"/>
      <c r="AU776" s="79"/>
      <c r="AV776" s="79"/>
      <c r="AW776" s="79"/>
      <c r="AX776" s="25"/>
      <c r="AY776" s="25"/>
      <c r="AZ776" s="25"/>
    </row>
    <row r="777" spans="2:52" s="92" customFormat="1" ht="12.95" customHeight="1" x14ac:dyDescent="0.25">
      <c r="B777" s="78"/>
      <c r="C777" s="93"/>
      <c r="D777" s="93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  <c r="AM777" s="79"/>
      <c r="AN777" s="79"/>
      <c r="AO777" s="79"/>
      <c r="AP777" s="79"/>
      <c r="AQ777" s="79"/>
      <c r="AR777" s="79"/>
      <c r="AS777" s="79"/>
      <c r="AT777" s="79"/>
      <c r="AU777" s="79"/>
      <c r="AV777" s="79"/>
      <c r="AW777" s="79"/>
      <c r="AX777" s="25"/>
      <c r="AY777" s="25"/>
      <c r="AZ777" s="25"/>
    </row>
    <row r="778" spans="2:52" s="92" customFormat="1" ht="12.95" customHeight="1" x14ac:dyDescent="0.25">
      <c r="B778" s="78"/>
      <c r="C778" s="93"/>
      <c r="D778" s="93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  <c r="AM778" s="79"/>
      <c r="AN778" s="79"/>
      <c r="AO778" s="79"/>
      <c r="AP778" s="79"/>
      <c r="AQ778" s="79"/>
      <c r="AR778" s="79"/>
      <c r="AS778" s="79"/>
      <c r="AT778" s="79"/>
      <c r="AU778" s="79"/>
      <c r="AV778" s="79"/>
      <c r="AW778" s="79"/>
      <c r="AX778" s="25"/>
      <c r="AY778" s="25"/>
      <c r="AZ778" s="25"/>
    </row>
    <row r="779" spans="2:52" s="92" customFormat="1" ht="12.95" customHeight="1" x14ac:dyDescent="0.25">
      <c r="B779" s="78"/>
      <c r="C779" s="93"/>
      <c r="D779" s="93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  <c r="AI779" s="79"/>
      <c r="AJ779" s="79"/>
      <c r="AK779" s="79"/>
      <c r="AL779" s="79"/>
      <c r="AM779" s="79"/>
      <c r="AN779" s="79"/>
      <c r="AO779" s="79"/>
      <c r="AP779" s="79"/>
      <c r="AQ779" s="79"/>
      <c r="AR779" s="79"/>
      <c r="AS779" s="79"/>
      <c r="AT779" s="79"/>
      <c r="AU779" s="79"/>
      <c r="AV779" s="79"/>
      <c r="AW779" s="79"/>
      <c r="AX779" s="25"/>
      <c r="AY779" s="25"/>
      <c r="AZ779" s="25"/>
    </row>
    <row r="780" spans="2:52" s="92" customFormat="1" ht="12.95" customHeight="1" x14ac:dyDescent="0.25">
      <c r="B780" s="78"/>
      <c r="C780" s="93"/>
      <c r="D780" s="93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  <c r="AM780" s="79"/>
      <c r="AN780" s="79"/>
      <c r="AO780" s="79"/>
      <c r="AP780" s="79"/>
      <c r="AQ780" s="79"/>
      <c r="AR780" s="79"/>
      <c r="AS780" s="79"/>
      <c r="AT780" s="79"/>
      <c r="AU780" s="79"/>
      <c r="AV780" s="79"/>
      <c r="AW780" s="79"/>
      <c r="AX780" s="25"/>
      <c r="AY780" s="25"/>
      <c r="AZ780" s="25"/>
    </row>
    <row r="781" spans="2:52" s="92" customFormat="1" ht="12.95" customHeight="1" x14ac:dyDescent="0.25">
      <c r="B781" s="78"/>
      <c r="C781" s="93"/>
      <c r="D781" s="93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  <c r="AM781" s="79"/>
      <c r="AN781" s="79"/>
      <c r="AO781" s="79"/>
      <c r="AP781" s="79"/>
      <c r="AQ781" s="79"/>
      <c r="AR781" s="79"/>
      <c r="AS781" s="79"/>
      <c r="AT781" s="79"/>
      <c r="AU781" s="79"/>
      <c r="AV781" s="79"/>
      <c r="AW781" s="79"/>
      <c r="AX781" s="25"/>
      <c r="AY781" s="25"/>
      <c r="AZ781" s="25"/>
    </row>
    <row r="782" spans="2:52" s="92" customFormat="1" ht="12.95" customHeight="1" x14ac:dyDescent="0.25">
      <c r="B782" s="78"/>
      <c r="C782" s="93"/>
      <c r="D782" s="93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  <c r="AM782" s="79"/>
      <c r="AN782" s="79"/>
      <c r="AO782" s="79"/>
      <c r="AP782" s="79"/>
      <c r="AQ782" s="79"/>
      <c r="AR782" s="79"/>
      <c r="AS782" s="79"/>
      <c r="AT782" s="79"/>
      <c r="AU782" s="79"/>
      <c r="AV782" s="79"/>
      <c r="AW782" s="79"/>
      <c r="AX782" s="25"/>
      <c r="AY782" s="25"/>
      <c r="AZ782" s="25"/>
    </row>
    <row r="783" spans="2:52" s="92" customFormat="1" ht="12.95" customHeight="1" x14ac:dyDescent="0.25">
      <c r="B783" s="78"/>
      <c r="C783" s="93"/>
      <c r="D783" s="93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  <c r="AM783" s="79"/>
      <c r="AN783" s="79"/>
      <c r="AO783" s="79"/>
      <c r="AP783" s="79"/>
      <c r="AQ783" s="79"/>
      <c r="AR783" s="79"/>
      <c r="AS783" s="79"/>
      <c r="AT783" s="79"/>
      <c r="AU783" s="79"/>
      <c r="AV783" s="79"/>
      <c r="AW783" s="79"/>
      <c r="AX783" s="25"/>
      <c r="AY783" s="25"/>
      <c r="AZ783" s="25"/>
    </row>
    <row r="784" spans="2:52" s="92" customFormat="1" ht="12.95" customHeight="1" x14ac:dyDescent="0.25">
      <c r="B784" s="78"/>
      <c r="C784" s="93"/>
      <c r="D784" s="93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  <c r="AM784" s="79"/>
      <c r="AN784" s="79"/>
      <c r="AO784" s="79"/>
      <c r="AP784" s="79"/>
      <c r="AQ784" s="79"/>
      <c r="AR784" s="79"/>
      <c r="AS784" s="79"/>
      <c r="AT784" s="79"/>
      <c r="AU784" s="79"/>
      <c r="AV784" s="79"/>
      <c r="AW784" s="79"/>
      <c r="AX784" s="25"/>
      <c r="AY784" s="25"/>
      <c r="AZ784" s="25"/>
    </row>
    <row r="785" spans="2:52" s="92" customFormat="1" ht="12.95" customHeight="1" x14ac:dyDescent="0.25">
      <c r="B785" s="78"/>
      <c r="C785" s="93"/>
      <c r="D785" s="93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  <c r="AM785" s="79"/>
      <c r="AN785" s="79"/>
      <c r="AO785" s="79"/>
      <c r="AP785" s="79"/>
      <c r="AQ785" s="79"/>
      <c r="AR785" s="79"/>
      <c r="AS785" s="79"/>
      <c r="AT785" s="79"/>
      <c r="AU785" s="79"/>
      <c r="AV785" s="79"/>
      <c r="AW785" s="79"/>
      <c r="AX785" s="25"/>
      <c r="AY785" s="25"/>
      <c r="AZ785" s="25"/>
    </row>
    <row r="786" spans="2:52" s="92" customFormat="1" ht="12.95" customHeight="1" x14ac:dyDescent="0.25">
      <c r="B786" s="78"/>
      <c r="C786" s="93"/>
      <c r="D786" s="93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  <c r="AM786" s="79"/>
      <c r="AN786" s="79"/>
      <c r="AO786" s="79"/>
      <c r="AP786" s="79"/>
      <c r="AQ786" s="79"/>
      <c r="AR786" s="79"/>
      <c r="AS786" s="79"/>
      <c r="AT786" s="79"/>
      <c r="AU786" s="79"/>
      <c r="AV786" s="79"/>
      <c r="AW786" s="79"/>
      <c r="AX786" s="25"/>
      <c r="AY786" s="25"/>
      <c r="AZ786" s="25"/>
    </row>
    <row r="787" spans="2:52" s="92" customFormat="1" ht="12.95" customHeight="1" x14ac:dyDescent="0.25">
      <c r="B787" s="78"/>
      <c r="C787" s="93"/>
      <c r="D787" s="93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  <c r="AM787" s="79"/>
      <c r="AN787" s="79"/>
      <c r="AO787" s="79"/>
      <c r="AP787" s="79"/>
      <c r="AQ787" s="79"/>
      <c r="AR787" s="79"/>
      <c r="AS787" s="79"/>
      <c r="AT787" s="79"/>
      <c r="AU787" s="79"/>
      <c r="AV787" s="79"/>
      <c r="AW787" s="79"/>
      <c r="AX787" s="25"/>
      <c r="AY787" s="25"/>
      <c r="AZ787" s="25"/>
    </row>
    <row r="788" spans="2:52" s="92" customFormat="1" ht="12.95" customHeight="1" x14ac:dyDescent="0.25">
      <c r="B788" s="78"/>
      <c r="C788" s="93"/>
      <c r="D788" s="93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  <c r="AM788" s="79"/>
      <c r="AN788" s="79"/>
      <c r="AO788" s="79"/>
      <c r="AP788" s="79"/>
      <c r="AQ788" s="79"/>
      <c r="AR788" s="79"/>
      <c r="AS788" s="79"/>
      <c r="AT788" s="79"/>
      <c r="AU788" s="79"/>
      <c r="AV788" s="79"/>
      <c r="AW788" s="79"/>
      <c r="AX788" s="25"/>
      <c r="AY788" s="25"/>
      <c r="AZ788" s="25"/>
    </row>
    <row r="789" spans="2:52" s="92" customFormat="1" ht="12.95" customHeight="1" x14ac:dyDescent="0.25">
      <c r="B789" s="78"/>
      <c r="C789" s="93"/>
      <c r="D789" s="93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  <c r="AM789" s="79"/>
      <c r="AN789" s="79"/>
      <c r="AO789" s="79"/>
      <c r="AP789" s="79"/>
      <c r="AQ789" s="79"/>
      <c r="AR789" s="79"/>
      <c r="AS789" s="79"/>
      <c r="AT789" s="79"/>
      <c r="AU789" s="79"/>
      <c r="AV789" s="79"/>
      <c r="AW789" s="79"/>
      <c r="AX789" s="25"/>
      <c r="AY789" s="25"/>
      <c r="AZ789" s="25"/>
    </row>
    <row r="790" spans="2:52" s="92" customFormat="1" ht="12.95" customHeight="1" x14ac:dyDescent="0.25">
      <c r="B790" s="78"/>
      <c r="C790" s="93"/>
      <c r="D790" s="93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  <c r="AM790" s="79"/>
      <c r="AN790" s="79"/>
      <c r="AO790" s="79"/>
      <c r="AP790" s="79"/>
      <c r="AQ790" s="79"/>
      <c r="AR790" s="79"/>
      <c r="AS790" s="79"/>
      <c r="AT790" s="79"/>
      <c r="AU790" s="79"/>
      <c r="AV790" s="79"/>
      <c r="AW790" s="79"/>
      <c r="AX790" s="25"/>
      <c r="AY790" s="25"/>
      <c r="AZ790" s="25"/>
    </row>
    <row r="791" spans="2:52" s="92" customFormat="1" ht="12.95" customHeight="1" x14ac:dyDescent="0.25">
      <c r="B791" s="78"/>
      <c r="C791" s="93"/>
      <c r="D791" s="93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  <c r="AM791" s="79"/>
      <c r="AN791" s="79"/>
      <c r="AO791" s="79"/>
      <c r="AP791" s="79"/>
      <c r="AQ791" s="79"/>
      <c r="AR791" s="79"/>
      <c r="AS791" s="79"/>
      <c r="AT791" s="79"/>
      <c r="AU791" s="79"/>
      <c r="AV791" s="79"/>
      <c r="AW791" s="79"/>
      <c r="AX791" s="25"/>
      <c r="AY791" s="25"/>
      <c r="AZ791" s="25"/>
    </row>
    <row r="792" spans="2:52" s="92" customFormat="1" ht="12.95" customHeight="1" x14ac:dyDescent="0.25">
      <c r="B792" s="78"/>
      <c r="C792" s="93"/>
      <c r="D792" s="93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2:52" s="92" customFormat="1" ht="12.95" customHeight="1" x14ac:dyDescent="0.25">
      <c r="B793" s="78"/>
      <c r="C793" s="93"/>
      <c r="D793" s="93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2:52" s="92" customFormat="1" ht="12.95" customHeight="1" x14ac:dyDescent="0.25">
      <c r="B794" s="78"/>
      <c r="C794" s="93"/>
      <c r="D794" s="93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2:52" s="92" customFormat="1" ht="12.95" customHeight="1" x14ac:dyDescent="0.25">
      <c r="B795" s="78"/>
      <c r="C795" s="93"/>
      <c r="D795" s="93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2:52" s="76" customFormat="1" ht="42" customHeight="1" x14ac:dyDescent="0.3">
      <c r="B796" s="82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2:52" s="92" customFormat="1" ht="30.75" customHeight="1" x14ac:dyDescent="0.25">
      <c r="B797" s="90"/>
      <c r="C797" s="91"/>
      <c r="D797" s="91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2:52" s="92" customFormat="1" ht="12.95" customHeight="1" x14ac:dyDescent="0.25">
      <c r="B798" s="78"/>
      <c r="C798" s="93"/>
      <c r="D798" s="93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  <c r="AM798" s="79"/>
      <c r="AN798" s="79"/>
      <c r="AO798" s="79"/>
      <c r="AP798" s="79"/>
      <c r="AQ798" s="79"/>
      <c r="AR798" s="79"/>
      <c r="AS798" s="79"/>
      <c r="AT798" s="79"/>
      <c r="AU798" s="79"/>
      <c r="AV798" s="79"/>
      <c r="AW798" s="79"/>
      <c r="AX798" s="25"/>
      <c r="AY798" s="25"/>
      <c r="AZ798" s="25"/>
    </row>
    <row r="799" spans="2:52" s="92" customFormat="1" ht="12.95" customHeight="1" x14ac:dyDescent="0.25">
      <c r="B799" s="78"/>
      <c r="C799" s="93"/>
      <c r="D799" s="93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  <c r="AM799" s="79"/>
      <c r="AN799" s="79"/>
      <c r="AO799" s="79"/>
      <c r="AP799" s="79"/>
      <c r="AQ799" s="79"/>
      <c r="AR799" s="79"/>
      <c r="AS799" s="79"/>
      <c r="AT799" s="79"/>
      <c r="AU799" s="79"/>
      <c r="AV799" s="79"/>
      <c r="AW799" s="79"/>
      <c r="AX799" s="25"/>
      <c r="AY799" s="25"/>
      <c r="AZ799" s="25"/>
    </row>
    <row r="800" spans="2:52" s="92" customFormat="1" ht="12.95" customHeight="1" x14ac:dyDescent="0.25">
      <c r="B800" s="78"/>
      <c r="C800" s="93"/>
      <c r="D800" s="93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  <c r="AM800" s="79"/>
      <c r="AN800" s="79"/>
      <c r="AO800" s="79"/>
      <c r="AP800" s="79"/>
      <c r="AQ800" s="79"/>
      <c r="AR800" s="79"/>
      <c r="AS800" s="79"/>
      <c r="AT800" s="79"/>
      <c r="AU800" s="79"/>
      <c r="AV800" s="79"/>
      <c r="AW800" s="79"/>
      <c r="AX800" s="25"/>
      <c r="AY800" s="25"/>
      <c r="AZ800" s="25"/>
    </row>
    <row r="801" spans="2:52" s="92" customFormat="1" ht="12.95" customHeight="1" x14ac:dyDescent="0.25">
      <c r="B801" s="78"/>
      <c r="C801" s="93"/>
      <c r="D801" s="93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  <c r="AM801" s="79"/>
      <c r="AN801" s="79"/>
      <c r="AO801" s="79"/>
      <c r="AP801" s="79"/>
      <c r="AQ801" s="79"/>
      <c r="AR801" s="79"/>
      <c r="AS801" s="79"/>
      <c r="AT801" s="79"/>
      <c r="AU801" s="79"/>
      <c r="AV801" s="79"/>
      <c r="AW801" s="79"/>
      <c r="AX801" s="25"/>
      <c r="AY801" s="25"/>
      <c r="AZ801" s="25"/>
    </row>
    <row r="802" spans="2:52" s="92" customFormat="1" ht="12.95" customHeight="1" x14ac:dyDescent="0.25">
      <c r="B802" s="78"/>
      <c r="C802" s="93"/>
      <c r="D802" s="93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  <c r="AM802" s="79"/>
      <c r="AN802" s="79"/>
      <c r="AO802" s="79"/>
      <c r="AP802" s="79"/>
      <c r="AQ802" s="79"/>
      <c r="AR802" s="79"/>
      <c r="AS802" s="79"/>
      <c r="AT802" s="79"/>
      <c r="AU802" s="79"/>
      <c r="AV802" s="79"/>
      <c r="AW802" s="79"/>
      <c r="AX802" s="25"/>
      <c r="AY802" s="25"/>
      <c r="AZ802" s="25"/>
    </row>
    <row r="803" spans="2:52" s="92" customFormat="1" ht="12.95" customHeight="1" x14ac:dyDescent="0.25">
      <c r="B803" s="78"/>
      <c r="C803" s="93"/>
      <c r="D803" s="93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  <c r="AM803" s="79"/>
      <c r="AN803" s="79"/>
      <c r="AO803" s="79"/>
      <c r="AP803" s="79"/>
      <c r="AQ803" s="79"/>
      <c r="AR803" s="79"/>
      <c r="AS803" s="79"/>
      <c r="AT803" s="79"/>
      <c r="AU803" s="79"/>
      <c r="AV803" s="79"/>
      <c r="AW803" s="79"/>
      <c r="AX803" s="25"/>
      <c r="AY803" s="25"/>
      <c r="AZ803" s="25"/>
    </row>
    <row r="804" spans="2:52" s="92" customFormat="1" ht="12.95" customHeight="1" x14ac:dyDescent="0.25">
      <c r="B804" s="78"/>
      <c r="C804" s="93"/>
      <c r="D804" s="93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  <c r="AM804" s="79"/>
      <c r="AN804" s="79"/>
      <c r="AO804" s="79"/>
      <c r="AP804" s="79"/>
      <c r="AQ804" s="79"/>
      <c r="AR804" s="79"/>
      <c r="AS804" s="79"/>
      <c r="AT804" s="79"/>
      <c r="AU804" s="79"/>
      <c r="AV804" s="79"/>
      <c r="AW804" s="79"/>
      <c r="AX804" s="25"/>
      <c r="AY804" s="25"/>
      <c r="AZ804" s="25"/>
    </row>
    <row r="805" spans="2:52" s="92" customFormat="1" ht="12.95" customHeight="1" x14ac:dyDescent="0.25">
      <c r="B805" s="78"/>
      <c r="C805" s="93"/>
      <c r="D805" s="93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  <c r="AM805" s="79"/>
      <c r="AN805" s="79"/>
      <c r="AO805" s="79"/>
      <c r="AP805" s="79"/>
      <c r="AQ805" s="79"/>
      <c r="AR805" s="79"/>
      <c r="AS805" s="79"/>
      <c r="AT805" s="79"/>
      <c r="AU805" s="79"/>
      <c r="AV805" s="79"/>
      <c r="AW805" s="79"/>
      <c r="AX805" s="25"/>
      <c r="AY805" s="25"/>
      <c r="AZ805" s="25"/>
    </row>
    <row r="806" spans="2:52" s="92" customFormat="1" ht="12.95" customHeight="1" x14ac:dyDescent="0.25">
      <c r="B806" s="78"/>
      <c r="C806" s="93"/>
      <c r="D806" s="93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  <c r="AM806" s="79"/>
      <c r="AN806" s="79"/>
      <c r="AO806" s="79"/>
      <c r="AP806" s="79"/>
      <c r="AQ806" s="79"/>
      <c r="AR806" s="79"/>
      <c r="AS806" s="79"/>
      <c r="AT806" s="79"/>
      <c r="AU806" s="79"/>
      <c r="AV806" s="79"/>
      <c r="AW806" s="79"/>
      <c r="AX806" s="25"/>
      <c r="AY806" s="25"/>
      <c r="AZ806" s="25"/>
    </row>
    <row r="807" spans="2:52" s="92" customFormat="1" ht="12.95" customHeight="1" x14ac:dyDescent="0.25">
      <c r="B807" s="78"/>
      <c r="C807" s="93"/>
      <c r="D807" s="93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  <c r="AM807" s="79"/>
      <c r="AN807" s="79"/>
      <c r="AO807" s="79"/>
      <c r="AP807" s="79"/>
      <c r="AQ807" s="79"/>
      <c r="AR807" s="79"/>
      <c r="AS807" s="79"/>
      <c r="AT807" s="79"/>
      <c r="AU807" s="79"/>
      <c r="AV807" s="79"/>
      <c r="AW807" s="79"/>
      <c r="AX807" s="25"/>
      <c r="AY807" s="25"/>
      <c r="AZ807" s="25"/>
    </row>
    <row r="808" spans="2:52" s="92" customFormat="1" ht="12.95" customHeight="1" x14ac:dyDescent="0.25">
      <c r="B808" s="78"/>
      <c r="C808" s="93"/>
      <c r="D808" s="93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  <c r="AM808" s="79"/>
      <c r="AN808" s="79"/>
      <c r="AO808" s="79"/>
      <c r="AP808" s="79"/>
      <c r="AQ808" s="79"/>
      <c r="AR808" s="79"/>
      <c r="AS808" s="79"/>
      <c r="AT808" s="79"/>
      <c r="AU808" s="79"/>
      <c r="AV808" s="79"/>
      <c r="AW808" s="79"/>
      <c r="AX808" s="25"/>
      <c r="AY808" s="25"/>
      <c r="AZ808" s="25"/>
    </row>
    <row r="809" spans="2:52" s="92" customFormat="1" ht="12.95" customHeight="1" x14ac:dyDescent="0.25">
      <c r="B809" s="78"/>
      <c r="C809" s="93"/>
      <c r="D809" s="93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  <c r="AM809" s="79"/>
      <c r="AN809" s="79"/>
      <c r="AO809" s="79"/>
      <c r="AP809" s="79"/>
      <c r="AQ809" s="79"/>
      <c r="AR809" s="79"/>
      <c r="AS809" s="79"/>
      <c r="AT809" s="79"/>
      <c r="AU809" s="79"/>
      <c r="AV809" s="79"/>
      <c r="AW809" s="79"/>
      <c r="AX809" s="25"/>
      <c r="AY809" s="25"/>
      <c r="AZ809" s="25"/>
    </row>
    <row r="810" spans="2:52" s="92" customFormat="1" ht="12.95" customHeight="1" x14ac:dyDescent="0.25">
      <c r="B810" s="78"/>
      <c r="C810" s="93"/>
      <c r="D810" s="93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  <c r="AM810" s="79"/>
      <c r="AN810" s="79"/>
      <c r="AO810" s="79"/>
      <c r="AP810" s="79"/>
      <c r="AQ810" s="79"/>
      <c r="AR810" s="79"/>
      <c r="AS810" s="79"/>
      <c r="AT810" s="79"/>
      <c r="AU810" s="79"/>
      <c r="AV810" s="79"/>
      <c r="AW810" s="79"/>
      <c r="AX810" s="25"/>
      <c r="AY810" s="25"/>
      <c r="AZ810" s="25"/>
    </row>
    <row r="811" spans="2:52" s="92" customFormat="1" ht="12.95" customHeight="1" x14ac:dyDescent="0.25">
      <c r="B811" s="78"/>
      <c r="C811" s="93"/>
      <c r="D811" s="93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  <c r="AM811" s="79"/>
      <c r="AN811" s="79"/>
      <c r="AO811" s="79"/>
      <c r="AP811" s="79"/>
      <c r="AQ811" s="79"/>
      <c r="AR811" s="79"/>
      <c r="AS811" s="79"/>
      <c r="AT811" s="79"/>
      <c r="AU811" s="79"/>
      <c r="AV811" s="79"/>
      <c r="AW811" s="79"/>
      <c r="AX811" s="25"/>
      <c r="AY811" s="25"/>
      <c r="AZ811" s="25"/>
    </row>
    <row r="812" spans="2:52" s="92" customFormat="1" ht="12.95" customHeight="1" x14ac:dyDescent="0.25">
      <c r="B812" s="78"/>
      <c r="C812" s="93"/>
      <c r="D812" s="93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  <c r="AM812" s="79"/>
      <c r="AN812" s="79"/>
      <c r="AO812" s="79"/>
      <c r="AP812" s="79"/>
      <c r="AQ812" s="79"/>
      <c r="AR812" s="79"/>
      <c r="AS812" s="79"/>
      <c r="AT812" s="79"/>
      <c r="AU812" s="79"/>
      <c r="AV812" s="79"/>
      <c r="AW812" s="79"/>
      <c r="AX812" s="25"/>
      <c r="AY812" s="25"/>
      <c r="AZ812" s="25"/>
    </row>
    <row r="813" spans="2:52" s="76" customFormat="1" x14ac:dyDescent="0.25">
      <c r="B813" s="81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2:52" s="76" customFormat="1" x14ac:dyDescent="0.25">
      <c r="B814" s="81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2:52" s="76" customFormat="1" x14ac:dyDescent="0.25">
      <c r="B815" s="81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2:52" s="76" customFormat="1" x14ac:dyDescent="0.25">
      <c r="B816" s="81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2:52" s="76" customFormat="1" x14ac:dyDescent="0.25">
      <c r="B817" s="81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2:52" s="76" customFormat="1" x14ac:dyDescent="0.25">
      <c r="B818" s="81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2:52" s="76" customFormat="1" x14ac:dyDescent="0.25">
      <c r="B819" s="81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2:52" s="76" customFormat="1" x14ac:dyDescent="0.25">
      <c r="B820" s="81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2:52" s="76" customFormat="1" x14ac:dyDescent="0.25">
      <c r="B821" s="81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2:52" s="76" customFormat="1" x14ac:dyDescent="0.25">
      <c r="B822" s="81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2:52" s="76" customFormat="1" x14ac:dyDescent="0.25">
      <c r="B823" s="81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2:52" s="76" customFormat="1" x14ac:dyDescent="0.25">
      <c r="B824" s="81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2:52" s="76" customFormat="1" x14ac:dyDescent="0.25">
      <c r="B825" s="81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2:52" s="76" customFormat="1" x14ac:dyDescent="0.25">
      <c r="B826" s="81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2:52" s="76" customFormat="1" x14ac:dyDescent="0.25">
      <c r="B827" s="81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2:52" s="76" customFormat="1" x14ac:dyDescent="0.25">
      <c r="B828" s="81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2:52" s="76" customFormat="1" x14ac:dyDescent="0.25">
      <c r="B829" s="81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2:52" s="76" customFormat="1" x14ac:dyDescent="0.25">
      <c r="B830" s="81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2:52" s="76" customFormat="1" x14ac:dyDescent="0.25">
      <c r="B831" s="81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2:52" s="76" customFormat="1" x14ac:dyDescent="0.25">
      <c r="B832" s="81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2:52" s="76" customFormat="1" x14ac:dyDescent="0.25">
      <c r="B833" s="81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2:52" s="76" customFormat="1" x14ac:dyDescent="0.25">
      <c r="B834" s="81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2:52" s="76" customFormat="1" ht="41.25" customHeight="1" x14ac:dyDescent="0.3">
      <c r="B835" s="82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2:52" s="76" customFormat="1" ht="24.75" customHeight="1" x14ac:dyDescent="0.25">
      <c r="B836" s="83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2:52" s="76" customFormat="1" ht="18" customHeight="1" x14ac:dyDescent="0.25">
      <c r="B837" s="90"/>
      <c r="C837" s="73"/>
      <c r="D837" s="73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2:52" s="76" customFormat="1" ht="12.95" customHeight="1" x14ac:dyDescent="0.25">
      <c r="B838" s="78"/>
      <c r="C838" s="73"/>
      <c r="D838" s="73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25"/>
      <c r="AY838" s="25"/>
      <c r="AZ838" s="94"/>
    </row>
    <row r="839" spans="2:52" s="76" customFormat="1" ht="12.95" customHeight="1" x14ac:dyDescent="0.25">
      <c r="B839" s="78"/>
      <c r="C839" s="73"/>
      <c r="D839" s="73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25"/>
      <c r="AY839" s="25"/>
      <c r="AZ839" s="94"/>
    </row>
    <row r="840" spans="2:52" s="76" customFormat="1" ht="12.95" customHeight="1" x14ac:dyDescent="0.25">
      <c r="B840" s="78"/>
      <c r="C840" s="73"/>
      <c r="D840" s="73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25"/>
      <c r="AY840" s="25"/>
      <c r="AZ840" s="94"/>
    </row>
    <row r="841" spans="2:52" s="76" customFormat="1" ht="12.95" customHeight="1" x14ac:dyDescent="0.25">
      <c r="B841" s="78"/>
      <c r="C841" s="73"/>
      <c r="D841" s="73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25"/>
      <c r="AY841" s="25"/>
      <c r="AZ841" s="94"/>
    </row>
    <row r="842" spans="2:52" s="76" customFormat="1" ht="12.95" customHeight="1" x14ac:dyDescent="0.25">
      <c r="B842" s="78"/>
      <c r="C842" s="73"/>
      <c r="D842" s="73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25"/>
      <c r="AY842" s="25"/>
      <c r="AZ842" s="94"/>
    </row>
    <row r="843" spans="2:52" s="76" customFormat="1" ht="12.95" customHeight="1" x14ac:dyDescent="0.25">
      <c r="B843" s="78"/>
      <c r="C843" s="73"/>
      <c r="D843" s="73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25"/>
      <c r="AY843" s="25"/>
      <c r="AZ843" s="94"/>
    </row>
    <row r="844" spans="2:52" s="76" customFormat="1" ht="12.95" customHeight="1" x14ac:dyDescent="0.25">
      <c r="B844" s="78"/>
      <c r="C844" s="73"/>
      <c r="D844" s="73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25"/>
      <c r="AY844" s="25"/>
      <c r="AZ844" s="94"/>
    </row>
    <row r="845" spans="2:52" s="76" customFormat="1" ht="12.95" customHeight="1" x14ac:dyDescent="0.25">
      <c r="B845" s="78"/>
      <c r="C845" s="73"/>
      <c r="D845" s="73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25"/>
      <c r="AY845" s="25"/>
      <c r="AZ845" s="94"/>
    </row>
    <row r="846" spans="2:52" s="76" customFormat="1" ht="12.95" customHeight="1" x14ac:dyDescent="0.25">
      <c r="B846" s="78"/>
      <c r="C846" s="73"/>
      <c r="D846" s="73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25"/>
      <c r="AY846" s="25"/>
      <c r="AZ846" s="94"/>
    </row>
    <row r="847" spans="2:52" s="76" customFormat="1" ht="12.95" customHeight="1" x14ac:dyDescent="0.25">
      <c r="B847" s="78"/>
      <c r="C847" s="73"/>
      <c r="D847" s="73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25"/>
      <c r="AY847" s="25"/>
      <c r="AZ847" s="94"/>
    </row>
    <row r="848" spans="2:52" s="76" customFormat="1" ht="12.95" customHeight="1" x14ac:dyDescent="0.25">
      <c r="B848" s="78"/>
      <c r="C848" s="73"/>
      <c r="D848" s="73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25"/>
      <c r="AY848" s="25"/>
      <c r="AZ848" s="94"/>
    </row>
    <row r="849" spans="2:52" s="76" customFormat="1" ht="12.95" customHeight="1" x14ac:dyDescent="0.25">
      <c r="B849" s="72"/>
      <c r="C849" s="73"/>
      <c r="D849" s="73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25"/>
      <c r="AY849" s="25"/>
      <c r="AZ849" s="94"/>
    </row>
    <row r="850" spans="2:52" s="76" customFormat="1" ht="12.95" customHeight="1" x14ac:dyDescent="0.25">
      <c r="B850" s="78"/>
      <c r="C850" s="73"/>
      <c r="D850" s="73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25"/>
      <c r="AY850" s="25"/>
      <c r="AZ850" s="94"/>
    </row>
    <row r="851" spans="2:52" s="76" customFormat="1" ht="12.95" customHeight="1" x14ac:dyDescent="0.25">
      <c r="B851" s="78"/>
      <c r="C851" s="73"/>
      <c r="D851" s="73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25"/>
      <c r="AY851" s="25"/>
      <c r="AZ851" s="94"/>
    </row>
    <row r="852" spans="2:52" s="76" customFormat="1" ht="18" customHeight="1" x14ac:dyDescent="0.25">
      <c r="B852" s="90"/>
      <c r="C852" s="73"/>
      <c r="D852" s="73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2:52" s="76" customFormat="1" ht="12.95" customHeight="1" x14ac:dyDescent="0.25">
      <c r="B853" s="78"/>
      <c r="C853" s="73"/>
      <c r="D853" s="73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25"/>
      <c r="AY853" s="25"/>
      <c r="AZ853" s="94"/>
    </row>
    <row r="854" spans="2:52" s="76" customFormat="1" ht="12.95" customHeight="1" x14ac:dyDescent="0.25">
      <c r="B854" s="78"/>
      <c r="C854" s="73"/>
      <c r="D854" s="73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25"/>
      <c r="AY854" s="25"/>
      <c r="AZ854" s="94"/>
    </row>
    <row r="855" spans="2:52" s="76" customFormat="1" ht="12.95" customHeight="1" x14ac:dyDescent="0.25">
      <c r="B855" s="78"/>
      <c r="C855" s="73"/>
      <c r="D855" s="73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25"/>
      <c r="AY855" s="25"/>
      <c r="AZ855" s="94"/>
    </row>
    <row r="856" spans="2:52" s="76" customFormat="1" ht="12.95" customHeight="1" x14ac:dyDescent="0.25">
      <c r="B856" s="78"/>
      <c r="C856" s="73"/>
      <c r="D856" s="73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25"/>
      <c r="AY856" s="25"/>
      <c r="AZ856" s="94"/>
    </row>
    <row r="857" spans="2:52" s="76" customFormat="1" ht="12.95" customHeight="1" x14ac:dyDescent="0.25">
      <c r="B857" s="78"/>
      <c r="C857" s="73"/>
      <c r="D857" s="73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25"/>
      <c r="AY857" s="25"/>
      <c r="AZ857" s="94"/>
    </row>
    <row r="858" spans="2:52" s="76" customFormat="1" ht="12.95" customHeight="1" x14ac:dyDescent="0.25">
      <c r="B858" s="78"/>
      <c r="C858" s="73"/>
      <c r="D858" s="73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25"/>
      <c r="AY858" s="25"/>
      <c r="AZ858" s="94"/>
    </row>
    <row r="859" spans="2:52" s="76" customFormat="1" ht="12.95" customHeight="1" x14ac:dyDescent="0.25">
      <c r="B859" s="78"/>
      <c r="C859" s="73"/>
      <c r="D859" s="73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25"/>
      <c r="AY859" s="25"/>
      <c r="AZ859" s="94"/>
    </row>
    <row r="860" spans="2:52" s="76" customFormat="1" ht="12.95" customHeight="1" x14ac:dyDescent="0.25">
      <c r="B860" s="72"/>
      <c r="C860" s="73"/>
      <c r="D860" s="73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25"/>
      <c r="AY860" s="25"/>
      <c r="AZ860" s="94"/>
    </row>
    <row r="861" spans="2:52" s="76" customFormat="1" ht="12.95" customHeight="1" x14ac:dyDescent="0.25">
      <c r="B861" s="78"/>
      <c r="C861" s="73"/>
      <c r="D861" s="73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25"/>
      <c r="AY861" s="25"/>
      <c r="AZ861" s="94"/>
    </row>
    <row r="862" spans="2:52" s="76" customFormat="1" ht="12.95" customHeight="1" x14ac:dyDescent="0.25">
      <c r="B862" s="78"/>
      <c r="C862" s="73"/>
      <c r="D862" s="73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25"/>
      <c r="AY862" s="25"/>
      <c r="AZ862" s="94"/>
    </row>
    <row r="863" spans="2:52" s="76" customFormat="1" ht="12.95" customHeight="1" x14ac:dyDescent="0.25">
      <c r="B863" s="78"/>
      <c r="C863" s="73"/>
      <c r="D863" s="73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25"/>
      <c r="AY863" s="25"/>
      <c r="AZ863" s="94"/>
    </row>
    <row r="864" spans="2:52" s="76" customFormat="1" ht="18" customHeight="1" x14ac:dyDescent="0.25">
      <c r="B864" s="90"/>
      <c r="C864" s="73"/>
      <c r="D864" s="73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2:52" s="76" customFormat="1" ht="12.95" customHeight="1" x14ac:dyDescent="0.25">
      <c r="B865" s="78"/>
      <c r="C865" s="73"/>
      <c r="D865" s="73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25"/>
      <c r="AY865" s="25"/>
      <c r="AZ865" s="94"/>
    </row>
    <row r="866" spans="2:52" s="76" customFormat="1" ht="12.95" customHeight="1" x14ac:dyDescent="0.25">
      <c r="B866" s="78"/>
      <c r="C866" s="73"/>
      <c r="D866" s="73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25"/>
      <c r="AY866" s="25"/>
      <c r="AZ866" s="94"/>
    </row>
    <row r="867" spans="2:52" s="76" customFormat="1" ht="12.95" customHeight="1" x14ac:dyDescent="0.25">
      <c r="B867" s="78"/>
      <c r="C867" s="73"/>
      <c r="D867" s="73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25"/>
      <c r="AY867" s="25"/>
      <c r="AZ867" s="94"/>
    </row>
    <row r="868" spans="2:52" s="76" customFormat="1" ht="12.95" customHeight="1" x14ac:dyDescent="0.25">
      <c r="B868" s="72"/>
      <c r="C868" s="73"/>
      <c r="D868" s="73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25"/>
      <c r="AY868" s="25"/>
      <c r="AZ868" s="94"/>
    </row>
    <row r="869" spans="2:52" s="76" customFormat="1" ht="18" customHeight="1" x14ac:dyDescent="0.25">
      <c r="B869" s="90"/>
      <c r="C869" s="73"/>
      <c r="D869" s="73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2:52" s="76" customFormat="1" ht="12.95" customHeight="1" x14ac:dyDescent="0.25">
      <c r="B870" s="78"/>
      <c r="C870" s="73"/>
      <c r="D870" s="73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25"/>
      <c r="AY870" s="25"/>
      <c r="AZ870" s="94"/>
    </row>
    <row r="871" spans="2:52" s="76" customFormat="1" ht="12.95" customHeight="1" x14ac:dyDescent="0.25">
      <c r="B871" s="78"/>
      <c r="C871" s="73"/>
      <c r="D871" s="73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25"/>
      <c r="AY871" s="25"/>
      <c r="AZ871" s="94"/>
    </row>
    <row r="872" spans="2:52" s="76" customFormat="1" ht="12.95" customHeight="1" x14ac:dyDescent="0.25">
      <c r="B872" s="78"/>
      <c r="C872" s="73"/>
      <c r="D872" s="73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25"/>
      <c r="AY872" s="25"/>
      <c r="AZ872" s="94"/>
    </row>
    <row r="873" spans="2:52" s="76" customFormat="1" ht="12.95" customHeight="1" x14ac:dyDescent="0.25">
      <c r="B873" s="78"/>
      <c r="C873" s="73"/>
      <c r="D873" s="73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25"/>
      <c r="AY873" s="25"/>
      <c r="AZ873" s="94"/>
    </row>
    <row r="874" spans="2:52" s="76" customFormat="1" ht="12.95" customHeight="1" x14ac:dyDescent="0.25">
      <c r="B874" s="78"/>
      <c r="C874" s="73"/>
      <c r="D874" s="73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25"/>
      <c r="AY874" s="25"/>
      <c r="AZ874" s="94"/>
    </row>
    <row r="875" spans="2:52" s="76" customFormat="1" ht="12.95" customHeight="1" x14ac:dyDescent="0.25">
      <c r="B875" s="78"/>
      <c r="C875" s="73"/>
      <c r="D875" s="73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25"/>
      <c r="AY875" s="25"/>
      <c r="AZ875" s="94"/>
    </row>
    <row r="876" spans="2:52" s="76" customFormat="1" ht="12.95" customHeight="1" x14ac:dyDescent="0.25">
      <c r="B876" s="78"/>
      <c r="C876" s="73"/>
      <c r="D876" s="73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25"/>
      <c r="AY876" s="25"/>
      <c r="AZ876" s="94"/>
    </row>
    <row r="877" spans="2:52" s="76" customFormat="1" ht="12.95" customHeight="1" x14ac:dyDescent="0.25">
      <c r="B877" s="78"/>
      <c r="C877" s="73"/>
      <c r="D877" s="73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25"/>
      <c r="AY877" s="25"/>
      <c r="AZ877" s="94"/>
    </row>
    <row r="878" spans="2:52" s="76" customFormat="1" ht="12.95" customHeight="1" x14ac:dyDescent="0.25">
      <c r="B878" s="72"/>
      <c r="C878" s="73"/>
      <c r="D878" s="73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25"/>
      <c r="AY878" s="25"/>
      <c r="AZ878" s="94"/>
    </row>
    <row r="879" spans="2:52" s="76" customFormat="1" ht="12.95" customHeight="1" x14ac:dyDescent="0.25">
      <c r="B879" s="84"/>
      <c r="C879" s="73"/>
      <c r="D879" s="73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25"/>
      <c r="AY879" s="25"/>
      <c r="AZ879" s="94"/>
    </row>
    <row r="880" spans="2:52" s="76" customFormat="1" ht="18" customHeight="1" x14ac:dyDescent="0.25">
      <c r="B880" s="90"/>
      <c r="C880" s="73"/>
      <c r="D880" s="73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2:52" s="76" customFormat="1" ht="12.95" customHeight="1" x14ac:dyDescent="0.25">
      <c r="B881" s="78"/>
      <c r="C881" s="73"/>
      <c r="D881" s="73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25"/>
      <c r="AY881" s="25"/>
      <c r="AZ881" s="94"/>
    </row>
    <row r="882" spans="2:52" s="76" customFormat="1" ht="12.95" customHeight="1" x14ac:dyDescent="0.25">
      <c r="B882" s="72"/>
      <c r="C882" s="73"/>
      <c r="D882" s="73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25"/>
      <c r="AY882" s="25"/>
      <c r="AZ882" s="94"/>
    </row>
    <row r="883" spans="2:52" s="76" customFormat="1" x14ac:dyDescent="0.25">
      <c r="B883" s="81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2:52" s="76" customFormat="1" x14ac:dyDescent="0.25">
      <c r="B884" s="81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2:52" s="76" customFormat="1" x14ac:dyDescent="0.25">
      <c r="B885" s="81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2:52" s="76" customFormat="1" ht="24.75" customHeight="1" x14ac:dyDescent="0.25">
      <c r="B886" s="83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2:52" s="76" customFormat="1" ht="18" customHeight="1" x14ac:dyDescent="0.25">
      <c r="B887" s="90"/>
      <c r="C887" s="73"/>
      <c r="D887" s="73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2:52" s="76" customFormat="1" ht="12.95" customHeight="1" x14ac:dyDescent="0.25">
      <c r="B888" s="78"/>
      <c r="C888" s="73"/>
      <c r="D888" s="73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25"/>
      <c r="AY888" s="25"/>
      <c r="AZ888" s="94"/>
    </row>
    <row r="889" spans="2:52" s="76" customFormat="1" ht="12.95" customHeight="1" x14ac:dyDescent="0.25">
      <c r="B889" s="78"/>
      <c r="C889" s="73"/>
      <c r="D889" s="73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25"/>
      <c r="AY889" s="25"/>
      <c r="AZ889" s="94"/>
    </row>
    <row r="890" spans="2:52" s="76" customFormat="1" ht="12.95" customHeight="1" x14ac:dyDescent="0.25">
      <c r="B890" s="78"/>
      <c r="C890" s="73"/>
      <c r="D890" s="73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25"/>
      <c r="AY890" s="25"/>
      <c r="AZ890" s="94"/>
    </row>
    <row r="891" spans="2:52" s="76" customFormat="1" ht="12.95" customHeight="1" x14ac:dyDescent="0.25">
      <c r="B891" s="78"/>
      <c r="C891" s="73"/>
      <c r="D891" s="73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25"/>
      <c r="AY891" s="25"/>
      <c r="AZ891" s="94"/>
    </row>
    <row r="892" spans="2:52" s="76" customFormat="1" ht="12.95" customHeight="1" x14ac:dyDescent="0.25">
      <c r="B892" s="78"/>
      <c r="C892" s="73"/>
      <c r="D892" s="73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25"/>
      <c r="AY892" s="25"/>
      <c r="AZ892" s="94"/>
    </row>
    <row r="893" spans="2:52" s="76" customFormat="1" ht="12.95" customHeight="1" x14ac:dyDescent="0.25">
      <c r="B893" s="78"/>
      <c r="C893" s="73"/>
      <c r="D893" s="73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25"/>
      <c r="AY893" s="25"/>
      <c r="AZ893" s="94"/>
    </row>
    <row r="894" spans="2:52" s="76" customFormat="1" ht="12.95" customHeight="1" x14ac:dyDescent="0.25">
      <c r="B894" s="78"/>
      <c r="C894" s="73"/>
      <c r="D894" s="73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25"/>
      <c r="AY894" s="25"/>
      <c r="AZ894" s="94"/>
    </row>
    <row r="895" spans="2:52" s="76" customFormat="1" ht="12.95" customHeight="1" x14ac:dyDescent="0.25">
      <c r="B895" s="78"/>
      <c r="C895" s="73"/>
      <c r="D895" s="73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25"/>
      <c r="AY895" s="25"/>
      <c r="AZ895" s="94"/>
    </row>
    <row r="896" spans="2:52" s="76" customFormat="1" ht="12.95" customHeight="1" x14ac:dyDescent="0.25">
      <c r="B896" s="78"/>
      <c r="C896" s="73"/>
      <c r="D896" s="73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25"/>
      <c r="AY896" s="25"/>
      <c r="AZ896" s="94"/>
    </row>
    <row r="897" spans="2:52" s="76" customFormat="1" ht="12.95" customHeight="1" x14ac:dyDescent="0.25">
      <c r="B897" s="78"/>
      <c r="C897" s="73"/>
      <c r="D897" s="73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25"/>
      <c r="AY897" s="25"/>
      <c r="AZ897" s="94"/>
    </row>
    <row r="898" spans="2:52" s="76" customFormat="1" ht="12.95" customHeight="1" x14ac:dyDescent="0.25">
      <c r="B898" s="78"/>
      <c r="C898" s="73"/>
      <c r="D898" s="73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25"/>
      <c r="AY898" s="25"/>
      <c r="AZ898" s="94"/>
    </row>
    <row r="899" spans="2:52" s="76" customFormat="1" ht="12.95" customHeight="1" x14ac:dyDescent="0.25">
      <c r="B899" s="72"/>
      <c r="C899" s="73"/>
      <c r="D899" s="73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25"/>
      <c r="AY899" s="25"/>
      <c r="AZ899" s="94"/>
    </row>
    <row r="900" spans="2:52" s="76" customFormat="1" ht="12.95" customHeight="1" x14ac:dyDescent="0.25">
      <c r="B900" s="78"/>
      <c r="C900" s="73"/>
      <c r="D900" s="73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25"/>
      <c r="AY900" s="25"/>
      <c r="AZ900" s="94"/>
    </row>
    <row r="901" spans="2:52" s="76" customFormat="1" ht="12.95" customHeight="1" x14ac:dyDescent="0.25">
      <c r="B901" s="78"/>
      <c r="C901" s="73"/>
      <c r="D901" s="73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25"/>
      <c r="AY901" s="25"/>
      <c r="AZ901" s="94"/>
    </row>
    <row r="902" spans="2:52" s="76" customFormat="1" ht="18" customHeight="1" x14ac:dyDescent="0.25">
      <c r="B902" s="90"/>
      <c r="C902" s="73"/>
      <c r="D902" s="73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2:52" s="76" customFormat="1" ht="12.95" customHeight="1" x14ac:dyDescent="0.25">
      <c r="B903" s="78"/>
      <c r="C903" s="73"/>
      <c r="D903" s="73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25"/>
      <c r="AY903" s="25"/>
      <c r="AZ903" s="94"/>
    </row>
    <row r="904" spans="2:52" s="76" customFormat="1" ht="12.95" customHeight="1" x14ac:dyDescent="0.25">
      <c r="B904" s="78"/>
      <c r="C904" s="73"/>
      <c r="D904" s="73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25"/>
      <c r="AY904" s="25"/>
      <c r="AZ904" s="94"/>
    </row>
    <row r="905" spans="2:52" s="76" customFormat="1" ht="12.95" customHeight="1" x14ac:dyDescent="0.25">
      <c r="B905" s="78"/>
      <c r="C905" s="73"/>
      <c r="D905" s="73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25"/>
      <c r="AY905" s="25"/>
      <c r="AZ905" s="94"/>
    </row>
    <row r="906" spans="2:52" s="76" customFormat="1" ht="12.95" customHeight="1" x14ac:dyDescent="0.25">
      <c r="B906" s="78"/>
      <c r="C906" s="73"/>
      <c r="D906" s="73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25"/>
      <c r="AY906" s="25"/>
      <c r="AZ906" s="94"/>
    </row>
    <row r="907" spans="2:52" s="76" customFormat="1" ht="12.95" customHeight="1" x14ac:dyDescent="0.25">
      <c r="B907" s="78"/>
      <c r="C907" s="73"/>
      <c r="D907" s="73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25"/>
      <c r="AY907" s="25"/>
      <c r="AZ907" s="94"/>
    </row>
    <row r="908" spans="2:52" s="76" customFormat="1" ht="12.95" customHeight="1" x14ac:dyDescent="0.25">
      <c r="B908" s="78"/>
      <c r="C908" s="73"/>
      <c r="D908" s="73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25"/>
      <c r="AY908" s="25"/>
      <c r="AZ908" s="94"/>
    </row>
    <row r="909" spans="2:52" s="76" customFormat="1" ht="12.95" customHeight="1" x14ac:dyDescent="0.25">
      <c r="B909" s="78"/>
      <c r="C909" s="73"/>
      <c r="D909" s="73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25"/>
      <c r="AY909" s="25"/>
      <c r="AZ909" s="94"/>
    </row>
    <row r="910" spans="2:52" s="76" customFormat="1" ht="12.95" customHeight="1" x14ac:dyDescent="0.25">
      <c r="B910" s="72"/>
      <c r="C910" s="73"/>
      <c r="D910" s="73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25"/>
      <c r="AY910" s="25"/>
      <c r="AZ910" s="94"/>
    </row>
    <row r="911" spans="2:52" s="76" customFormat="1" ht="12.95" customHeight="1" x14ac:dyDescent="0.25">
      <c r="B911" s="78"/>
      <c r="C911" s="73"/>
      <c r="D911" s="73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25"/>
      <c r="AY911" s="25"/>
      <c r="AZ911" s="94"/>
    </row>
    <row r="912" spans="2:52" s="76" customFormat="1" ht="12.95" customHeight="1" x14ac:dyDescent="0.25">
      <c r="B912" s="78"/>
      <c r="C912" s="73"/>
      <c r="D912" s="73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25"/>
      <c r="AY912" s="25"/>
      <c r="AZ912" s="94"/>
    </row>
    <row r="913" spans="2:52" s="76" customFormat="1" ht="12.95" customHeight="1" x14ac:dyDescent="0.25">
      <c r="B913" s="78"/>
      <c r="C913" s="73"/>
      <c r="D913" s="73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25"/>
      <c r="AY913" s="25"/>
      <c r="AZ913" s="94"/>
    </row>
    <row r="914" spans="2:52" s="76" customFormat="1" ht="18" customHeight="1" x14ac:dyDescent="0.25">
      <c r="B914" s="90"/>
      <c r="C914" s="73"/>
      <c r="D914" s="73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2:52" s="76" customFormat="1" ht="12.95" customHeight="1" x14ac:dyDescent="0.25">
      <c r="B915" s="78"/>
      <c r="C915" s="73"/>
      <c r="D915" s="73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25"/>
      <c r="AY915" s="25"/>
      <c r="AZ915" s="94"/>
    </row>
    <row r="916" spans="2:52" s="76" customFormat="1" ht="12.95" customHeight="1" x14ac:dyDescent="0.25">
      <c r="B916" s="78"/>
      <c r="C916" s="73"/>
      <c r="D916" s="73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25"/>
      <c r="AY916" s="25"/>
      <c r="AZ916" s="94"/>
    </row>
    <row r="917" spans="2:52" s="76" customFormat="1" ht="12.95" customHeight="1" x14ac:dyDescent="0.25">
      <c r="B917" s="78"/>
      <c r="C917" s="73"/>
      <c r="D917" s="73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25"/>
      <c r="AY917" s="25"/>
      <c r="AZ917" s="94"/>
    </row>
    <row r="918" spans="2:52" s="76" customFormat="1" ht="12.95" customHeight="1" x14ac:dyDescent="0.25">
      <c r="B918" s="72"/>
      <c r="C918" s="73"/>
      <c r="D918" s="73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25"/>
      <c r="AY918" s="25"/>
      <c r="AZ918" s="94"/>
    </row>
    <row r="919" spans="2:52" s="76" customFormat="1" ht="18" customHeight="1" x14ac:dyDescent="0.25">
      <c r="B919" s="90"/>
      <c r="C919" s="73"/>
      <c r="D919" s="73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2:52" s="76" customFormat="1" ht="12.95" customHeight="1" x14ac:dyDescent="0.25">
      <c r="B920" s="78"/>
      <c r="C920" s="73"/>
      <c r="D920" s="73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25"/>
      <c r="AY920" s="25"/>
      <c r="AZ920" s="94"/>
    </row>
    <row r="921" spans="2:52" s="76" customFormat="1" ht="12.95" customHeight="1" x14ac:dyDescent="0.25">
      <c r="B921" s="78"/>
      <c r="C921" s="73"/>
      <c r="D921" s="73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25"/>
      <c r="AY921" s="25"/>
      <c r="AZ921" s="94"/>
    </row>
    <row r="922" spans="2:52" s="76" customFormat="1" ht="12.95" customHeight="1" x14ac:dyDescent="0.25">
      <c r="B922" s="78"/>
      <c r="C922" s="73"/>
      <c r="D922" s="73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25"/>
      <c r="AY922" s="25"/>
      <c r="AZ922" s="94"/>
    </row>
    <row r="923" spans="2:52" s="76" customFormat="1" ht="12.95" customHeight="1" x14ac:dyDescent="0.25">
      <c r="B923" s="78"/>
      <c r="C923" s="73"/>
      <c r="D923" s="73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25"/>
      <c r="AY923" s="25"/>
      <c r="AZ923" s="94"/>
    </row>
    <row r="924" spans="2:52" s="76" customFormat="1" ht="12.95" customHeight="1" x14ac:dyDescent="0.25">
      <c r="B924" s="78"/>
      <c r="C924" s="73"/>
      <c r="D924" s="73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25"/>
      <c r="AY924" s="25"/>
      <c r="AZ924" s="94"/>
    </row>
    <row r="925" spans="2:52" s="76" customFormat="1" ht="12.95" customHeight="1" x14ac:dyDescent="0.25">
      <c r="B925" s="78"/>
      <c r="C925" s="73"/>
      <c r="D925" s="73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25"/>
      <c r="AY925" s="25"/>
      <c r="AZ925" s="94"/>
    </row>
    <row r="926" spans="2:52" s="76" customFormat="1" ht="12.95" customHeight="1" x14ac:dyDescent="0.25">
      <c r="B926" s="78"/>
      <c r="C926" s="73"/>
      <c r="D926" s="73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25"/>
      <c r="AY926" s="25"/>
      <c r="AZ926" s="94"/>
    </row>
    <row r="927" spans="2:52" s="76" customFormat="1" ht="12.95" customHeight="1" x14ac:dyDescent="0.25">
      <c r="B927" s="78"/>
      <c r="C927" s="73"/>
      <c r="D927" s="73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25"/>
      <c r="AY927" s="25"/>
      <c r="AZ927" s="94"/>
    </row>
    <row r="928" spans="2:52" s="76" customFormat="1" ht="12.95" customHeight="1" x14ac:dyDescent="0.25">
      <c r="B928" s="72"/>
      <c r="C928" s="73"/>
      <c r="D928" s="73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25"/>
      <c r="AY928" s="25"/>
      <c r="AZ928" s="94"/>
    </row>
    <row r="929" spans="2:52" s="76" customFormat="1" ht="12.95" customHeight="1" x14ac:dyDescent="0.25">
      <c r="B929" s="84"/>
      <c r="C929" s="73"/>
      <c r="D929" s="73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25"/>
      <c r="AY929" s="25"/>
      <c r="AZ929" s="94"/>
    </row>
    <row r="930" spans="2:52" s="76" customFormat="1" ht="18" customHeight="1" x14ac:dyDescent="0.25">
      <c r="B930" s="90"/>
      <c r="C930" s="73"/>
      <c r="D930" s="73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2:52" s="76" customFormat="1" ht="12.95" customHeight="1" x14ac:dyDescent="0.25">
      <c r="B931" s="78"/>
      <c r="C931" s="73"/>
      <c r="D931" s="73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25"/>
      <c r="AY931" s="25"/>
      <c r="AZ931" s="94"/>
    </row>
    <row r="932" spans="2:52" s="76" customFormat="1" ht="12.95" customHeight="1" x14ac:dyDescent="0.25">
      <c r="B932" s="72"/>
      <c r="C932" s="73"/>
      <c r="D932" s="73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25"/>
      <c r="AY932" s="25"/>
      <c r="AZ932" s="94"/>
    </row>
    <row r="933" spans="2:52" s="76" customFormat="1" x14ac:dyDescent="0.25">
      <c r="B933" s="81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2:52" s="76" customFormat="1" x14ac:dyDescent="0.25">
      <c r="B934" s="81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2:52" s="76" customFormat="1" x14ac:dyDescent="0.25">
      <c r="B935" s="81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2:52" s="76" customFormat="1" x14ac:dyDescent="0.25">
      <c r="B936" s="81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2:52" s="76" customFormat="1" x14ac:dyDescent="0.25">
      <c r="B937" s="81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2:52" s="76" customFormat="1" x14ac:dyDescent="0.25">
      <c r="B938" s="81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2:52" s="76" customFormat="1" x14ac:dyDescent="0.25">
      <c r="B939" s="81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2:52" s="76" customFormat="1" x14ac:dyDescent="0.25">
      <c r="B940" s="81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2:52" s="76" customFormat="1" x14ac:dyDescent="0.25">
      <c r="B941" s="81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2:52" s="76" customFormat="1" x14ac:dyDescent="0.25">
      <c r="B942" s="81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2:52" s="76" customFormat="1" x14ac:dyDescent="0.25">
      <c r="B943" s="81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2:52" s="76" customFormat="1" x14ac:dyDescent="0.25">
      <c r="B944" s="81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2:52" s="76" customFormat="1" x14ac:dyDescent="0.25">
      <c r="B945" s="81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2:52" s="76" customFormat="1" x14ac:dyDescent="0.25">
      <c r="B946" s="81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2:52" s="76" customFormat="1" x14ac:dyDescent="0.25">
      <c r="B947" s="81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2:52" s="76" customFormat="1" x14ac:dyDescent="0.25">
      <c r="B948" s="81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2:52" s="76" customFormat="1" x14ac:dyDescent="0.25">
      <c r="B949" s="81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2:52" s="76" customFormat="1" x14ac:dyDescent="0.25">
      <c r="B950" s="81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2:52" s="76" customFormat="1" x14ac:dyDescent="0.25">
      <c r="B951" s="81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2:52" s="76" customFormat="1" x14ac:dyDescent="0.25">
      <c r="B952" s="81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2:52" s="76" customFormat="1" x14ac:dyDescent="0.25">
      <c r="B953" s="81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2:52" s="76" customFormat="1" x14ac:dyDescent="0.25">
      <c r="B954" s="81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2:52" s="76" customFormat="1" x14ac:dyDescent="0.25">
      <c r="B955" s="81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2:52" s="76" customFormat="1" x14ac:dyDescent="0.25">
      <c r="B956" s="81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2:52" s="76" customFormat="1" x14ac:dyDescent="0.25">
      <c r="B957" s="81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2:52" s="76" customFormat="1" x14ac:dyDescent="0.25">
      <c r="B958" s="81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2:52" s="76" customFormat="1" x14ac:dyDescent="0.25">
      <c r="B959" s="81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2:52" s="76" customFormat="1" x14ac:dyDescent="0.25">
      <c r="B960" s="81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2:52" s="76" customFormat="1" x14ac:dyDescent="0.25">
      <c r="B961" s="81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2:52" s="76" customFormat="1" x14ac:dyDescent="0.25">
      <c r="B962" s="81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2:52" s="76" customFormat="1" x14ac:dyDescent="0.25">
      <c r="B963" s="81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2:52" s="76" customFormat="1" x14ac:dyDescent="0.25">
      <c r="B964" s="81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2:52" s="76" customFormat="1" x14ac:dyDescent="0.25">
      <c r="B965" s="81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2:52" s="76" customFormat="1" x14ac:dyDescent="0.25">
      <c r="B966" s="81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2:52" s="76" customFormat="1" x14ac:dyDescent="0.25">
      <c r="B967" s="81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2:52" s="76" customFormat="1" x14ac:dyDescent="0.25">
      <c r="B968" s="81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2:52" s="76" customFormat="1" x14ac:dyDescent="0.25">
      <c r="B969" s="81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2:52" s="76" customFormat="1" x14ac:dyDescent="0.25">
      <c r="B970" s="81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2:52" s="76" customFormat="1" x14ac:dyDescent="0.25">
      <c r="B971" s="81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2:52" s="76" customFormat="1" x14ac:dyDescent="0.25">
      <c r="B972" s="81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2:52" s="76" customFormat="1" x14ac:dyDescent="0.25">
      <c r="B973" s="81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2:52" s="76" customFormat="1" x14ac:dyDescent="0.25">
      <c r="B974" s="81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2:52" s="76" customFormat="1" x14ac:dyDescent="0.25">
      <c r="B975" s="81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2:52" s="76" customFormat="1" x14ac:dyDescent="0.25">
      <c r="B976" s="81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2:52" s="76" customFormat="1" x14ac:dyDescent="0.25">
      <c r="B977" s="81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2:52" s="76" customFormat="1" x14ac:dyDescent="0.25">
      <c r="B978" s="81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2:52" s="76" customFormat="1" x14ac:dyDescent="0.25">
      <c r="B979" s="81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2:52" s="76" customFormat="1" x14ac:dyDescent="0.25">
      <c r="B980" s="81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2:52" s="76" customFormat="1" x14ac:dyDescent="0.25">
      <c r="B981" s="81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2:52" s="76" customFormat="1" x14ac:dyDescent="0.25">
      <c r="B982" s="81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2:52" s="76" customFormat="1" x14ac:dyDescent="0.25">
      <c r="B983" s="81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2:52" s="76" customFormat="1" x14ac:dyDescent="0.25">
      <c r="B984" s="81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2:52" s="76" customFormat="1" x14ac:dyDescent="0.25">
      <c r="B985" s="81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2:52" s="76" customFormat="1" x14ac:dyDescent="0.25">
      <c r="B986" s="81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2:52" s="76" customFormat="1" x14ac:dyDescent="0.25">
      <c r="B987" s="81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  <row r="988" spans="2:52" s="76" customFormat="1" x14ac:dyDescent="0.25">
      <c r="B988" s="81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</row>
    <row r="989" spans="2:52" s="76" customFormat="1" x14ac:dyDescent="0.25">
      <c r="B989" s="81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</row>
    <row r="990" spans="2:52" s="76" customFormat="1" x14ac:dyDescent="0.25">
      <c r="B990" s="81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</row>
    <row r="991" spans="2:52" s="76" customFormat="1" x14ac:dyDescent="0.25">
      <c r="B991" s="81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</row>
    <row r="992" spans="2:52" s="76" customFormat="1" x14ac:dyDescent="0.25">
      <c r="B992" s="81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</row>
    <row r="993" spans="2:52" s="76" customFormat="1" x14ac:dyDescent="0.25">
      <c r="B993" s="81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</row>
    <row r="994" spans="2:52" s="76" customFormat="1" x14ac:dyDescent="0.25">
      <c r="B994" s="81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</row>
    <row r="995" spans="2:52" s="76" customFormat="1" x14ac:dyDescent="0.25">
      <c r="B995" s="81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</row>
    <row r="996" spans="2:52" s="76" customFormat="1" x14ac:dyDescent="0.25">
      <c r="B996" s="81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</row>
    <row r="997" spans="2:52" s="76" customFormat="1" x14ac:dyDescent="0.25">
      <c r="B997" s="81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</row>
    <row r="998" spans="2:52" s="76" customFormat="1" x14ac:dyDescent="0.25">
      <c r="B998" s="81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</row>
    <row r="999" spans="2:52" s="76" customFormat="1" x14ac:dyDescent="0.25">
      <c r="B999" s="81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</row>
    <row r="1000" spans="2:52" s="76" customFormat="1" x14ac:dyDescent="0.25">
      <c r="B1000" s="81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</row>
    <row r="1001" spans="2:52" s="76" customFormat="1" x14ac:dyDescent="0.25">
      <c r="B1001" s="81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</row>
    <row r="1002" spans="2:52" s="76" customFormat="1" x14ac:dyDescent="0.25">
      <c r="B1002" s="81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</row>
    <row r="1003" spans="2:52" s="76" customFormat="1" x14ac:dyDescent="0.25">
      <c r="B1003" s="81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</row>
    <row r="1004" spans="2:52" s="76" customFormat="1" x14ac:dyDescent="0.25">
      <c r="B1004" s="81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</row>
    <row r="1005" spans="2:52" s="76" customFormat="1" x14ac:dyDescent="0.25">
      <c r="B1005" s="81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</row>
    <row r="1006" spans="2:52" s="76" customFormat="1" x14ac:dyDescent="0.25">
      <c r="B1006" s="81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</row>
    <row r="1007" spans="2:52" s="76" customFormat="1" x14ac:dyDescent="0.25">
      <c r="B1007" s="81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</row>
    <row r="1008" spans="2:52" s="76" customFormat="1" x14ac:dyDescent="0.25">
      <c r="B1008" s="81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</row>
    <row r="1009" spans="2:52" s="76" customFormat="1" x14ac:dyDescent="0.25">
      <c r="B1009" s="81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</row>
    <row r="1010" spans="2:52" s="76" customFormat="1" x14ac:dyDescent="0.25">
      <c r="B1010" s="81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</row>
    <row r="1011" spans="2:52" s="76" customFormat="1" x14ac:dyDescent="0.25">
      <c r="B1011" s="81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</row>
    <row r="1012" spans="2:52" s="76" customFormat="1" x14ac:dyDescent="0.25">
      <c r="B1012" s="81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</row>
    <row r="1013" spans="2:52" s="76" customFormat="1" x14ac:dyDescent="0.25">
      <c r="B1013" s="81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</row>
    <row r="1014" spans="2:52" s="76" customFormat="1" x14ac:dyDescent="0.25">
      <c r="B1014" s="81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</row>
    <row r="1015" spans="2:52" s="76" customFormat="1" x14ac:dyDescent="0.25">
      <c r="B1015" s="81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</row>
    <row r="1016" spans="2:52" s="76" customFormat="1" x14ac:dyDescent="0.25">
      <c r="B1016" s="81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</row>
    <row r="1017" spans="2:52" s="76" customFormat="1" x14ac:dyDescent="0.25">
      <c r="B1017" s="81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</row>
    <row r="1018" spans="2:52" s="76" customFormat="1" x14ac:dyDescent="0.25">
      <c r="B1018" s="81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</row>
    <row r="1019" spans="2:52" s="76" customFormat="1" x14ac:dyDescent="0.25">
      <c r="B1019" s="81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</row>
    <row r="1020" spans="2:52" s="76" customFormat="1" x14ac:dyDescent="0.25">
      <c r="B1020" s="81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</row>
    <row r="1021" spans="2:52" s="76" customFormat="1" x14ac:dyDescent="0.25">
      <c r="B1021" s="81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</row>
    <row r="1022" spans="2:52" s="76" customFormat="1" x14ac:dyDescent="0.25">
      <c r="B1022" s="81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</row>
    <row r="1023" spans="2:52" x14ac:dyDescent="0.25">
      <c r="B1023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  <c r="AV1023" s="16"/>
      <c r="AW1023" s="16"/>
      <c r="AX1023" s="16"/>
      <c r="AY1023" s="16"/>
      <c r="AZ1023" s="16"/>
    </row>
    <row r="1024" spans="2:52" x14ac:dyDescent="0.25">
      <c r="B1024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  <c r="AV1024" s="16"/>
      <c r="AW1024" s="16"/>
      <c r="AX1024" s="16"/>
      <c r="AY1024" s="16"/>
      <c r="AZ1024" s="16"/>
    </row>
    <row r="1025" spans="2:52" x14ac:dyDescent="0.25">
      <c r="B102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  <c r="AV1025" s="16"/>
      <c r="AW1025" s="16"/>
      <c r="AX1025" s="16"/>
      <c r="AY1025" s="16"/>
      <c r="AZ1025" s="16"/>
    </row>
    <row r="1026" spans="2:52" x14ac:dyDescent="0.25">
      <c r="B1026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6"/>
      <c r="AG1026" s="16"/>
      <c r="AH1026" s="16"/>
      <c r="AI1026" s="16"/>
      <c r="AJ1026" s="16"/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  <c r="AV1026" s="16"/>
      <c r="AW1026" s="16"/>
      <c r="AX1026" s="16"/>
      <c r="AY1026" s="16"/>
      <c r="AZ1026" s="16"/>
    </row>
    <row r="1027" spans="2:52" x14ac:dyDescent="0.25">
      <c r="B1027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  <c r="AV1027" s="16"/>
      <c r="AW1027" s="16"/>
      <c r="AX1027" s="16"/>
      <c r="AY1027" s="16"/>
      <c r="AZ1027" s="16"/>
    </row>
    <row r="1028" spans="2:52" x14ac:dyDescent="0.25">
      <c r="B1028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6"/>
      <c r="AG1028" s="16"/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  <c r="AV1028" s="16"/>
      <c r="AW1028" s="16"/>
      <c r="AX1028" s="16"/>
      <c r="AY1028" s="16"/>
      <c r="AZ1028" s="16"/>
    </row>
    <row r="1029" spans="2:52" x14ac:dyDescent="0.25">
      <c r="B1029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  <c r="AV1029" s="16"/>
      <c r="AW1029" s="16"/>
      <c r="AX1029" s="16"/>
      <c r="AY1029" s="16"/>
      <c r="AZ1029" s="16"/>
    </row>
    <row r="1030" spans="2:52" x14ac:dyDescent="0.25">
      <c r="B1030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  <c r="AV1030" s="16"/>
      <c r="AW1030" s="16"/>
      <c r="AX1030" s="16"/>
      <c r="AY1030" s="16"/>
      <c r="AZ1030" s="16"/>
    </row>
    <row r="1031" spans="2:52" x14ac:dyDescent="0.25">
      <c r="B1031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  <c r="AV1031" s="16"/>
      <c r="AW1031" s="16"/>
      <c r="AX1031" s="16"/>
      <c r="AY1031" s="16"/>
      <c r="AZ1031" s="16"/>
    </row>
    <row r="1032" spans="2:52" x14ac:dyDescent="0.25">
      <c r="B1032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  <c r="AV1032" s="16"/>
      <c r="AW1032" s="16"/>
      <c r="AX1032" s="16"/>
      <c r="AY1032" s="16"/>
      <c r="AZ1032" s="16"/>
    </row>
    <row r="1033" spans="2:52" x14ac:dyDescent="0.25">
      <c r="B1033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  <c r="AV1033" s="16"/>
      <c r="AW1033" s="16"/>
      <c r="AX1033" s="16"/>
      <c r="AY1033" s="16"/>
      <c r="AZ1033" s="16"/>
    </row>
    <row r="1034" spans="2:52" x14ac:dyDescent="0.25">
      <c r="B1034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  <c r="AV1034" s="16"/>
      <c r="AW1034" s="16"/>
      <c r="AX1034" s="16"/>
      <c r="AY1034" s="16"/>
      <c r="AZ1034" s="16"/>
    </row>
    <row r="1035" spans="2:52" x14ac:dyDescent="0.25">
      <c r="B103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  <c r="AV1035" s="16"/>
      <c r="AW1035" s="16"/>
      <c r="AX1035" s="16"/>
      <c r="AY1035" s="16"/>
      <c r="AZ1035" s="16"/>
    </row>
    <row r="1036" spans="2:52" x14ac:dyDescent="0.25">
      <c r="B1036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6"/>
      <c r="AG1036" s="16"/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  <c r="AV1036" s="16"/>
      <c r="AW1036" s="16"/>
      <c r="AX1036" s="16"/>
      <c r="AY1036" s="16"/>
      <c r="AZ1036" s="16"/>
    </row>
    <row r="1037" spans="2:52" x14ac:dyDescent="0.25">
      <c r="B1037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  <c r="AV1037" s="16"/>
      <c r="AW1037" s="16"/>
      <c r="AX1037" s="16"/>
      <c r="AY1037" s="16"/>
      <c r="AZ1037" s="16"/>
    </row>
    <row r="1038" spans="2:52" x14ac:dyDescent="0.25">
      <c r="B1038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  <c r="AV1038" s="16"/>
      <c r="AW1038" s="16"/>
      <c r="AX1038" s="16"/>
      <c r="AY1038" s="16"/>
      <c r="AZ1038" s="16"/>
    </row>
    <row r="1039" spans="2:52" x14ac:dyDescent="0.25">
      <c r="B1039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  <c r="AV1039" s="16"/>
      <c r="AW1039" s="16"/>
      <c r="AX1039" s="16"/>
      <c r="AY1039" s="16"/>
      <c r="AZ1039" s="16"/>
    </row>
    <row r="1040" spans="2:52" x14ac:dyDescent="0.25">
      <c r="B1040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6"/>
      <c r="AG1040" s="16"/>
      <c r="AH1040" s="16"/>
      <c r="AI1040" s="16"/>
      <c r="AJ1040" s="16"/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  <c r="AV1040" s="16"/>
      <c r="AW1040" s="16"/>
      <c r="AX1040" s="16"/>
      <c r="AY1040" s="16"/>
      <c r="AZ1040" s="16"/>
    </row>
    <row r="1041" spans="2:52" x14ac:dyDescent="0.25">
      <c r="B1041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  <c r="AV1041" s="16"/>
      <c r="AW1041" s="16"/>
      <c r="AX1041" s="16"/>
      <c r="AY1041" s="16"/>
      <c r="AZ1041" s="16"/>
    </row>
    <row r="1042" spans="2:52" x14ac:dyDescent="0.25">
      <c r="B1042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  <c r="AV1042" s="16"/>
      <c r="AW1042" s="16"/>
      <c r="AX1042" s="16"/>
      <c r="AY1042" s="16"/>
      <c r="AZ1042" s="16"/>
    </row>
    <row r="1043" spans="2:52" x14ac:dyDescent="0.25">
      <c r="B1043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  <c r="AV1043" s="16"/>
      <c r="AW1043" s="16"/>
      <c r="AX1043" s="16"/>
      <c r="AY1043" s="16"/>
      <c r="AZ1043" s="16"/>
    </row>
    <row r="1044" spans="2:52" x14ac:dyDescent="0.25">
      <c r="B1044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  <c r="AV1044" s="16"/>
      <c r="AW1044" s="16"/>
      <c r="AX1044" s="16"/>
      <c r="AY1044" s="16"/>
      <c r="AZ1044" s="16"/>
    </row>
    <row r="1045" spans="2:52" x14ac:dyDescent="0.25">
      <c r="B104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  <c r="AV1045" s="16"/>
      <c r="AW1045" s="16"/>
      <c r="AX1045" s="16"/>
      <c r="AY1045" s="16"/>
      <c r="AZ1045" s="16"/>
    </row>
    <row r="1046" spans="2:52" x14ac:dyDescent="0.25">
      <c r="B1046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  <c r="AV1046" s="16"/>
      <c r="AW1046" s="16"/>
      <c r="AX1046" s="16"/>
      <c r="AY1046" s="16"/>
      <c r="AZ1046" s="16"/>
    </row>
    <row r="1047" spans="2:52" x14ac:dyDescent="0.25">
      <c r="B1047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  <c r="AV1047" s="16"/>
      <c r="AW1047" s="16"/>
      <c r="AX1047" s="16"/>
      <c r="AY1047" s="16"/>
      <c r="AZ1047" s="16"/>
    </row>
    <row r="1048" spans="2:52" x14ac:dyDescent="0.25">
      <c r="B1048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  <c r="AV1048" s="16"/>
      <c r="AW1048" s="16"/>
      <c r="AX1048" s="16"/>
      <c r="AY1048" s="16"/>
      <c r="AZ1048" s="16"/>
    </row>
    <row r="1049" spans="2:52" x14ac:dyDescent="0.25">
      <c r="B1049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6"/>
      <c r="AG1049" s="16"/>
      <c r="AH1049" s="16"/>
      <c r="AI1049" s="16"/>
      <c r="AJ1049" s="16"/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  <c r="AV1049" s="16"/>
      <c r="AW1049" s="16"/>
      <c r="AX1049" s="16"/>
      <c r="AY1049" s="16"/>
      <c r="AZ1049" s="16"/>
    </row>
    <row r="1050" spans="2:52" x14ac:dyDescent="0.25">
      <c r="B1050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6"/>
      <c r="AG1050" s="16"/>
      <c r="AH1050" s="16"/>
      <c r="AI1050" s="16"/>
      <c r="AJ1050" s="16"/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  <c r="AV1050" s="16"/>
      <c r="AW1050" s="16"/>
      <c r="AX1050" s="16"/>
      <c r="AY1050" s="16"/>
      <c r="AZ1050" s="16"/>
    </row>
    <row r="1051" spans="2:52" x14ac:dyDescent="0.25">
      <c r="B1051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  <c r="AV1051" s="16"/>
      <c r="AW1051" s="16"/>
      <c r="AX1051" s="16"/>
      <c r="AY1051" s="16"/>
      <c r="AZ1051" s="16"/>
    </row>
    <row r="1052" spans="2:52" x14ac:dyDescent="0.25">
      <c r="B1052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  <c r="AV1052" s="16"/>
      <c r="AW1052" s="16"/>
      <c r="AX1052" s="16"/>
      <c r="AY1052" s="16"/>
      <c r="AZ1052" s="16"/>
    </row>
    <row r="1053" spans="2:52" x14ac:dyDescent="0.25">
      <c r="B1053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6"/>
      <c r="AG1053" s="16"/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  <c r="AV1053" s="16"/>
      <c r="AW1053" s="16"/>
      <c r="AX1053" s="16"/>
      <c r="AY1053" s="16"/>
      <c r="AZ1053" s="16"/>
    </row>
    <row r="1054" spans="2:52" x14ac:dyDescent="0.25">
      <c r="B1054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  <c r="AV1054" s="16"/>
      <c r="AW1054" s="16"/>
      <c r="AX1054" s="16"/>
      <c r="AY1054" s="16"/>
      <c r="AZ1054" s="16"/>
    </row>
    <row r="1055" spans="2:52" x14ac:dyDescent="0.25">
      <c r="B105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  <c r="AV1055" s="16"/>
      <c r="AW1055" s="16"/>
      <c r="AX1055" s="16"/>
      <c r="AY1055" s="16"/>
      <c r="AZ1055" s="16"/>
    </row>
    <row r="1056" spans="2:52" x14ac:dyDescent="0.25">
      <c r="B1056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6"/>
      <c r="AG1056" s="16"/>
      <c r="AH1056" s="16"/>
      <c r="AI1056" s="16"/>
      <c r="AJ1056" s="16"/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  <c r="AV1056" s="16"/>
      <c r="AW1056" s="16"/>
      <c r="AX1056" s="16"/>
      <c r="AY1056" s="16"/>
      <c r="AZ1056" s="16"/>
    </row>
    <row r="1057" spans="2:52" x14ac:dyDescent="0.25">
      <c r="B1057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6"/>
      <c r="AG1057" s="16"/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  <c r="AV1057" s="16"/>
      <c r="AW1057" s="16"/>
      <c r="AX1057" s="16"/>
      <c r="AY1057" s="16"/>
      <c r="AZ1057" s="16"/>
    </row>
    <row r="1058" spans="2:52" x14ac:dyDescent="0.25">
      <c r="B1058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  <c r="AV1058" s="16"/>
      <c r="AW1058" s="16"/>
      <c r="AX1058" s="16"/>
      <c r="AY1058" s="16"/>
      <c r="AZ1058" s="16"/>
    </row>
    <row r="1059" spans="2:52" x14ac:dyDescent="0.25">
      <c r="B1059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  <c r="AV1059" s="16"/>
      <c r="AW1059" s="16"/>
      <c r="AX1059" s="16"/>
      <c r="AY1059" s="16"/>
      <c r="AZ1059" s="16"/>
    </row>
    <row r="1060" spans="2:52" x14ac:dyDescent="0.25">
      <c r="B1060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6"/>
      <c r="AG1060" s="16"/>
      <c r="AH1060" s="16"/>
      <c r="AI1060" s="16"/>
      <c r="AJ1060" s="16"/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  <c r="AV1060" s="16"/>
      <c r="AW1060" s="16"/>
      <c r="AX1060" s="16"/>
      <c r="AY1060" s="16"/>
      <c r="AZ1060" s="16"/>
    </row>
    <row r="1061" spans="2:52" x14ac:dyDescent="0.25">
      <c r="B1061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6"/>
      <c r="AG1061" s="16"/>
      <c r="AH1061" s="16"/>
      <c r="AI1061" s="16"/>
      <c r="AJ1061" s="16"/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  <c r="AV1061" s="16"/>
      <c r="AW1061" s="16"/>
      <c r="AX1061" s="16"/>
      <c r="AY1061" s="16"/>
      <c r="AZ1061" s="16"/>
    </row>
    <row r="1062" spans="2:52" x14ac:dyDescent="0.25">
      <c r="B1062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  <c r="AV1062" s="16"/>
      <c r="AW1062" s="16"/>
      <c r="AX1062" s="16"/>
      <c r="AY1062" s="16"/>
      <c r="AZ1062" s="16"/>
    </row>
    <row r="1063" spans="2:52" x14ac:dyDescent="0.25">
      <c r="B1063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6"/>
      <c r="AG1063" s="16"/>
      <c r="AH1063" s="16"/>
      <c r="AI1063" s="16"/>
      <c r="AJ1063" s="16"/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  <c r="AV1063" s="16"/>
      <c r="AW1063" s="16"/>
      <c r="AX1063" s="16"/>
      <c r="AY1063" s="16"/>
      <c r="AZ1063" s="16"/>
    </row>
    <row r="1064" spans="2:52" x14ac:dyDescent="0.25">
      <c r="B1064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6"/>
      <c r="AG1064" s="16"/>
      <c r="AH1064" s="16"/>
      <c r="AI1064" s="16"/>
      <c r="AJ1064" s="16"/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  <c r="AV1064" s="16"/>
      <c r="AW1064" s="16"/>
      <c r="AX1064" s="16"/>
      <c r="AY1064" s="16"/>
      <c r="AZ1064" s="16"/>
    </row>
    <row r="1065" spans="2:52" x14ac:dyDescent="0.25">
      <c r="B106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  <c r="AV1065" s="16"/>
      <c r="AW1065" s="16"/>
      <c r="AX1065" s="16"/>
      <c r="AY1065" s="16"/>
      <c r="AZ1065" s="16"/>
    </row>
    <row r="1066" spans="2:52" x14ac:dyDescent="0.25">
      <c r="B1066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  <c r="AV1066" s="16"/>
      <c r="AW1066" s="16"/>
      <c r="AX1066" s="16"/>
      <c r="AY1066" s="16"/>
      <c r="AZ1066" s="16"/>
    </row>
    <row r="1067" spans="2:52" x14ac:dyDescent="0.25">
      <c r="B1067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  <c r="AV1067" s="16"/>
      <c r="AW1067" s="16"/>
      <c r="AX1067" s="16"/>
      <c r="AY1067" s="16"/>
      <c r="AZ1067" s="16"/>
    </row>
    <row r="1068" spans="2:52" x14ac:dyDescent="0.25">
      <c r="B1068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6"/>
      <c r="AG1068" s="16"/>
      <c r="AH1068" s="16"/>
      <c r="AI1068" s="16"/>
      <c r="AJ1068" s="16"/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  <c r="AV1068" s="16"/>
      <c r="AW1068" s="16"/>
      <c r="AX1068" s="16"/>
      <c r="AY1068" s="16"/>
      <c r="AZ1068" s="16"/>
    </row>
    <row r="1069" spans="2:52" x14ac:dyDescent="0.25">
      <c r="B1069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6"/>
      <c r="AG1069" s="16"/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  <c r="AV1069" s="16"/>
      <c r="AW1069" s="16"/>
      <c r="AX1069" s="16"/>
      <c r="AY1069" s="16"/>
      <c r="AZ1069" s="16"/>
    </row>
    <row r="1070" spans="2:52" x14ac:dyDescent="0.25">
      <c r="B1070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  <c r="AV1070" s="16"/>
      <c r="AW1070" s="16"/>
      <c r="AX1070" s="16"/>
      <c r="AY1070" s="16"/>
      <c r="AZ1070" s="16"/>
    </row>
    <row r="1071" spans="2:52" x14ac:dyDescent="0.25">
      <c r="B1071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  <c r="AV1071" s="16"/>
      <c r="AW1071" s="16"/>
      <c r="AX1071" s="16"/>
      <c r="AY1071" s="16"/>
      <c r="AZ1071" s="16"/>
    </row>
    <row r="1072" spans="2:52" x14ac:dyDescent="0.25">
      <c r="B1072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  <c r="AV1072" s="16"/>
      <c r="AW1072" s="16"/>
      <c r="AX1072" s="16"/>
      <c r="AY1072" s="16"/>
      <c r="AZ1072" s="16"/>
    </row>
    <row r="1073" spans="2:52" x14ac:dyDescent="0.25">
      <c r="B1073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  <c r="AV1073" s="16"/>
      <c r="AW1073" s="16"/>
      <c r="AX1073" s="16"/>
      <c r="AY1073" s="16"/>
      <c r="AZ1073" s="16"/>
    </row>
    <row r="1074" spans="2:52" x14ac:dyDescent="0.25">
      <c r="B1074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  <c r="AV1074" s="16"/>
      <c r="AW1074" s="16"/>
      <c r="AX1074" s="16"/>
      <c r="AY1074" s="16"/>
      <c r="AZ1074" s="16"/>
    </row>
    <row r="1075" spans="2:52" x14ac:dyDescent="0.25">
      <c r="B107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  <c r="AV1075" s="16"/>
      <c r="AW1075" s="16"/>
      <c r="AX1075" s="16"/>
      <c r="AY1075" s="16"/>
      <c r="AZ1075" s="16"/>
    </row>
    <row r="1076" spans="2:52" x14ac:dyDescent="0.25">
      <c r="B1076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  <c r="AV1076" s="16"/>
      <c r="AW1076" s="16"/>
      <c r="AX1076" s="16"/>
      <c r="AY1076" s="16"/>
      <c r="AZ1076" s="16"/>
    </row>
    <row r="1077" spans="2:52" x14ac:dyDescent="0.25">
      <c r="B1077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6"/>
      <c r="AG1077" s="16"/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  <c r="AV1077" s="16"/>
      <c r="AW1077" s="16"/>
      <c r="AX1077" s="16"/>
      <c r="AY1077" s="16"/>
      <c r="AZ1077" s="16"/>
    </row>
    <row r="1078" spans="2:52" x14ac:dyDescent="0.25">
      <c r="B1078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  <c r="AV1078" s="16"/>
      <c r="AW1078" s="16"/>
      <c r="AX1078" s="16"/>
      <c r="AY1078" s="16"/>
      <c r="AZ1078" s="16"/>
    </row>
    <row r="1079" spans="2:52" x14ac:dyDescent="0.25">
      <c r="B1079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6"/>
      <c r="AG1079" s="16"/>
      <c r="AH1079" s="16"/>
      <c r="AI1079" s="16"/>
      <c r="AJ1079" s="16"/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  <c r="AV1079" s="16"/>
      <c r="AW1079" s="16"/>
      <c r="AX1079" s="16"/>
      <c r="AY1079" s="16"/>
      <c r="AZ1079" s="16"/>
    </row>
    <row r="1080" spans="2:52" x14ac:dyDescent="0.25">
      <c r="B1080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  <c r="AV1080" s="16"/>
      <c r="AW1080" s="16"/>
      <c r="AX1080" s="16"/>
      <c r="AY1080" s="16"/>
      <c r="AZ1080" s="16"/>
    </row>
    <row r="1081" spans="2:52" x14ac:dyDescent="0.25">
      <c r="B1081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6"/>
      <c r="AG1081" s="16"/>
      <c r="AH1081" s="16"/>
      <c r="AI1081" s="16"/>
      <c r="AJ1081" s="16"/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  <c r="AV1081" s="16"/>
      <c r="AW1081" s="16"/>
      <c r="AX1081" s="16"/>
      <c r="AY1081" s="16"/>
      <c r="AZ1081" s="16"/>
    </row>
    <row r="1082" spans="2:52" x14ac:dyDescent="0.25">
      <c r="B1082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6"/>
      <c r="AG1082" s="16"/>
      <c r="AH1082" s="16"/>
      <c r="AI1082" s="16"/>
      <c r="AJ1082" s="16"/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  <c r="AV1082" s="16"/>
      <c r="AW1082" s="16"/>
      <c r="AX1082" s="16"/>
      <c r="AY1082" s="16"/>
      <c r="AZ1082" s="16"/>
    </row>
    <row r="1083" spans="2:52" x14ac:dyDescent="0.25">
      <c r="B1083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6"/>
      <c r="AG1083" s="16"/>
      <c r="AH1083" s="16"/>
      <c r="AI1083" s="16"/>
      <c r="AJ1083" s="16"/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  <c r="AV1083" s="16"/>
      <c r="AW1083" s="16"/>
      <c r="AX1083" s="16"/>
      <c r="AY1083" s="16"/>
      <c r="AZ1083" s="16"/>
    </row>
    <row r="1084" spans="2:52" x14ac:dyDescent="0.25">
      <c r="B1084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6"/>
      <c r="AG1084" s="16"/>
      <c r="AH1084" s="16"/>
      <c r="AI1084" s="16"/>
      <c r="AJ1084" s="16"/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  <c r="AV1084" s="16"/>
      <c r="AW1084" s="16"/>
      <c r="AX1084" s="16"/>
      <c r="AY1084" s="16"/>
      <c r="AZ1084" s="16"/>
    </row>
    <row r="1085" spans="2:52" x14ac:dyDescent="0.25">
      <c r="B108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6"/>
      <c r="AG1085" s="16"/>
      <c r="AH1085" s="16"/>
      <c r="AI1085" s="16"/>
      <c r="AJ1085" s="16"/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  <c r="AV1085" s="16"/>
      <c r="AW1085" s="16"/>
      <c r="AX1085" s="16"/>
      <c r="AY1085" s="16"/>
      <c r="AZ1085" s="16"/>
    </row>
    <row r="1086" spans="2:52" x14ac:dyDescent="0.25">
      <c r="B1086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6"/>
      <c r="AG1086" s="16"/>
      <c r="AH1086" s="16"/>
      <c r="AI1086" s="16"/>
      <c r="AJ1086" s="16"/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  <c r="AV1086" s="16"/>
      <c r="AW1086" s="16"/>
      <c r="AX1086" s="16"/>
      <c r="AY1086" s="16"/>
      <c r="AZ1086" s="16"/>
    </row>
    <row r="1087" spans="2:52" x14ac:dyDescent="0.25">
      <c r="B1087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  <c r="AV1087" s="16"/>
      <c r="AW1087" s="16"/>
      <c r="AX1087" s="16"/>
      <c r="AY1087" s="16"/>
      <c r="AZ1087" s="16"/>
    </row>
    <row r="1088" spans="2:52" x14ac:dyDescent="0.25">
      <c r="B1088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6"/>
      <c r="AG1088" s="16"/>
      <c r="AH1088" s="16"/>
      <c r="AI1088" s="16"/>
      <c r="AJ1088" s="16"/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  <c r="AV1088" s="16"/>
      <c r="AW1088" s="16"/>
      <c r="AX1088" s="16"/>
      <c r="AY1088" s="16"/>
      <c r="AZ1088" s="16"/>
    </row>
    <row r="1089" spans="2:52" x14ac:dyDescent="0.25">
      <c r="B1089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6"/>
      <c r="AG1089" s="16"/>
      <c r="AH1089" s="16"/>
      <c r="AI1089" s="16"/>
      <c r="AJ1089" s="16"/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  <c r="AV1089" s="16"/>
      <c r="AW1089" s="16"/>
      <c r="AX1089" s="16"/>
      <c r="AY1089" s="16"/>
      <c r="AZ1089" s="16"/>
    </row>
    <row r="1090" spans="2:52" x14ac:dyDescent="0.25">
      <c r="B1090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6"/>
      <c r="AG1090" s="16"/>
      <c r="AH1090" s="16"/>
      <c r="AI1090" s="16"/>
      <c r="AJ1090" s="16"/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  <c r="AV1090" s="16"/>
      <c r="AW1090" s="16"/>
      <c r="AX1090" s="16"/>
      <c r="AY1090" s="16"/>
      <c r="AZ1090" s="16"/>
    </row>
    <row r="1091" spans="2:52" x14ac:dyDescent="0.25">
      <c r="B1091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6"/>
      <c r="AG1091" s="16"/>
      <c r="AH1091" s="16"/>
      <c r="AI1091" s="16"/>
      <c r="AJ1091" s="16"/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  <c r="AV1091" s="16"/>
      <c r="AW1091" s="16"/>
      <c r="AX1091" s="16"/>
      <c r="AY1091" s="16"/>
      <c r="AZ1091" s="16"/>
    </row>
    <row r="1092" spans="2:52" x14ac:dyDescent="0.25">
      <c r="B1092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6"/>
      <c r="AG1092" s="16"/>
      <c r="AH1092" s="16"/>
      <c r="AI1092" s="16"/>
      <c r="AJ1092" s="16"/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  <c r="AV1092" s="16"/>
      <c r="AW1092" s="16"/>
      <c r="AX1092" s="16"/>
      <c r="AY1092" s="16"/>
      <c r="AZ1092" s="16"/>
    </row>
    <row r="1093" spans="2:52" x14ac:dyDescent="0.25">
      <c r="B1093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6"/>
      <c r="AG1093" s="16"/>
      <c r="AH1093" s="16"/>
      <c r="AI1093" s="16"/>
      <c r="AJ1093" s="16"/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  <c r="AV1093" s="16"/>
      <c r="AW1093" s="16"/>
      <c r="AX1093" s="16"/>
      <c r="AY1093" s="16"/>
      <c r="AZ1093" s="16"/>
    </row>
    <row r="1094" spans="2:52" x14ac:dyDescent="0.25">
      <c r="B1094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6"/>
      <c r="AG1094" s="16"/>
      <c r="AH1094" s="16"/>
      <c r="AI1094" s="16"/>
      <c r="AJ1094" s="16"/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  <c r="AV1094" s="16"/>
      <c r="AW1094" s="16"/>
      <c r="AX1094" s="16"/>
      <c r="AY1094" s="16"/>
      <c r="AZ1094" s="16"/>
    </row>
    <row r="1095" spans="2:52" x14ac:dyDescent="0.25">
      <c r="B109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6"/>
      <c r="AG1095" s="16"/>
      <c r="AH1095" s="16"/>
      <c r="AI1095" s="16"/>
      <c r="AJ1095" s="16"/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  <c r="AV1095" s="16"/>
      <c r="AW1095" s="16"/>
      <c r="AX1095" s="16"/>
      <c r="AY1095" s="16"/>
      <c r="AZ1095" s="16"/>
    </row>
    <row r="1096" spans="2:52" x14ac:dyDescent="0.25">
      <c r="B1096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6"/>
      <c r="AG1096" s="16"/>
      <c r="AH1096" s="16"/>
      <c r="AI1096" s="16"/>
      <c r="AJ1096" s="16"/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  <c r="AV1096" s="16"/>
      <c r="AW1096" s="16"/>
      <c r="AX1096" s="16"/>
      <c r="AY1096" s="16"/>
      <c r="AZ1096" s="16"/>
    </row>
    <row r="1097" spans="2:52" x14ac:dyDescent="0.25">
      <c r="B1097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6"/>
      <c r="AG1097" s="16"/>
      <c r="AH1097" s="16"/>
      <c r="AI1097" s="16"/>
      <c r="AJ1097" s="16"/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  <c r="AV1097" s="16"/>
      <c r="AW1097" s="16"/>
      <c r="AX1097" s="16"/>
      <c r="AY1097" s="16"/>
      <c r="AZ1097" s="16"/>
    </row>
    <row r="1098" spans="2:52" x14ac:dyDescent="0.25">
      <c r="B1098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6"/>
      <c r="AG1098" s="16"/>
      <c r="AH1098" s="16"/>
      <c r="AI1098" s="16"/>
      <c r="AJ1098" s="16"/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  <c r="AV1098" s="16"/>
      <c r="AW1098" s="16"/>
      <c r="AX1098" s="16"/>
      <c r="AY1098" s="16"/>
      <c r="AZ1098" s="16"/>
    </row>
    <row r="1099" spans="2:52" x14ac:dyDescent="0.25">
      <c r="B1099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6"/>
      <c r="AG1099" s="16"/>
      <c r="AH1099" s="16"/>
      <c r="AI1099" s="16"/>
      <c r="AJ1099" s="16"/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  <c r="AV1099" s="16"/>
      <c r="AW1099" s="16"/>
      <c r="AX1099" s="16"/>
      <c r="AY1099" s="16"/>
      <c r="AZ1099" s="16"/>
    </row>
    <row r="1100" spans="2:52" x14ac:dyDescent="0.25">
      <c r="B1100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6"/>
      <c r="AG1100" s="16"/>
      <c r="AH1100" s="16"/>
      <c r="AI1100" s="16"/>
      <c r="AJ1100" s="16"/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  <c r="AV1100" s="16"/>
      <c r="AW1100" s="16"/>
      <c r="AX1100" s="16"/>
      <c r="AY1100" s="16"/>
      <c r="AZ1100" s="16"/>
    </row>
    <row r="1101" spans="2:52" x14ac:dyDescent="0.25">
      <c r="B1101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6"/>
      <c r="AG1101" s="16"/>
      <c r="AH1101" s="16"/>
      <c r="AI1101" s="16"/>
      <c r="AJ1101" s="16"/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  <c r="AV1101" s="16"/>
      <c r="AW1101" s="16"/>
      <c r="AX1101" s="16"/>
      <c r="AY1101" s="16"/>
      <c r="AZ1101" s="16"/>
    </row>
    <row r="1102" spans="2:52" x14ac:dyDescent="0.25">
      <c r="B1102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6"/>
      <c r="AG1102" s="16"/>
      <c r="AH1102" s="16"/>
      <c r="AI1102" s="16"/>
      <c r="AJ1102" s="16"/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  <c r="AV1102" s="16"/>
      <c r="AW1102" s="16"/>
      <c r="AX1102" s="16"/>
      <c r="AY1102" s="16"/>
      <c r="AZ1102" s="16"/>
    </row>
    <row r="1103" spans="2:52" x14ac:dyDescent="0.25">
      <c r="B1103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6"/>
      <c r="AG1103" s="16"/>
      <c r="AH1103" s="16"/>
      <c r="AI1103" s="16"/>
      <c r="AJ1103" s="16"/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  <c r="AV1103" s="16"/>
      <c r="AW1103" s="16"/>
      <c r="AX1103" s="16"/>
      <c r="AY1103" s="16"/>
      <c r="AZ1103" s="16"/>
    </row>
    <row r="1104" spans="2:52" x14ac:dyDescent="0.25">
      <c r="B1104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6"/>
      <c r="AG1104" s="16"/>
      <c r="AH1104" s="16"/>
      <c r="AI1104" s="16"/>
      <c r="AJ1104" s="16"/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  <c r="AV1104" s="16"/>
      <c r="AW1104" s="16"/>
      <c r="AX1104" s="16"/>
      <c r="AY1104" s="16"/>
      <c r="AZ1104" s="16"/>
    </row>
    <row r="1105" spans="2:52" x14ac:dyDescent="0.25">
      <c r="B110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6"/>
      <c r="AG1105" s="16"/>
      <c r="AH1105" s="16"/>
      <c r="AI1105" s="16"/>
      <c r="AJ1105" s="16"/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  <c r="AV1105" s="16"/>
      <c r="AW1105" s="16"/>
      <c r="AX1105" s="16"/>
      <c r="AY1105" s="16"/>
      <c r="AZ1105" s="16"/>
    </row>
    <row r="1106" spans="2:52" x14ac:dyDescent="0.25">
      <c r="B1106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6"/>
      <c r="AG1106" s="16"/>
      <c r="AH1106" s="16"/>
      <c r="AI1106" s="16"/>
      <c r="AJ1106" s="16"/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  <c r="AV1106" s="16"/>
      <c r="AW1106" s="16"/>
      <c r="AX1106" s="16"/>
      <c r="AY1106" s="16"/>
      <c r="AZ1106" s="16"/>
    </row>
    <row r="1107" spans="2:52" x14ac:dyDescent="0.25">
      <c r="B1107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6"/>
      <c r="AG1107" s="16"/>
      <c r="AH1107" s="16"/>
      <c r="AI1107" s="16"/>
      <c r="AJ1107" s="16"/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  <c r="AV1107" s="16"/>
      <c r="AW1107" s="16"/>
      <c r="AX1107" s="16"/>
      <c r="AY1107" s="16"/>
      <c r="AZ1107" s="16"/>
    </row>
    <row r="1108" spans="2:52" x14ac:dyDescent="0.25">
      <c r="B1108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6"/>
      <c r="AG1108" s="16"/>
      <c r="AH1108" s="16"/>
      <c r="AI1108" s="16"/>
      <c r="AJ1108" s="16"/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  <c r="AV1108" s="16"/>
      <c r="AW1108" s="16"/>
      <c r="AX1108" s="16"/>
      <c r="AY1108" s="16"/>
      <c r="AZ1108" s="16"/>
    </row>
    <row r="1109" spans="2:52" x14ac:dyDescent="0.25">
      <c r="B1109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6"/>
      <c r="AG1109" s="16"/>
      <c r="AH1109" s="16"/>
      <c r="AI1109" s="16"/>
      <c r="AJ1109" s="16"/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  <c r="AV1109" s="16"/>
      <c r="AW1109" s="16"/>
      <c r="AX1109" s="16"/>
      <c r="AY1109" s="16"/>
      <c r="AZ1109" s="16"/>
    </row>
    <row r="1110" spans="2:52" x14ac:dyDescent="0.25">
      <c r="B1110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6"/>
      <c r="AG1110" s="16"/>
      <c r="AH1110" s="16"/>
      <c r="AI1110" s="16"/>
      <c r="AJ1110" s="16"/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  <c r="AV1110" s="16"/>
      <c r="AW1110" s="16"/>
      <c r="AX1110" s="16"/>
      <c r="AY1110" s="16"/>
      <c r="AZ1110" s="16"/>
    </row>
    <row r="1111" spans="2:52" x14ac:dyDescent="0.25">
      <c r="B1111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6"/>
      <c r="AG1111" s="16"/>
      <c r="AH1111" s="16"/>
      <c r="AI1111" s="16"/>
      <c r="AJ1111" s="16"/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  <c r="AV1111" s="16"/>
      <c r="AW1111" s="16"/>
      <c r="AX1111" s="16"/>
      <c r="AY1111" s="16"/>
      <c r="AZ1111" s="16"/>
    </row>
    <row r="1112" spans="2:52" x14ac:dyDescent="0.25">
      <c r="B1112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6"/>
      <c r="AG1112" s="16"/>
      <c r="AH1112" s="16"/>
      <c r="AI1112" s="16"/>
      <c r="AJ1112" s="16"/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  <c r="AV1112" s="16"/>
      <c r="AW1112" s="16"/>
      <c r="AX1112" s="16"/>
      <c r="AY1112" s="16"/>
      <c r="AZ1112" s="16"/>
    </row>
    <row r="1113" spans="2:52" x14ac:dyDescent="0.25">
      <c r="B1113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6"/>
      <c r="AG1113" s="16"/>
      <c r="AH1113" s="16"/>
      <c r="AI1113" s="16"/>
      <c r="AJ1113" s="16"/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  <c r="AV1113" s="16"/>
      <c r="AW1113" s="16"/>
      <c r="AX1113" s="16"/>
      <c r="AY1113" s="16"/>
      <c r="AZ1113" s="16"/>
    </row>
    <row r="1114" spans="2:52" x14ac:dyDescent="0.25">
      <c r="B1114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6"/>
      <c r="AG1114" s="16"/>
      <c r="AH1114" s="16"/>
      <c r="AI1114" s="16"/>
      <c r="AJ1114" s="16"/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  <c r="AV1114" s="16"/>
      <c r="AW1114" s="16"/>
      <c r="AX1114" s="16"/>
      <c r="AY1114" s="16"/>
      <c r="AZ1114" s="16"/>
    </row>
    <row r="1115" spans="2:52" x14ac:dyDescent="0.25">
      <c r="B11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6"/>
      <c r="AG1115" s="16"/>
      <c r="AH1115" s="16"/>
      <c r="AI1115" s="16"/>
      <c r="AJ1115" s="16"/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  <c r="AV1115" s="16"/>
      <c r="AW1115" s="16"/>
      <c r="AX1115" s="16"/>
      <c r="AY1115" s="16"/>
      <c r="AZ1115" s="16"/>
    </row>
    <row r="1116" spans="2:52" x14ac:dyDescent="0.25">
      <c r="B1116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6"/>
      <c r="AG1116" s="16"/>
      <c r="AH1116" s="16"/>
      <c r="AI1116" s="16"/>
      <c r="AJ1116" s="16"/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  <c r="AV1116" s="16"/>
      <c r="AW1116" s="16"/>
      <c r="AX1116" s="16"/>
      <c r="AY1116" s="16"/>
      <c r="AZ1116" s="16"/>
    </row>
    <row r="1117" spans="2:52" x14ac:dyDescent="0.25">
      <c r="B1117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6"/>
      <c r="AG1117" s="16"/>
      <c r="AH1117" s="16"/>
      <c r="AI1117" s="16"/>
      <c r="AJ1117" s="16"/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  <c r="AV1117" s="16"/>
      <c r="AW1117" s="16"/>
      <c r="AX1117" s="16"/>
      <c r="AY1117" s="16"/>
      <c r="AZ1117" s="16"/>
    </row>
    <row r="1118" spans="2:52" x14ac:dyDescent="0.25">
      <c r="B1118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6"/>
      <c r="AG1118" s="16"/>
      <c r="AH1118" s="16"/>
      <c r="AI1118" s="16"/>
      <c r="AJ1118" s="16"/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  <c r="AV1118" s="16"/>
      <c r="AW1118" s="16"/>
      <c r="AX1118" s="16"/>
      <c r="AY1118" s="16"/>
      <c r="AZ1118" s="16"/>
    </row>
    <row r="1119" spans="2:52" x14ac:dyDescent="0.25">
      <c r="B1119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6"/>
      <c r="AG1119" s="16"/>
      <c r="AH1119" s="16"/>
      <c r="AI1119" s="16"/>
      <c r="AJ1119" s="16"/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  <c r="AV1119" s="16"/>
      <c r="AW1119" s="16"/>
      <c r="AX1119" s="16"/>
      <c r="AY1119" s="16"/>
      <c r="AZ1119" s="16"/>
    </row>
    <row r="1120" spans="2:52" x14ac:dyDescent="0.25">
      <c r="B1120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6"/>
      <c r="AG1120" s="16"/>
      <c r="AH1120" s="16"/>
      <c r="AI1120" s="16"/>
      <c r="AJ1120" s="16"/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  <c r="AV1120" s="16"/>
      <c r="AW1120" s="16"/>
      <c r="AX1120" s="16"/>
      <c r="AY1120" s="16"/>
      <c r="AZ1120" s="16"/>
    </row>
    <row r="1121" spans="2:52" x14ac:dyDescent="0.25">
      <c r="B1121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6"/>
      <c r="AG1121" s="16"/>
      <c r="AH1121" s="16"/>
      <c r="AI1121" s="16"/>
      <c r="AJ1121" s="16"/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  <c r="AV1121" s="16"/>
      <c r="AW1121" s="16"/>
      <c r="AX1121" s="16"/>
      <c r="AY1121" s="16"/>
      <c r="AZ1121" s="16"/>
    </row>
    <row r="1122" spans="2:52" x14ac:dyDescent="0.25">
      <c r="B1122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6"/>
      <c r="AG1122" s="16"/>
      <c r="AH1122" s="16"/>
      <c r="AI1122" s="16"/>
      <c r="AJ1122" s="16"/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  <c r="AV1122" s="16"/>
      <c r="AW1122" s="16"/>
      <c r="AX1122" s="16"/>
      <c r="AY1122" s="16"/>
      <c r="AZ1122" s="16"/>
    </row>
    <row r="1123" spans="2:52" x14ac:dyDescent="0.25">
      <c r="B1123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6"/>
      <c r="AG1123" s="16"/>
      <c r="AH1123" s="16"/>
      <c r="AI1123" s="16"/>
      <c r="AJ1123" s="16"/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  <c r="AV1123" s="16"/>
      <c r="AW1123" s="16"/>
      <c r="AX1123" s="16"/>
      <c r="AY1123" s="16"/>
      <c r="AZ1123" s="16"/>
    </row>
    <row r="1124" spans="2:52" x14ac:dyDescent="0.25">
      <c r="B1124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6"/>
      <c r="AG1124" s="16"/>
      <c r="AH1124" s="16"/>
      <c r="AI1124" s="16"/>
      <c r="AJ1124" s="16"/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  <c r="AV1124" s="16"/>
      <c r="AW1124" s="16"/>
      <c r="AX1124" s="16"/>
      <c r="AY1124" s="16"/>
      <c r="AZ1124" s="16"/>
    </row>
    <row r="1125" spans="2:52" x14ac:dyDescent="0.25">
      <c r="B112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6"/>
      <c r="AG1125" s="16"/>
      <c r="AH1125" s="16"/>
      <c r="AI1125" s="16"/>
      <c r="AJ1125" s="16"/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  <c r="AV1125" s="16"/>
      <c r="AW1125" s="16"/>
      <c r="AX1125" s="16"/>
      <c r="AY1125" s="16"/>
      <c r="AZ1125" s="16"/>
    </row>
    <row r="1126" spans="2:52" x14ac:dyDescent="0.25">
      <c r="B1126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6"/>
      <c r="AG1126" s="16"/>
      <c r="AH1126" s="16"/>
      <c r="AI1126" s="16"/>
      <c r="AJ1126" s="16"/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  <c r="AV1126" s="16"/>
      <c r="AW1126" s="16"/>
      <c r="AX1126" s="16"/>
      <c r="AY1126" s="16"/>
      <c r="AZ1126" s="16"/>
    </row>
    <row r="1127" spans="2:52" x14ac:dyDescent="0.25">
      <c r="B1127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6"/>
      <c r="AG1127" s="16"/>
      <c r="AH1127" s="16"/>
      <c r="AI1127" s="16"/>
      <c r="AJ1127" s="16"/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  <c r="AV1127" s="16"/>
      <c r="AW1127" s="16"/>
      <c r="AX1127" s="16"/>
      <c r="AY1127" s="16"/>
      <c r="AZ1127" s="16"/>
    </row>
    <row r="1128" spans="2:52" x14ac:dyDescent="0.25">
      <c r="B1128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6"/>
      <c r="AG1128" s="16"/>
      <c r="AH1128" s="16"/>
      <c r="AI1128" s="16"/>
      <c r="AJ1128" s="16"/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  <c r="AV1128" s="16"/>
      <c r="AW1128" s="16"/>
      <c r="AX1128" s="16"/>
      <c r="AY1128" s="16"/>
      <c r="AZ1128" s="16"/>
    </row>
    <row r="1129" spans="2:52" x14ac:dyDescent="0.25">
      <c r="B1129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6"/>
      <c r="AG1129" s="16"/>
      <c r="AH1129" s="16"/>
      <c r="AI1129" s="16"/>
      <c r="AJ1129" s="16"/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  <c r="AV1129" s="16"/>
      <c r="AW1129" s="16"/>
      <c r="AX1129" s="16"/>
      <c r="AY1129" s="16"/>
      <c r="AZ1129" s="16"/>
    </row>
    <row r="1130" spans="2:52" x14ac:dyDescent="0.25">
      <c r="B1130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6"/>
      <c r="AG1130" s="16"/>
      <c r="AH1130" s="16"/>
      <c r="AI1130" s="16"/>
      <c r="AJ1130" s="16"/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  <c r="AV1130" s="16"/>
      <c r="AW1130" s="16"/>
      <c r="AX1130" s="16"/>
      <c r="AY1130" s="16"/>
      <c r="AZ1130" s="16"/>
    </row>
    <row r="1131" spans="2:52" x14ac:dyDescent="0.25">
      <c r="B1131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6"/>
      <c r="AG1131" s="16"/>
      <c r="AH1131" s="16"/>
      <c r="AI1131" s="16"/>
      <c r="AJ1131" s="16"/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  <c r="AV1131" s="16"/>
      <c r="AW1131" s="16"/>
      <c r="AX1131" s="16"/>
      <c r="AY1131" s="16"/>
      <c r="AZ1131" s="16"/>
    </row>
    <row r="1132" spans="2:52" x14ac:dyDescent="0.25">
      <c r="B1132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6"/>
      <c r="AG1132" s="16"/>
      <c r="AH1132" s="16"/>
      <c r="AI1132" s="16"/>
      <c r="AJ1132" s="16"/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  <c r="AV1132" s="16"/>
      <c r="AW1132" s="16"/>
      <c r="AX1132" s="16"/>
      <c r="AY1132" s="16"/>
      <c r="AZ1132" s="16"/>
    </row>
    <row r="1133" spans="2:52" x14ac:dyDescent="0.25">
      <c r="B1133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6"/>
      <c r="AG1133" s="16"/>
      <c r="AH1133" s="16"/>
      <c r="AI1133" s="16"/>
      <c r="AJ1133" s="16"/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  <c r="AV1133" s="16"/>
      <c r="AW1133" s="16"/>
      <c r="AX1133" s="16"/>
      <c r="AY1133" s="16"/>
      <c r="AZ1133" s="16"/>
    </row>
    <row r="1134" spans="2:52" x14ac:dyDescent="0.25">
      <c r="B1134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6"/>
      <c r="AG1134" s="16"/>
      <c r="AH1134" s="16"/>
      <c r="AI1134" s="16"/>
      <c r="AJ1134" s="16"/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  <c r="AV1134" s="16"/>
      <c r="AW1134" s="16"/>
      <c r="AX1134" s="16"/>
      <c r="AY1134" s="16"/>
      <c r="AZ1134" s="16"/>
    </row>
    <row r="1135" spans="2:52" x14ac:dyDescent="0.25">
      <c r="B113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6"/>
      <c r="AG1135" s="16"/>
      <c r="AH1135" s="16"/>
      <c r="AI1135" s="16"/>
      <c r="AJ1135" s="16"/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  <c r="AV1135" s="16"/>
      <c r="AW1135" s="16"/>
      <c r="AX1135" s="16"/>
      <c r="AY1135" s="16"/>
      <c r="AZ1135" s="16"/>
    </row>
    <row r="1136" spans="2:52" x14ac:dyDescent="0.25">
      <c r="B1136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6"/>
      <c r="AG1136" s="16"/>
      <c r="AH1136" s="16"/>
      <c r="AI1136" s="16"/>
      <c r="AJ1136" s="16"/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  <c r="AV1136" s="16"/>
      <c r="AW1136" s="16"/>
      <c r="AX1136" s="16"/>
      <c r="AY1136" s="16"/>
      <c r="AZ1136" s="16"/>
    </row>
    <row r="1137" spans="2:52" x14ac:dyDescent="0.25">
      <c r="B1137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6"/>
      <c r="AG1137" s="16"/>
      <c r="AH1137" s="16"/>
      <c r="AI1137" s="16"/>
      <c r="AJ1137" s="16"/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  <c r="AV1137" s="16"/>
      <c r="AW1137" s="16"/>
      <c r="AX1137" s="16"/>
      <c r="AY1137" s="16"/>
      <c r="AZ1137" s="16"/>
    </row>
    <row r="1138" spans="2:52" x14ac:dyDescent="0.25">
      <c r="B1138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6"/>
      <c r="AG1138" s="16"/>
      <c r="AH1138" s="16"/>
      <c r="AI1138" s="16"/>
      <c r="AJ1138" s="16"/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  <c r="AV1138" s="16"/>
      <c r="AW1138" s="16"/>
      <c r="AX1138" s="16"/>
      <c r="AY1138" s="16"/>
      <c r="AZ1138" s="16"/>
    </row>
    <row r="1139" spans="2:52" x14ac:dyDescent="0.25">
      <c r="B1139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6"/>
      <c r="AG1139" s="16"/>
      <c r="AH1139" s="16"/>
      <c r="AI1139" s="16"/>
      <c r="AJ1139" s="16"/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  <c r="AV1139" s="16"/>
      <c r="AW1139" s="16"/>
      <c r="AX1139" s="16"/>
      <c r="AY1139" s="16"/>
      <c r="AZ1139" s="16"/>
    </row>
    <row r="1140" spans="2:52" x14ac:dyDescent="0.25">
      <c r="B1140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6"/>
      <c r="AG1140" s="16"/>
      <c r="AH1140" s="16"/>
      <c r="AI1140" s="16"/>
      <c r="AJ1140" s="16"/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  <c r="AV1140" s="16"/>
      <c r="AW1140" s="16"/>
      <c r="AX1140" s="16"/>
      <c r="AY1140" s="16"/>
      <c r="AZ1140" s="16"/>
    </row>
    <row r="1141" spans="2:52" x14ac:dyDescent="0.25">
      <c r="B1141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6"/>
      <c r="AG1141" s="16"/>
      <c r="AH1141" s="16"/>
      <c r="AI1141" s="16"/>
      <c r="AJ1141" s="16"/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  <c r="AV1141" s="16"/>
      <c r="AW1141" s="16"/>
      <c r="AX1141" s="16"/>
      <c r="AY1141" s="16"/>
      <c r="AZ1141" s="16"/>
    </row>
    <row r="1142" spans="2:52" x14ac:dyDescent="0.25">
      <c r="B1142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6"/>
      <c r="AG1142" s="16"/>
      <c r="AH1142" s="16"/>
      <c r="AI1142" s="16"/>
      <c r="AJ1142" s="16"/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  <c r="AV1142" s="16"/>
      <c r="AW1142" s="16"/>
      <c r="AX1142" s="16"/>
      <c r="AY1142" s="16"/>
      <c r="AZ1142" s="16"/>
    </row>
    <row r="1143" spans="2:52" x14ac:dyDescent="0.25">
      <c r="B1143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6"/>
      <c r="AG1143" s="16"/>
      <c r="AH1143" s="16"/>
      <c r="AI1143" s="16"/>
      <c r="AJ1143" s="16"/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  <c r="AV1143" s="16"/>
      <c r="AW1143" s="16"/>
      <c r="AX1143" s="16"/>
      <c r="AY1143" s="16"/>
      <c r="AZ1143" s="16"/>
    </row>
    <row r="1144" spans="2:52" x14ac:dyDescent="0.25">
      <c r="B1144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6"/>
      <c r="AG1144" s="16"/>
      <c r="AH1144" s="16"/>
      <c r="AI1144" s="16"/>
      <c r="AJ1144" s="16"/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  <c r="AV1144" s="16"/>
      <c r="AW1144" s="16"/>
      <c r="AX1144" s="16"/>
      <c r="AY1144" s="16"/>
      <c r="AZ1144" s="16"/>
    </row>
    <row r="1145" spans="2:52" x14ac:dyDescent="0.25">
      <c r="B114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  <c r="AF1145" s="16"/>
      <c r="AG1145" s="16"/>
      <c r="AH1145" s="16"/>
      <c r="AI1145" s="16"/>
      <c r="AJ1145" s="16"/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  <c r="AV1145" s="16"/>
      <c r="AW1145" s="16"/>
      <c r="AX1145" s="16"/>
      <c r="AY1145" s="16"/>
      <c r="AZ1145" s="16"/>
    </row>
    <row r="1146" spans="2:52" x14ac:dyDescent="0.25">
      <c r="B1146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6"/>
      <c r="AG1146" s="16"/>
      <c r="AH1146" s="16"/>
      <c r="AI1146" s="16"/>
      <c r="AJ1146" s="16"/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  <c r="AV1146" s="16"/>
      <c r="AW1146" s="16"/>
      <c r="AX1146" s="16"/>
      <c r="AY1146" s="16"/>
      <c r="AZ1146" s="16"/>
    </row>
    <row r="1147" spans="2:52" x14ac:dyDescent="0.25">
      <c r="B1147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  <c r="AF1147" s="16"/>
      <c r="AG1147" s="16"/>
      <c r="AH1147" s="16"/>
      <c r="AI1147" s="16"/>
      <c r="AJ1147" s="16"/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  <c r="AV1147" s="16"/>
      <c r="AW1147" s="16"/>
      <c r="AX1147" s="16"/>
      <c r="AY1147" s="16"/>
      <c r="AZ1147" s="16"/>
    </row>
    <row r="1148" spans="2:52" x14ac:dyDescent="0.25">
      <c r="B1148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6"/>
      <c r="AG1148" s="16"/>
      <c r="AH1148" s="16"/>
      <c r="AI1148" s="16"/>
      <c r="AJ1148" s="16"/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  <c r="AV1148" s="16"/>
      <c r="AW1148" s="16"/>
      <c r="AX1148" s="16"/>
      <c r="AY1148" s="16"/>
      <c r="AZ1148" s="16"/>
    </row>
    <row r="1149" spans="2:52" x14ac:dyDescent="0.25">
      <c r="B1149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  <c r="AF1149" s="16"/>
      <c r="AG1149" s="16"/>
      <c r="AH1149" s="16"/>
      <c r="AI1149" s="16"/>
      <c r="AJ1149" s="16"/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  <c r="AV1149" s="16"/>
      <c r="AW1149" s="16"/>
      <c r="AX1149" s="16"/>
      <c r="AY1149" s="16"/>
      <c r="AZ1149" s="16"/>
    </row>
    <row r="1150" spans="2:52" x14ac:dyDescent="0.25">
      <c r="B1150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6"/>
      <c r="AG1150" s="16"/>
      <c r="AH1150" s="16"/>
      <c r="AI1150" s="16"/>
      <c r="AJ1150" s="16"/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  <c r="AV1150" s="16"/>
      <c r="AW1150" s="16"/>
      <c r="AX1150" s="16"/>
      <c r="AY1150" s="16"/>
      <c r="AZ1150" s="16"/>
    </row>
    <row r="1151" spans="2:52" x14ac:dyDescent="0.25">
      <c r="B1151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  <c r="AF1151" s="16"/>
      <c r="AG1151" s="16"/>
      <c r="AH1151" s="16"/>
      <c r="AI1151" s="16"/>
      <c r="AJ1151" s="16"/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  <c r="AV1151" s="16"/>
      <c r="AW1151" s="16"/>
      <c r="AX1151" s="16"/>
      <c r="AY1151" s="16"/>
      <c r="AZ1151" s="16"/>
    </row>
    <row r="1152" spans="2:52" x14ac:dyDescent="0.25">
      <c r="B1152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6"/>
      <c r="AG1152" s="16"/>
      <c r="AH1152" s="16"/>
      <c r="AI1152" s="16"/>
      <c r="AJ1152" s="16"/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  <c r="AV1152" s="16"/>
      <c r="AW1152" s="16"/>
      <c r="AX1152" s="16"/>
      <c r="AY1152" s="16"/>
      <c r="AZ1152" s="16"/>
    </row>
    <row r="1153" spans="2:52" x14ac:dyDescent="0.25">
      <c r="B1153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  <c r="AF1153" s="16"/>
      <c r="AG1153" s="16"/>
      <c r="AH1153" s="16"/>
      <c r="AI1153" s="16"/>
      <c r="AJ1153" s="16"/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  <c r="AV1153" s="16"/>
      <c r="AW1153" s="16"/>
      <c r="AX1153" s="16"/>
      <c r="AY1153" s="16"/>
      <c r="AZ1153" s="16"/>
    </row>
    <row r="1154" spans="2:52" x14ac:dyDescent="0.25">
      <c r="B1154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6"/>
      <c r="AG1154" s="16"/>
      <c r="AH1154" s="16"/>
      <c r="AI1154" s="16"/>
      <c r="AJ1154" s="16"/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  <c r="AV1154" s="16"/>
      <c r="AW1154" s="16"/>
      <c r="AX1154" s="16"/>
      <c r="AY1154" s="16"/>
      <c r="AZ1154" s="16"/>
    </row>
    <row r="1155" spans="2:52" x14ac:dyDescent="0.25">
      <c r="B115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  <c r="AF1155" s="16"/>
      <c r="AG1155" s="16"/>
      <c r="AH1155" s="16"/>
      <c r="AI1155" s="16"/>
      <c r="AJ1155" s="16"/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  <c r="AV1155" s="16"/>
      <c r="AW1155" s="16"/>
      <c r="AX1155" s="16"/>
      <c r="AY1155" s="16"/>
      <c r="AZ1155" s="16"/>
    </row>
    <row r="1156" spans="2:52" x14ac:dyDescent="0.25">
      <c r="B1156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6"/>
      <c r="AG1156" s="16"/>
      <c r="AH1156" s="16"/>
      <c r="AI1156" s="16"/>
      <c r="AJ1156" s="16"/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  <c r="AV1156" s="16"/>
      <c r="AW1156" s="16"/>
      <c r="AX1156" s="16"/>
      <c r="AY1156" s="16"/>
      <c r="AZ1156" s="16"/>
    </row>
    <row r="1157" spans="2:52" x14ac:dyDescent="0.25">
      <c r="B1157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  <c r="AF1157" s="16"/>
      <c r="AG1157" s="16"/>
      <c r="AH1157" s="16"/>
      <c r="AI1157" s="16"/>
      <c r="AJ1157" s="16"/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  <c r="AV1157" s="16"/>
      <c r="AW1157" s="16"/>
      <c r="AX1157" s="16"/>
      <c r="AY1157" s="16"/>
      <c r="AZ1157" s="16"/>
    </row>
    <row r="1158" spans="2:52" x14ac:dyDescent="0.25">
      <c r="B1158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6"/>
      <c r="AG1158" s="16"/>
      <c r="AH1158" s="16"/>
      <c r="AI1158" s="16"/>
      <c r="AJ1158" s="16"/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  <c r="AV1158" s="16"/>
      <c r="AW1158" s="16"/>
      <c r="AX1158" s="16"/>
      <c r="AY1158" s="16"/>
      <c r="AZ1158" s="16"/>
    </row>
    <row r="1159" spans="2:52" x14ac:dyDescent="0.25">
      <c r="B1159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6"/>
      <c r="AG1159" s="16"/>
      <c r="AH1159" s="16"/>
      <c r="AI1159" s="16"/>
      <c r="AJ1159" s="16"/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  <c r="AV1159" s="16"/>
      <c r="AW1159" s="16"/>
      <c r="AX1159" s="16"/>
      <c r="AY1159" s="16"/>
      <c r="AZ1159" s="16"/>
    </row>
    <row r="1160" spans="2:52" x14ac:dyDescent="0.25">
      <c r="B1160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6"/>
      <c r="AG1160" s="16"/>
      <c r="AH1160" s="16"/>
      <c r="AI1160" s="16"/>
      <c r="AJ1160" s="16"/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  <c r="AV1160" s="16"/>
      <c r="AW1160" s="16"/>
      <c r="AX1160" s="16"/>
      <c r="AY1160" s="16"/>
      <c r="AZ1160" s="16"/>
    </row>
    <row r="1161" spans="2:52" x14ac:dyDescent="0.25">
      <c r="B1161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  <c r="AF1161" s="16"/>
      <c r="AG1161" s="16"/>
      <c r="AH1161" s="16"/>
      <c r="AI1161" s="16"/>
      <c r="AJ1161" s="16"/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  <c r="AV1161" s="16"/>
      <c r="AW1161" s="16"/>
      <c r="AX1161" s="16"/>
      <c r="AY1161" s="16"/>
      <c r="AZ1161" s="16"/>
    </row>
    <row r="1162" spans="2:52" x14ac:dyDescent="0.25">
      <c r="B1162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6"/>
      <c r="AG1162" s="16"/>
      <c r="AH1162" s="16"/>
      <c r="AI1162" s="16"/>
      <c r="AJ1162" s="16"/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  <c r="AV1162" s="16"/>
      <c r="AW1162" s="16"/>
      <c r="AX1162" s="16"/>
      <c r="AY1162" s="16"/>
      <c r="AZ1162" s="16"/>
    </row>
    <row r="1163" spans="2:52" x14ac:dyDescent="0.25">
      <c r="B1163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  <c r="AF1163" s="16"/>
      <c r="AG1163" s="16"/>
      <c r="AH1163" s="16"/>
      <c r="AI1163" s="16"/>
      <c r="AJ1163" s="16"/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  <c r="AV1163" s="16"/>
      <c r="AW1163" s="16"/>
      <c r="AX1163" s="16"/>
      <c r="AY1163" s="16"/>
      <c r="AZ1163" s="16"/>
    </row>
    <row r="1164" spans="2:52" x14ac:dyDescent="0.25">
      <c r="B1164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6"/>
      <c r="AG1164" s="16"/>
      <c r="AH1164" s="16"/>
      <c r="AI1164" s="16"/>
      <c r="AJ1164" s="16"/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  <c r="AV1164" s="16"/>
      <c r="AW1164" s="16"/>
      <c r="AX1164" s="16"/>
      <c r="AY1164" s="16"/>
      <c r="AZ1164" s="16"/>
    </row>
    <row r="1165" spans="2:52" x14ac:dyDescent="0.25">
      <c r="B1165"/>
      <c r="E1165" s="95"/>
      <c r="F1165" s="95"/>
      <c r="G1165" s="95"/>
      <c r="H1165" s="95"/>
      <c r="I1165" s="95"/>
      <c r="J1165" s="95"/>
      <c r="K1165" s="95"/>
      <c r="L1165" s="95"/>
      <c r="M1165" s="95"/>
      <c r="N1165" s="95"/>
      <c r="O1165" s="95"/>
      <c r="P1165" s="95"/>
      <c r="Q1165" s="95"/>
      <c r="R1165" s="95"/>
      <c r="S1165" s="95"/>
      <c r="T1165" s="95"/>
      <c r="U1165" s="95"/>
      <c r="V1165" s="95"/>
      <c r="W1165" s="95"/>
      <c r="X1165" s="95"/>
      <c r="Y1165" s="95"/>
      <c r="Z1165" s="95"/>
      <c r="AA1165" s="95"/>
      <c r="AB1165" s="95"/>
      <c r="AC1165" s="95"/>
      <c r="AD1165" s="95"/>
      <c r="AE1165" s="95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</row>
    <row r="1166" spans="2:52" x14ac:dyDescent="0.25">
      <c r="B1166"/>
      <c r="E1166" s="95"/>
      <c r="F1166" s="95"/>
      <c r="G1166" s="95"/>
      <c r="H1166" s="95"/>
      <c r="I1166" s="95"/>
      <c r="J1166" s="95"/>
      <c r="K1166" s="95"/>
      <c r="L1166" s="95"/>
      <c r="M1166" s="95"/>
      <c r="N1166" s="95"/>
      <c r="O1166" s="95"/>
      <c r="P1166" s="95"/>
      <c r="Q1166" s="95"/>
      <c r="R1166" s="95"/>
      <c r="S1166" s="95"/>
      <c r="T1166" s="95"/>
      <c r="U1166" s="95"/>
      <c r="V1166" s="95"/>
      <c r="W1166" s="95"/>
      <c r="X1166" s="95"/>
      <c r="Y1166" s="95"/>
      <c r="Z1166" s="95"/>
      <c r="AA1166" s="95"/>
      <c r="AB1166" s="95"/>
      <c r="AC1166" s="95"/>
      <c r="AD1166" s="95"/>
      <c r="AE1166" s="95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</row>
    <row r="1167" spans="2:52" x14ac:dyDescent="0.25">
      <c r="B1167"/>
      <c r="E1167" s="95"/>
      <c r="F1167" s="95"/>
      <c r="G1167" s="95"/>
      <c r="H1167" s="95"/>
      <c r="I1167" s="95"/>
      <c r="J1167" s="95"/>
      <c r="K1167" s="95"/>
      <c r="L1167" s="95"/>
      <c r="M1167" s="95"/>
      <c r="N1167" s="95"/>
      <c r="O1167" s="95"/>
      <c r="P1167" s="95"/>
      <c r="Q1167" s="95"/>
      <c r="R1167" s="95"/>
      <c r="S1167" s="95"/>
      <c r="T1167" s="95"/>
      <c r="U1167" s="95"/>
      <c r="V1167" s="95"/>
      <c r="W1167" s="95"/>
      <c r="X1167" s="95"/>
      <c r="Y1167" s="95"/>
      <c r="Z1167" s="95"/>
      <c r="AA1167" s="95"/>
      <c r="AB1167" s="95"/>
      <c r="AC1167" s="95"/>
      <c r="AD1167" s="95"/>
      <c r="AE1167" s="95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</row>
    <row r="1168" spans="2:52" x14ac:dyDescent="0.25">
      <c r="B1168"/>
      <c r="E1168" s="95"/>
      <c r="F1168" s="95"/>
      <c r="G1168" s="95"/>
      <c r="H1168" s="95"/>
      <c r="I1168" s="95"/>
      <c r="J1168" s="95"/>
      <c r="K1168" s="95"/>
      <c r="L1168" s="95"/>
      <c r="M1168" s="95"/>
      <c r="N1168" s="95"/>
      <c r="O1168" s="95"/>
      <c r="P1168" s="95"/>
      <c r="Q1168" s="95"/>
      <c r="R1168" s="95"/>
      <c r="S1168" s="95"/>
      <c r="T1168" s="95"/>
      <c r="U1168" s="95"/>
      <c r="V1168" s="95"/>
      <c r="W1168" s="95"/>
      <c r="X1168" s="95"/>
      <c r="Y1168" s="95"/>
      <c r="Z1168" s="95"/>
      <c r="AA1168" s="95"/>
      <c r="AB1168" s="95"/>
      <c r="AC1168" s="95"/>
      <c r="AD1168" s="95"/>
      <c r="AE1168" s="95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</row>
    <row r="1169" spans="2:52" x14ac:dyDescent="0.25">
      <c r="B1169"/>
      <c r="E1169" s="95"/>
      <c r="F1169" s="95"/>
      <c r="G1169" s="95"/>
      <c r="H1169" s="95"/>
      <c r="I1169" s="95"/>
      <c r="J1169" s="95"/>
      <c r="K1169" s="95"/>
      <c r="L1169" s="95"/>
      <c r="M1169" s="95"/>
      <c r="N1169" s="95"/>
      <c r="O1169" s="95"/>
      <c r="P1169" s="95"/>
      <c r="Q1169" s="95"/>
      <c r="R1169" s="95"/>
      <c r="S1169" s="95"/>
      <c r="T1169" s="95"/>
      <c r="U1169" s="95"/>
      <c r="V1169" s="95"/>
      <c r="W1169" s="95"/>
      <c r="X1169" s="95"/>
      <c r="Y1169" s="95"/>
      <c r="Z1169" s="95"/>
      <c r="AA1169" s="95"/>
      <c r="AB1169" s="95"/>
      <c r="AC1169" s="95"/>
      <c r="AD1169" s="95"/>
      <c r="AE1169" s="95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</row>
    <row r="1170" spans="2:52" x14ac:dyDescent="0.25">
      <c r="B1170"/>
      <c r="E1170" s="95"/>
      <c r="F1170" s="95"/>
      <c r="G1170" s="95"/>
      <c r="H1170" s="95"/>
      <c r="I1170" s="95"/>
      <c r="J1170" s="95"/>
      <c r="K1170" s="95"/>
      <c r="L1170" s="95"/>
      <c r="M1170" s="95"/>
      <c r="N1170" s="95"/>
      <c r="O1170" s="95"/>
      <c r="P1170" s="95"/>
      <c r="Q1170" s="95"/>
      <c r="R1170" s="95"/>
      <c r="S1170" s="95"/>
      <c r="T1170" s="95"/>
      <c r="U1170" s="95"/>
      <c r="V1170" s="95"/>
      <c r="W1170" s="95"/>
      <c r="X1170" s="95"/>
      <c r="Y1170" s="95"/>
      <c r="Z1170" s="95"/>
      <c r="AA1170" s="95"/>
      <c r="AB1170" s="95"/>
      <c r="AC1170" s="95"/>
      <c r="AD1170" s="95"/>
      <c r="AE1170" s="95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</row>
    <row r="1171" spans="2:52" x14ac:dyDescent="0.25">
      <c r="B1171"/>
      <c r="E1171" s="95"/>
      <c r="F1171" s="95"/>
      <c r="G1171" s="95"/>
      <c r="H1171" s="95"/>
      <c r="I1171" s="95"/>
      <c r="J1171" s="95"/>
      <c r="K1171" s="95"/>
      <c r="L1171" s="95"/>
      <c r="M1171" s="95"/>
      <c r="N1171" s="95"/>
      <c r="O1171" s="95"/>
      <c r="P1171" s="95"/>
      <c r="Q1171" s="95"/>
      <c r="R1171" s="95"/>
      <c r="S1171" s="95"/>
      <c r="T1171" s="95"/>
      <c r="U1171" s="95"/>
      <c r="V1171" s="95"/>
      <c r="W1171" s="95"/>
      <c r="X1171" s="95"/>
      <c r="Y1171" s="95"/>
      <c r="Z1171" s="95"/>
      <c r="AA1171" s="95"/>
      <c r="AB1171" s="95"/>
      <c r="AC1171" s="95"/>
      <c r="AD1171" s="95"/>
      <c r="AE1171" s="95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</row>
    <row r="1172" spans="2:52" x14ac:dyDescent="0.25">
      <c r="B1172"/>
      <c r="E1172" s="95"/>
      <c r="F1172" s="95"/>
      <c r="G1172" s="95"/>
      <c r="H1172" s="95"/>
      <c r="I1172" s="95"/>
      <c r="J1172" s="95"/>
      <c r="K1172" s="95"/>
      <c r="L1172" s="95"/>
      <c r="M1172" s="95"/>
      <c r="N1172" s="95"/>
      <c r="O1172" s="95"/>
      <c r="P1172" s="95"/>
      <c r="Q1172" s="95"/>
      <c r="R1172" s="95"/>
      <c r="S1172" s="95"/>
      <c r="T1172" s="95"/>
      <c r="U1172" s="95"/>
      <c r="V1172" s="95"/>
      <c r="W1172" s="95"/>
      <c r="X1172" s="95"/>
      <c r="Y1172" s="95"/>
      <c r="Z1172" s="95"/>
      <c r="AA1172" s="95"/>
      <c r="AB1172" s="95"/>
      <c r="AC1172" s="95"/>
      <c r="AD1172" s="95"/>
      <c r="AE1172" s="95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</row>
    <row r="1173" spans="2:52" x14ac:dyDescent="0.25">
      <c r="B1173"/>
      <c r="E1173" s="95"/>
      <c r="F1173" s="95"/>
      <c r="G1173" s="95"/>
      <c r="H1173" s="95"/>
      <c r="I1173" s="95"/>
      <c r="J1173" s="95"/>
      <c r="K1173" s="95"/>
      <c r="L1173" s="95"/>
      <c r="M1173" s="95"/>
      <c r="N1173" s="95"/>
      <c r="O1173" s="95"/>
      <c r="P1173" s="95"/>
      <c r="Q1173" s="95"/>
      <c r="R1173" s="95"/>
      <c r="S1173" s="95"/>
      <c r="T1173" s="95"/>
      <c r="U1173" s="95"/>
      <c r="V1173" s="95"/>
      <c r="W1173" s="95"/>
      <c r="X1173" s="95"/>
      <c r="Y1173" s="95"/>
      <c r="Z1173" s="95"/>
      <c r="AA1173" s="95"/>
      <c r="AB1173" s="95"/>
      <c r="AC1173" s="95"/>
      <c r="AD1173" s="95"/>
      <c r="AE1173" s="95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</row>
    <row r="1174" spans="2:52" x14ac:dyDescent="0.25">
      <c r="B1174"/>
      <c r="E1174" s="95"/>
      <c r="F1174" s="95"/>
      <c r="G1174" s="95"/>
      <c r="H1174" s="95"/>
      <c r="I1174" s="95"/>
      <c r="J1174" s="95"/>
      <c r="K1174" s="95"/>
      <c r="L1174" s="95"/>
      <c r="M1174" s="95"/>
      <c r="N1174" s="95"/>
      <c r="O1174" s="95"/>
      <c r="P1174" s="95"/>
      <c r="Q1174" s="95"/>
      <c r="R1174" s="95"/>
      <c r="S1174" s="95"/>
      <c r="T1174" s="95"/>
      <c r="U1174" s="95"/>
      <c r="V1174" s="95"/>
      <c r="W1174" s="95"/>
      <c r="X1174" s="95"/>
      <c r="Y1174" s="95"/>
      <c r="Z1174" s="95"/>
      <c r="AA1174" s="95"/>
      <c r="AB1174" s="95"/>
      <c r="AC1174" s="95"/>
      <c r="AD1174" s="95"/>
      <c r="AE1174" s="95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</row>
    <row r="1175" spans="2:52" x14ac:dyDescent="0.25">
      <c r="B1175"/>
      <c r="E1175" s="95"/>
      <c r="F1175" s="95"/>
      <c r="G1175" s="95"/>
      <c r="H1175" s="95"/>
      <c r="I1175" s="95"/>
      <c r="J1175" s="95"/>
      <c r="K1175" s="95"/>
      <c r="L1175" s="95"/>
      <c r="M1175" s="95"/>
      <c r="N1175" s="95"/>
      <c r="O1175" s="95"/>
      <c r="P1175" s="95"/>
      <c r="Q1175" s="95"/>
      <c r="R1175" s="95"/>
      <c r="S1175" s="95"/>
      <c r="T1175" s="95"/>
      <c r="U1175" s="95"/>
      <c r="V1175" s="95"/>
      <c r="W1175" s="95"/>
      <c r="X1175" s="95"/>
      <c r="Y1175" s="95"/>
      <c r="Z1175" s="95"/>
      <c r="AA1175" s="95"/>
      <c r="AB1175" s="95"/>
      <c r="AC1175" s="95"/>
      <c r="AD1175" s="95"/>
      <c r="AE1175" s="95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</row>
    <row r="1176" spans="2:52" x14ac:dyDescent="0.25">
      <c r="B1176"/>
      <c r="E1176" s="95"/>
      <c r="F1176" s="95"/>
      <c r="G1176" s="95"/>
      <c r="H1176" s="95"/>
      <c r="I1176" s="95"/>
      <c r="J1176" s="95"/>
      <c r="K1176" s="95"/>
      <c r="L1176" s="95"/>
      <c r="M1176" s="95"/>
      <c r="N1176" s="95"/>
      <c r="O1176" s="95"/>
      <c r="P1176" s="95"/>
      <c r="Q1176" s="95"/>
      <c r="R1176" s="95"/>
      <c r="S1176" s="95"/>
      <c r="T1176" s="95"/>
      <c r="U1176" s="95"/>
      <c r="V1176" s="95"/>
      <c r="W1176" s="95"/>
      <c r="X1176" s="95"/>
      <c r="Y1176" s="95"/>
      <c r="Z1176" s="95"/>
      <c r="AA1176" s="95"/>
      <c r="AB1176" s="95"/>
      <c r="AC1176" s="95"/>
      <c r="AD1176" s="95"/>
      <c r="AE1176" s="95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</row>
    <row r="1177" spans="2:52" x14ac:dyDescent="0.25">
      <c r="B1177"/>
      <c r="E1177" s="95"/>
      <c r="F1177" s="95"/>
      <c r="G1177" s="95"/>
      <c r="H1177" s="95"/>
      <c r="I1177" s="95"/>
      <c r="J1177" s="95"/>
      <c r="K1177" s="95"/>
      <c r="L1177" s="95"/>
      <c r="M1177" s="95"/>
      <c r="N1177" s="95"/>
      <c r="O1177" s="95"/>
      <c r="P1177" s="95"/>
      <c r="Q1177" s="95"/>
      <c r="R1177" s="95"/>
      <c r="S1177" s="95"/>
      <c r="T1177" s="95"/>
      <c r="U1177" s="95"/>
      <c r="V1177" s="95"/>
      <c r="W1177" s="95"/>
      <c r="X1177" s="95"/>
      <c r="Y1177" s="95"/>
      <c r="Z1177" s="95"/>
      <c r="AA1177" s="95"/>
      <c r="AB1177" s="95"/>
      <c r="AC1177" s="95"/>
      <c r="AD1177" s="95"/>
      <c r="AE1177" s="95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</row>
    <row r="1178" spans="2:52" x14ac:dyDescent="0.25">
      <c r="B1178"/>
      <c r="E1178" s="95"/>
      <c r="F1178" s="95"/>
      <c r="G1178" s="95"/>
      <c r="H1178" s="95"/>
      <c r="I1178" s="95"/>
      <c r="J1178" s="95"/>
      <c r="K1178" s="95"/>
      <c r="L1178" s="95"/>
      <c r="M1178" s="95"/>
      <c r="N1178" s="95"/>
      <c r="O1178" s="95"/>
      <c r="P1178" s="95"/>
      <c r="Q1178" s="95"/>
      <c r="R1178" s="95"/>
      <c r="S1178" s="95"/>
      <c r="T1178" s="95"/>
      <c r="U1178" s="95"/>
      <c r="V1178" s="95"/>
      <c r="W1178" s="95"/>
      <c r="X1178" s="95"/>
      <c r="Y1178" s="95"/>
      <c r="Z1178" s="95"/>
      <c r="AA1178" s="95"/>
      <c r="AB1178" s="95"/>
      <c r="AC1178" s="95"/>
      <c r="AD1178" s="95"/>
      <c r="AE1178" s="95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</row>
    <row r="1179" spans="2:52" x14ac:dyDescent="0.25">
      <c r="B1179"/>
      <c r="E1179" s="95"/>
      <c r="F1179" s="95"/>
      <c r="G1179" s="95"/>
      <c r="H1179" s="95"/>
      <c r="I1179" s="95"/>
      <c r="J1179" s="95"/>
      <c r="K1179" s="95"/>
      <c r="L1179" s="95"/>
      <c r="M1179" s="95"/>
      <c r="N1179" s="95"/>
      <c r="O1179" s="95"/>
      <c r="P1179" s="95"/>
      <c r="Q1179" s="95"/>
      <c r="R1179" s="95"/>
      <c r="S1179" s="95"/>
      <c r="T1179" s="95"/>
      <c r="U1179" s="95"/>
      <c r="V1179" s="95"/>
      <c r="W1179" s="95"/>
      <c r="X1179" s="95"/>
      <c r="Y1179" s="95"/>
      <c r="Z1179" s="95"/>
      <c r="AA1179" s="95"/>
      <c r="AB1179" s="95"/>
      <c r="AC1179" s="95"/>
      <c r="AD1179" s="95"/>
      <c r="AE1179" s="95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</row>
    <row r="1180" spans="2:52" x14ac:dyDescent="0.25">
      <c r="B1180"/>
      <c r="E1180" s="95"/>
      <c r="F1180" s="95"/>
      <c r="G1180" s="95"/>
      <c r="H1180" s="95"/>
      <c r="I1180" s="95"/>
      <c r="J1180" s="95"/>
      <c r="K1180" s="95"/>
      <c r="L1180" s="95"/>
      <c r="M1180" s="95"/>
      <c r="N1180" s="95"/>
      <c r="O1180" s="95"/>
      <c r="P1180" s="95"/>
      <c r="Q1180" s="95"/>
      <c r="R1180" s="95"/>
      <c r="S1180" s="95"/>
      <c r="T1180" s="95"/>
      <c r="U1180" s="95"/>
      <c r="V1180" s="95"/>
      <c r="W1180" s="95"/>
      <c r="X1180" s="95"/>
      <c r="Y1180" s="95"/>
      <c r="Z1180" s="95"/>
      <c r="AA1180" s="95"/>
      <c r="AB1180" s="95"/>
      <c r="AC1180" s="95"/>
      <c r="AD1180" s="95"/>
      <c r="AE1180" s="95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</row>
    <row r="1181" spans="2:52" x14ac:dyDescent="0.25">
      <c r="B1181"/>
      <c r="E1181" s="95"/>
      <c r="F1181" s="95"/>
      <c r="G1181" s="95"/>
      <c r="H1181" s="95"/>
      <c r="I1181" s="95"/>
      <c r="J1181" s="95"/>
      <c r="K1181" s="95"/>
      <c r="L1181" s="95"/>
      <c r="M1181" s="95"/>
      <c r="N1181" s="95"/>
      <c r="O1181" s="95"/>
      <c r="P1181" s="95"/>
      <c r="Q1181" s="95"/>
      <c r="R1181" s="95"/>
      <c r="S1181" s="95"/>
      <c r="T1181" s="95"/>
      <c r="U1181" s="95"/>
      <c r="V1181" s="95"/>
      <c r="W1181" s="95"/>
      <c r="X1181" s="95"/>
      <c r="Y1181" s="95"/>
      <c r="Z1181" s="95"/>
      <c r="AA1181" s="95"/>
      <c r="AB1181" s="95"/>
      <c r="AC1181" s="95"/>
      <c r="AD1181" s="95"/>
      <c r="AE1181" s="95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</row>
    <row r="1182" spans="2:52" x14ac:dyDescent="0.25">
      <c r="B1182"/>
      <c r="E1182" s="95"/>
      <c r="F1182" s="95"/>
      <c r="G1182" s="95"/>
      <c r="H1182" s="95"/>
      <c r="I1182" s="95"/>
      <c r="J1182" s="95"/>
      <c r="K1182" s="95"/>
      <c r="L1182" s="95"/>
      <c r="M1182" s="95"/>
      <c r="N1182" s="95"/>
      <c r="O1182" s="95"/>
      <c r="P1182" s="95"/>
      <c r="Q1182" s="95"/>
      <c r="R1182" s="95"/>
      <c r="S1182" s="95"/>
      <c r="T1182" s="95"/>
      <c r="U1182" s="95"/>
      <c r="V1182" s="95"/>
      <c r="W1182" s="95"/>
      <c r="X1182" s="95"/>
      <c r="Y1182" s="95"/>
      <c r="Z1182" s="95"/>
      <c r="AA1182" s="95"/>
      <c r="AB1182" s="95"/>
      <c r="AC1182" s="95"/>
      <c r="AD1182" s="95"/>
      <c r="AE1182" s="95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</row>
    <row r="1183" spans="2:52" x14ac:dyDescent="0.25">
      <c r="B1183"/>
      <c r="E1183" s="95"/>
      <c r="F1183" s="95"/>
      <c r="G1183" s="95"/>
      <c r="H1183" s="95"/>
      <c r="I1183" s="95"/>
      <c r="J1183" s="95"/>
      <c r="K1183" s="95"/>
      <c r="L1183" s="95"/>
      <c r="M1183" s="95"/>
      <c r="N1183" s="95"/>
      <c r="O1183" s="95"/>
      <c r="P1183" s="95"/>
      <c r="Q1183" s="95"/>
      <c r="R1183" s="95"/>
      <c r="S1183" s="95"/>
      <c r="T1183" s="95"/>
      <c r="U1183" s="95"/>
      <c r="V1183" s="95"/>
      <c r="W1183" s="95"/>
      <c r="X1183" s="95"/>
      <c r="Y1183" s="95"/>
      <c r="Z1183" s="95"/>
      <c r="AA1183" s="95"/>
      <c r="AB1183" s="95"/>
      <c r="AC1183" s="95"/>
      <c r="AD1183" s="95"/>
      <c r="AE1183" s="95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</row>
    <row r="1184" spans="2:52" x14ac:dyDescent="0.25">
      <c r="B1184"/>
      <c r="E1184" s="95"/>
      <c r="F1184" s="95"/>
      <c r="G1184" s="95"/>
      <c r="H1184" s="95"/>
      <c r="I1184" s="95"/>
      <c r="J1184" s="95"/>
      <c r="K1184" s="95"/>
      <c r="L1184" s="95"/>
      <c r="M1184" s="95"/>
      <c r="N1184" s="95"/>
      <c r="O1184" s="95"/>
      <c r="P1184" s="95"/>
      <c r="Q1184" s="95"/>
      <c r="R1184" s="95"/>
      <c r="S1184" s="95"/>
      <c r="T1184" s="95"/>
      <c r="U1184" s="95"/>
      <c r="V1184" s="95"/>
      <c r="W1184" s="95"/>
      <c r="X1184" s="95"/>
      <c r="Y1184" s="95"/>
      <c r="Z1184" s="95"/>
      <c r="AA1184" s="95"/>
      <c r="AB1184" s="95"/>
      <c r="AC1184" s="95"/>
      <c r="AD1184" s="95"/>
      <c r="AE1184" s="95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</row>
    <row r="1185" spans="2:52" x14ac:dyDescent="0.25">
      <c r="B1185"/>
      <c r="E1185" s="95"/>
      <c r="F1185" s="95"/>
      <c r="G1185" s="95"/>
      <c r="H1185" s="95"/>
      <c r="I1185" s="95"/>
      <c r="J1185" s="95"/>
      <c r="K1185" s="95"/>
      <c r="L1185" s="95"/>
      <c r="M1185" s="95"/>
      <c r="N1185" s="95"/>
      <c r="O1185" s="95"/>
      <c r="P1185" s="95"/>
      <c r="Q1185" s="95"/>
      <c r="R1185" s="95"/>
      <c r="S1185" s="95"/>
      <c r="T1185" s="95"/>
      <c r="U1185" s="95"/>
      <c r="V1185" s="95"/>
      <c r="W1185" s="95"/>
      <c r="X1185" s="95"/>
      <c r="Y1185" s="95"/>
      <c r="Z1185" s="95"/>
      <c r="AA1185" s="95"/>
      <c r="AB1185" s="95"/>
      <c r="AC1185" s="95"/>
      <c r="AD1185" s="95"/>
      <c r="AE1185" s="95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</row>
    <row r="1186" spans="2:52" x14ac:dyDescent="0.25">
      <c r="B1186"/>
      <c r="E1186" s="95"/>
      <c r="F1186" s="95"/>
      <c r="G1186" s="95"/>
      <c r="H1186" s="95"/>
      <c r="I1186" s="95"/>
      <c r="J1186" s="95"/>
      <c r="K1186" s="95"/>
      <c r="L1186" s="95"/>
      <c r="M1186" s="95"/>
      <c r="N1186" s="95"/>
      <c r="O1186" s="95"/>
      <c r="P1186" s="95"/>
      <c r="Q1186" s="95"/>
      <c r="R1186" s="95"/>
      <c r="S1186" s="95"/>
      <c r="T1186" s="95"/>
      <c r="U1186" s="95"/>
      <c r="V1186" s="95"/>
      <c r="W1186" s="95"/>
      <c r="X1186" s="95"/>
      <c r="Y1186" s="95"/>
      <c r="Z1186" s="95"/>
      <c r="AA1186" s="95"/>
      <c r="AB1186" s="95"/>
      <c r="AC1186" s="95"/>
      <c r="AD1186" s="95"/>
      <c r="AE1186" s="95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</row>
    <row r="1187" spans="2:52" x14ac:dyDescent="0.25">
      <c r="B1187"/>
      <c r="E1187" s="95"/>
      <c r="F1187" s="95"/>
      <c r="G1187" s="95"/>
      <c r="H1187" s="95"/>
      <c r="I1187" s="95"/>
      <c r="J1187" s="95"/>
      <c r="K1187" s="95"/>
      <c r="L1187" s="95"/>
      <c r="M1187" s="95"/>
      <c r="N1187" s="95"/>
      <c r="O1187" s="95"/>
      <c r="P1187" s="95"/>
      <c r="Q1187" s="95"/>
      <c r="R1187" s="95"/>
      <c r="S1187" s="95"/>
      <c r="T1187" s="95"/>
      <c r="U1187" s="95"/>
      <c r="V1187" s="95"/>
      <c r="W1187" s="95"/>
      <c r="X1187" s="95"/>
      <c r="Y1187" s="95"/>
      <c r="Z1187" s="95"/>
      <c r="AA1187" s="95"/>
      <c r="AB1187" s="95"/>
      <c r="AC1187" s="95"/>
      <c r="AD1187" s="95"/>
      <c r="AE1187" s="95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</row>
    <row r="1188" spans="2:52" x14ac:dyDescent="0.25">
      <c r="B1188"/>
      <c r="E1188" s="95"/>
      <c r="F1188" s="95"/>
      <c r="G1188" s="95"/>
      <c r="H1188" s="95"/>
      <c r="I1188" s="95"/>
      <c r="J1188" s="95"/>
      <c r="K1188" s="95"/>
      <c r="L1188" s="95"/>
      <c r="M1188" s="95"/>
      <c r="N1188" s="95"/>
      <c r="O1188" s="95"/>
      <c r="P1188" s="95"/>
      <c r="Q1188" s="95"/>
      <c r="R1188" s="95"/>
      <c r="S1188" s="95"/>
      <c r="T1188" s="95"/>
      <c r="U1188" s="95"/>
      <c r="V1188" s="95"/>
      <c r="W1188" s="95"/>
      <c r="X1188" s="95"/>
      <c r="Y1188" s="95"/>
      <c r="Z1188" s="95"/>
      <c r="AA1188" s="95"/>
      <c r="AB1188" s="95"/>
      <c r="AC1188" s="95"/>
      <c r="AD1188" s="95"/>
      <c r="AE1188" s="95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</row>
    <row r="1189" spans="2:52" x14ac:dyDescent="0.25">
      <c r="B1189"/>
      <c r="E1189" s="95"/>
      <c r="F1189" s="95"/>
      <c r="G1189" s="95"/>
      <c r="H1189" s="95"/>
      <c r="I1189" s="95"/>
      <c r="J1189" s="95"/>
      <c r="K1189" s="95"/>
      <c r="L1189" s="95"/>
      <c r="M1189" s="95"/>
      <c r="N1189" s="95"/>
      <c r="O1189" s="95"/>
      <c r="P1189" s="95"/>
      <c r="Q1189" s="95"/>
      <c r="R1189" s="95"/>
      <c r="S1189" s="95"/>
      <c r="T1189" s="95"/>
      <c r="U1189" s="95"/>
      <c r="V1189" s="95"/>
      <c r="W1189" s="95"/>
      <c r="X1189" s="95"/>
      <c r="Y1189" s="95"/>
      <c r="Z1189" s="95"/>
      <c r="AA1189" s="95"/>
      <c r="AB1189" s="95"/>
      <c r="AC1189" s="95"/>
      <c r="AD1189" s="95"/>
      <c r="AE1189" s="95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</row>
    <row r="1190" spans="2:52" x14ac:dyDescent="0.25">
      <c r="B1190"/>
      <c r="E1190" s="95"/>
      <c r="F1190" s="95"/>
      <c r="G1190" s="95"/>
      <c r="H1190" s="95"/>
      <c r="I1190" s="95"/>
      <c r="J1190" s="95"/>
      <c r="K1190" s="95"/>
      <c r="L1190" s="95"/>
      <c r="M1190" s="95"/>
      <c r="N1190" s="95"/>
      <c r="O1190" s="95"/>
      <c r="P1190" s="95"/>
      <c r="Q1190" s="95"/>
      <c r="R1190" s="95"/>
      <c r="S1190" s="95"/>
      <c r="T1190" s="95"/>
      <c r="U1190" s="95"/>
      <c r="V1190" s="95"/>
      <c r="W1190" s="95"/>
      <c r="X1190" s="95"/>
      <c r="Y1190" s="95"/>
      <c r="Z1190" s="95"/>
      <c r="AA1190" s="95"/>
      <c r="AB1190" s="95"/>
      <c r="AC1190" s="95"/>
      <c r="AD1190" s="95"/>
      <c r="AE1190" s="95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</row>
    <row r="1191" spans="2:52" x14ac:dyDescent="0.25">
      <c r="B1191"/>
      <c r="E1191" s="95"/>
      <c r="F1191" s="95"/>
      <c r="G1191" s="95"/>
      <c r="H1191" s="95"/>
      <c r="I1191" s="95"/>
      <c r="J1191" s="95"/>
      <c r="K1191" s="95"/>
      <c r="L1191" s="95"/>
      <c r="M1191" s="95"/>
      <c r="N1191" s="95"/>
      <c r="O1191" s="95"/>
      <c r="P1191" s="95"/>
      <c r="Q1191" s="95"/>
      <c r="R1191" s="95"/>
      <c r="S1191" s="95"/>
      <c r="T1191" s="95"/>
      <c r="U1191" s="95"/>
      <c r="V1191" s="95"/>
      <c r="W1191" s="95"/>
      <c r="X1191" s="95"/>
      <c r="Y1191" s="95"/>
      <c r="Z1191" s="95"/>
      <c r="AA1191" s="95"/>
      <c r="AB1191" s="95"/>
      <c r="AC1191" s="95"/>
      <c r="AD1191" s="95"/>
      <c r="AE1191" s="95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</row>
    <row r="1192" spans="2:52" x14ac:dyDescent="0.25">
      <c r="B1192"/>
      <c r="E1192" s="95"/>
      <c r="F1192" s="95"/>
      <c r="G1192" s="95"/>
      <c r="H1192" s="95"/>
      <c r="I1192" s="95"/>
      <c r="J1192" s="95"/>
      <c r="K1192" s="95"/>
      <c r="L1192" s="95"/>
      <c r="M1192" s="95"/>
      <c r="N1192" s="95"/>
      <c r="O1192" s="95"/>
      <c r="P1192" s="95"/>
      <c r="Q1192" s="95"/>
      <c r="R1192" s="95"/>
      <c r="S1192" s="95"/>
      <c r="T1192" s="95"/>
      <c r="U1192" s="95"/>
      <c r="V1192" s="95"/>
      <c r="W1192" s="95"/>
      <c r="X1192" s="95"/>
      <c r="Y1192" s="95"/>
      <c r="Z1192" s="95"/>
      <c r="AA1192" s="95"/>
      <c r="AB1192" s="95"/>
      <c r="AC1192" s="95"/>
      <c r="AD1192" s="95"/>
      <c r="AE1192" s="95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</row>
    <row r="1193" spans="2:52" x14ac:dyDescent="0.25">
      <c r="B1193"/>
      <c r="E1193" s="95"/>
      <c r="F1193" s="95"/>
      <c r="G1193" s="95"/>
      <c r="H1193" s="95"/>
      <c r="I1193" s="95"/>
      <c r="J1193" s="95"/>
      <c r="K1193" s="95"/>
      <c r="L1193" s="95"/>
      <c r="M1193" s="95"/>
      <c r="N1193" s="95"/>
      <c r="O1193" s="95"/>
      <c r="P1193" s="95"/>
      <c r="Q1193" s="95"/>
      <c r="R1193" s="95"/>
      <c r="S1193" s="95"/>
      <c r="T1193" s="95"/>
      <c r="U1193" s="95"/>
      <c r="V1193" s="95"/>
      <c r="W1193" s="95"/>
      <c r="X1193" s="95"/>
      <c r="Y1193" s="95"/>
      <c r="Z1193" s="95"/>
      <c r="AA1193" s="95"/>
      <c r="AB1193" s="95"/>
      <c r="AC1193" s="95"/>
      <c r="AD1193" s="95"/>
      <c r="AE1193" s="95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</row>
    <row r="1194" spans="2:52" x14ac:dyDescent="0.25">
      <c r="B1194"/>
      <c r="E1194" s="95"/>
      <c r="F1194" s="95"/>
      <c r="G1194" s="95"/>
      <c r="H1194" s="95"/>
      <c r="I1194" s="95"/>
      <c r="J1194" s="95"/>
      <c r="K1194" s="95"/>
      <c r="L1194" s="95"/>
      <c r="M1194" s="95"/>
      <c r="N1194" s="95"/>
      <c r="O1194" s="95"/>
      <c r="P1194" s="95"/>
      <c r="Q1194" s="95"/>
      <c r="R1194" s="95"/>
      <c r="S1194" s="95"/>
      <c r="T1194" s="95"/>
      <c r="U1194" s="95"/>
      <c r="V1194" s="95"/>
      <c r="W1194" s="95"/>
      <c r="X1194" s="95"/>
      <c r="Y1194" s="95"/>
      <c r="Z1194" s="95"/>
      <c r="AA1194" s="95"/>
      <c r="AB1194" s="95"/>
      <c r="AC1194" s="95"/>
      <c r="AD1194" s="95"/>
      <c r="AE1194" s="95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</row>
    <row r="1195" spans="2:52" x14ac:dyDescent="0.25">
      <c r="B1195"/>
      <c r="E1195" s="95"/>
      <c r="F1195" s="95"/>
      <c r="G1195" s="95"/>
      <c r="H1195" s="95"/>
      <c r="I1195" s="95"/>
      <c r="J1195" s="95"/>
      <c r="K1195" s="95"/>
      <c r="L1195" s="95"/>
      <c r="M1195" s="95"/>
      <c r="N1195" s="95"/>
      <c r="O1195" s="95"/>
      <c r="P1195" s="95"/>
      <c r="Q1195" s="95"/>
      <c r="R1195" s="95"/>
      <c r="S1195" s="95"/>
      <c r="T1195" s="95"/>
      <c r="U1195" s="95"/>
      <c r="V1195" s="95"/>
      <c r="W1195" s="95"/>
      <c r="X1195" s="95"/>
      <c r="Y1195" s="95"/>
      <c r="Z1195" s="95"/>
      <c r="AA1195" s="95"/>
      <c r="AB1195" s="95"/>
      <c r="AC1195" s="95"/>
      <c r="AD1195" s="95"/>
      <c r="AE1195" s="95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</row>
    <row r="1196" spans="2:52" x14ac:dyDescent="0.25">
      <c r="B1196"/>
      <c r="E1196" s="95"/>
      <c r="F1196" s="95"/>
      <c r="G1196" s="95"/>
      <c r="H1196" s="95"/>
      <c r="I1196" s="95"/>
      <c r="J1196" s="95"/>
      <c r="K1196" s="95"/>
      <c r="L1196" s="95"/>
      <c r="M1196" s="95"/>
      <c r="N1196" s="95"/>
      <c r="O1196" s="95"/>
      <c r="P1196" s="95"/>
      <c r="Q1196" s="95"/>
      <c r="R1196" s="95"/>
      <c r="S1196" s="95"/>
      <c r="T1196" s="95"/>
      <c r="U1196" s="95"/>
      <c r="V1196" s="95"/>
      <c r="W1196" s="95"/>
      <c r="X1196" s="95"/>
      <c r="Y1196" s="95"/>
      <c r="Z1196" s="95"/>
      <c r="AA1196" s="95"/>
      <c r="AB1196" s="95"/>
      <c r="AC1196" s="95"/>
      <c r="AD1196" s="95"/>
      <c r="AE1196" s="95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</row>
    <row r="1197" spans="2:52" x14ac:dyDescent="0.25">
      <c r="B1197"/>
      <c r="E1197" s="95"/>
      <c r="F1197" s="95"/>
      <c r="G1197" s="95"/>
      <c r="H1197" s="95"/>
      <c r="I1197" s="95"/>
      <c r="J1197" s="95"/>
      <c r="K1197" s="95"/>
      <c r="L1197" s="95"/>
      <c r="M1197" s="95"/>
      <c r="N1197" s="95"/>
      <c r="O1197" s="95"/>
      <c r="P1197" s="95"/>
      <c r="Q1197" s="95"/>
      <c r="R1197" s="95"/>
      <c r="S1197" s="95"/>
      <c r="T1197" s="95"/>
      <c r="U1197" s="95"/>
      <c r="V1197" s="95"/>
      <c r="W1197" s="95"/>
      <c r="X1197" s="95"/>
      <c r="Y1197" s="95"/>
      <c r="Z1197" s="95"/>
      <c r="AA1197" s="95"/>
      <c r="AB1197" s="95"/>
      <c r="AC1197" s="95"/>
      <c r="AD1197" s="95"/>
      <c r="AE1197" s="95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</row>
    <row r="1198" spans="2:52" x14ac:dyDescent="0.25">
      <c r="B1198"/>
      <c r="E1198" s="95"/>
      <c r="F1198" s="95"/>
      <c r="G1198" s="95"/>
      <c r="H1198" s="95"/>
      <c r="I1198" s="95"/>
      <c r="J1198" s="95"/>
      <c r="K1198" s="95"/>
      <c r="L1198" s="95"/>
      <c r="M1198" s="95"/>
      <c r="N1198" s="95"/>
      <c r="O1198" s="95"/>
      <c r="P1198" s="95"/>
      <c r="Q1198" s="95"/>
      <c r="R1198" s="95"/>
      <c r="S1198" s="95"/>
      <c r="T1198" s="95"/>
      <c r="U1198" s="95"/>
      <c r="V1198" s="95"/>
      <c r="W1198" s="95"/>
      <c r="X1198" s="95"/>
      <c r="Y1198" s="95"/>
      <c r="Z1198" s="95"/>
      <c r="AA1198" s="95"/>
      <c r="AB1198" s="95"/>
      <c r="AC1198" s="95"/>
      <c r="AD1198" s="95"/>
      <c r="AE1198" s="95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</row>
    <row r="1199" spans="2:52" x14ac:dyDescent="0.25">
      <c r="B1199"/>
      <c r="E1199" s="95"/>
      <c r="F1199" s="95"/>
      <c r="G1199" s="95"/>
      <c r="H1199" s="95"/>
      <c r="I1199" s="95"/>
      <c r="J1199" s="95"/>
      <c r="K1199" s="95"/>
      <c r="L1199" s="95"/>
      <c r="M1199" s="95"/>
      <c r="N1199" s="95"/>
      <c r="O1199" s="95"/>
      <c r="P1199" s="95"/>
      <c r="Q1199" s="95"/>
      <c r="R1199" s="95"/>
      <c r="S1199" s="95"/>
      <c r="T1199" s="95"/>
      <c r="U1199" s="95"/>
      <c r="V1199" s="95"/>
      <c r="W1199" s="95"/>
      <c r="X1199" s="95"/>
      <c r="Y1199" s="95"/>
      <c r="Z1199" s="95"/>
      <c r="AA1199" s="95"/>
      <c r="AB1199" s="95"/>
      <c r="AC1199" s="95"/>
      <c r="AD1199" s="95"/>
      <c r="AE1199" s="95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</row>
    <row r="1200" spans="2:52" x14ac:dyDescent="0.25">
      <c r="B1200"/>
      <c r="E1200" s="95"/>
      <c r="F1200" s="95"/>
      <c r="G1200" s="95"/>
      <c r="H1200" s="95"/>
      <c r="I1200" s="95"/>
      <c r="J1200" s="95"/>
      <c r="K1200" s="95"/>
      <c r="L1200" s="95"/>
      <c r="M1200" s="95"/>
      <c r="N1200" s="95"/>
      <c r="O1200" s="95"/>
      <c r="P1200" s="95"/>
      <c r="Q1200" s="95"/>
      <c r="R1200" s="95"/>
      <c r="S1200" s="95"/>
      <c r="T1200" s="95"/>
      <c r="U1200" s="95"/>
      <c r="V1200" s="95"/>
      <c r="W1200" s="95"/>
      <c r="X1200" s="95"/>
      <c r="Y1200" s="95"/>
      <c r="Z1200" s="95"/>
      <c r="AA1200" s="95"/>
      <c r="AB1200" s="95"/>
      <c r="AC1200" s="95"/>
      <c r="AD1200" s="95"/>
      <c r="AE1200" s="95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</row>
    <row r="1201" spans="2:52" x14ac:dyDescent="0.25">
      <c r="B1201"/>
      <c r="E1201" s="95"/>
      <c r="F1201" s="95"/>
      <c r="G1201" s="95"/>
      <c r="H1201" s="95"/>
      <c r="I1201" s="95"/>
      <c r="J1201" s="95"/>
      <c r="K1201" s="95"/>
      <c r="L1201" s="95"/>
      <c r="M1201" s="95"/>
      <c r="N1201" s="95"/>
      <c r="O1201" s="95"/>
      <c r="P1201" s="95"/>
      <c r="Q1201" s="95"/>
      <c r="R1201" s="95"/>
      <c r="S1201" s="95"/>
      <c r="T1201" s="95"/>
      <c r="U1201" s="95"/>
      <c r="V1201" s="95"/>
      <c r="W1201" s="95"/>
      <c r="X1201" s="95"/>
      <c r="Y1201" s="95"/>
      <c r="Z1201" s="95"/>
      <c r="AA1201" s="95"/>
      <c r="AB1201" s="95"/>
      <c r="AC1201" s="95"/>
      <c r="AD1201" s="95"/>
      <c r="AE1201" s="95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</row>
    <row r="1202" spans="2:52" x14ac:dyDescent="0.25">
      <c r="B1202"/>
      <c r="E1202" s="95"/>
      <c r="F1202" s="95"/>
      <c r="G1202" s="95"/>
      <c r="H1202" s="95"/>
      <c r="I1202" s="95"/>
      <c r="J1202" s="95"/>
      <c r="K1202" s="95"/>
      <c r="L1202" s="95"/>
      <c r="M1202" s="95"/>
      <c r="N1202" s="95"/>
      <c r="O1202" s="95"/>
      <c r="P1202" s="95"/>
      <c r="Q1202" s="95"/>
      <c r="R1202" s="95"/>
      <c r="S1202" s="95"/>
      <c r="T1202" s="95"/>
      <c r="U1202" s="95"/>
      <c r="V1202" s="95"/>
      <c r="W1202" s="95"/>
      <c r="X1202" s="95"/>
      <c r="Y1202" s="95"/>
      <c r="Z1202" s="95"/>
      <c r="AA1202" s="95"/>
      <c r="AB1202" s="95"/>
      <c r="AC1202" s="95"/>
      <c r="AD1202" s="95"/>
      <c r="AE1202" s="95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</row>
    <row r="1203" spans="2:52" x14ac:dyDescent="0.25">
      <c r="B1203"/>
      <c r="E1203" s="95"/>
      <c r="F1203" s="95"/>
      <c r="G1203" s="95"/>
      <c r="H1203" s="95"/>
      <c r="I1203" s="95"/>
      <c r="J1203" s="95"/>
      <c r="K1203" s="95"/>
      <c r="L1203" s="95"/>
      <c r="M1203" s="95"/>
      <c r="N1203" s="95"/>
      <c r="O1203" s="95"/>
      <c r="P1203" s="95"/>
      <c r="Q1203" s="95"/>
      <c r="R1203" s="95"/>
      <c r="S1203" s="95"/>
      <c r="T1203" s="95"/>
      <c r="U1203" s="95"/>
      <c r="V1203" s="95"/>
      <c r="W1203" s="95"/>
      <c r="X1203" s="95"/>
      <c r="Y1203" s="95"/>
      <c r="Z1203" s="95"/>
      <c r="AA1203" s="95"/>
      <c r="AB1203" s="95"/>
      <c r="AC1203" s="95"/>
      <c r="AD1203" s="95"/>
      <c r="AE1203" s="95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</row>
    <row r="1204" spans="2:52" x14ac:dyDescent="0.25">
      <c r="B1204"/>
      <c r="E1204" s="95"/>
      <c r="F1204" s="95"/>
      <c r="G1204" s="95"/>
      <c r="H1204" s="95"/>
      <c r="I1204" s="95"/>
      <c r="J1204" s="95"/>
      <c r="K1204" s="95"/>
      <c r="L1204" s="95"/>
      <c r="M1204" s="95"/>
      <c r="N1204" s="95"/>
      <c r="O1204" s="95"/>
      <c r="P1204" s="95"/>
      <c r="Q1204" s="95"/>
      <c r="R1204" s="95"/>
      <c r="S1204" s="95"/>
      <c r="T1204" s="95"/>
      <c r="U1204" s="95"/>
      <c r="V1204" s="95"/>
      <c r="W1204" s="95"/>
      <c r="X1204" s="95"/>
      <c r="Y1204" s="95"/>
      <c r="Z1204" s="95"/>
      <c r="AA1204" s="95"/>
      <c r="AB1204" s="95"/>
      <c r="AC1204" s="95"/>
      <c r="AD1204" s="95"/>
      <c r="AE1204" s="95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</row>
    <row r="1205" spans="2:52" x14ac:dyDescent="0.25">
      <c r="B1205"/>
      <c r="E1205" s="95"/>
      <c r="F1205" s="95"/>
      <c r="G1205" s="95"/>
      <c r="H1205" s="95"/>
      <c r="I1205" s="95"/>
      <c r="J1205" s="95"/>
      <c r="K1205" s="95"/>
      <c r="L1205" s="95"/>
      <c r="M1205" s="95"/>
      <c r="N1205" s="95"/>
      <c r="O1205" s="95"/>
      <c r="P1205" s="95"/>
      <c r="Q1205" s="95"/>
      <c r="R1205" s="95"/>
      <c r="S1205" s="95"/>
      <c r="T1205" s="95"/>
      <c r="U1205" s="95"/>
      <c r="V1205" s="95"/>
      <c r="W1205" s="95"/>
      <c r="X1205" s="95"/>
      <c r="Y1205" s="95"/>
      <c r="Z1205" s="95"/>
      <c r="AA1205" s="95"/>
      <c r="AB1205" s="95"/>
      <c r="AC1205" s="95"/>
      <c r="AD1205" s="95"/>
      <c r="AE1205" s="95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</row>
    <row r="1206" spans="2:52" x14ac:dyDescent="0.25">
      <c r="B1206"/>
      <c r="E1206" s="95"/>
      <c r="F1206" s="95"/>
      <c r="G1206" s="95"/>
      <c r="H1206" s="95"/>
      <c r="I1206" s="95"/>
      <c r="J1206" s="95"/>
      <c r="K1206" s="95"/>
      <c r="L1206" s="95"/>
      <c r="M1206" s="95"/>
      <c r="N1206" s="95"/>
      <c r="O1206" s="95"/>
      <c r="P1206" s="95"/>
      <c r="Q1206" s="95"/>
      <c r="R1206" s="95"/>
      <c r="S1206" s="95"/>
      <c r="T1206" s="95"/>
      <c r="U1206" s="95"/>
      <c r="V1206" s="95"/>
      <c r="W1206" s="95"/>
      <c r="X1206" s="95"/>
      <c r="Y1206" s="95"/>
      <c r="Z1206" s="95"/>
      <c r="AA1206" s="95"/>
      <c r="AB1206" s="95"/>
      <c r="AC1206" s="95"/>
      <c r="AD1206" s="95"/>
      <c r="AE1206" s="95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</row>
  </sheetData>
  <mergeCells count="7">
    <mergeCell ref="AA1:AC1"/>
    <mergeCell ref="C1:F1"/>
    <mergeCell ref="G1:I1"/>
    <mergeCell ref="J1:O1"/>
    <mergeCell ref="P1:R1"/>
    <mergeCell ref="T1:U1"/>
    <mergeCell ref="W1:Y1"/>
  </mergeCells>
  <printOptions gridLines="1"/>
  <pageMargins left="0.51181102362204722" right="0.51181102362204722" top="0.59055118110236227" bottom="0.59055118110236227" header="0.31496062992125984" footer="0.31496062992125984"/>
  <pageSetup paperSize="9" scale="50" fitToHeight="4" orientation="landscape" r:id="rId1"/>
  <headerFooter>
    <oddFooter>&amp;L&amp;D&amp;CPage &amp;P&amp;R&amp;F</oddFooter>
  </headerFooter>
  <rowBreaks count="1" manualBreakCount="1">
    <brk id="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theme="0" tint="-0.249977111117893"/>
  </sheetPr>
  <dimension ref="B1:AZ1206"/>
  <sheetViews>
    <sheetView zoomScaleNormal="100" workbookViewId="0">
      <pane xSplit="2" ySplit="3" topLeftCell="C25" activePane="bottomRight" state="frozen"/>
      <selection sqref="A1:XFD1048576"/>
      <selection pane="topRight" sqref="A1:XFD1048576"/>
      <selection pane="bottomLeft" sqref="A1:XFD1048576"/>
      <selection pane="bottomRight" activeCell="C62" sqref="C62:D62"/>
    </sheetView>
  </sheetViews>
  <sheetFormatPr baseColWidth="10" defaultRowHeight="15" x14ac:dyDescent="0.25"/>
  <cols>
    <col min="1" max="1" width="5.7109375" customWidth="1"/>
    <col min="2" max="2" width="38.7109375" style="97" customWidth="1"/>
    <col min="3" max="3" width="11.7109375" customWidth="1"/>
    <col min="4" max="4" width="10.5703125" customWidth="1"/>
    <col min="5" max="31" width="6.7109375" customWidth="1"/>
    <col min="32" max="52" width="8.7109375" style="4" customWidth="1"/>
    <col min="53" max="53" width="5.7109375" customWidth="1"/>
  </cols>
  <sheetData>
    <row r="1" spans="2:52" x14ac:dyDescent="0.25">
      <c r="B1" s="1" t="s">
        <v>0</v>
      </c>
      <c r="C1" s="103" t="s">
        <v>1</v>
      </c>
      <c r="D1" s="103"/>
      <c r="E1" s="103"/>
      <c r="F1" s="103"/>
      <c r="G1" s="104" t="s">
        <v>2</v>
      </c>
      <c r="H1" s="104"/>
      <c r="I1" s="104"/>
      <c r="J1" s="103" t="s">
        <v>96</v>
      </c>
      <c r="K1" s="103"/>
      <c r="L1" s="103"/>
      <c r="M1" s="103"/>
      <c r="N1" s="103"/>
      <c r="O1" s="103"/>
      <c r="P1" s="105" t="s">
        <v>4</v>
      </c>
      <c r="Q1" s="105"/>
      <c r="R1" s="105"/>
      <c r="S1" s="2" t="s">
        <v>5</v>
      </c>
      <c r="T1" s="102" t="s">
        <v>6</v>
      </c>
      <c r="U1" s="102"/>
      <c r="V1" s="2" t="s">
        <v>7</v>
      </c>
      <c r="W1" s="102" t="s">
        <v>8</v>
      </c>
      <c r="X1" s="102"/>
      <c r="Y1" s="102"/>
      <c r="Z1" s="3" t="s">
        <v>9</v>
      </c>
      <c r="AA1" s="102" t="s">
        <v>10</v>
      </c>
      <c r="AB1" s="102"/>
      <c r="AC1" s="102"/>
    </row>
    <row r="2" spans="2:52" ht="50.25" customHeight="1" x14ac:dyDescent="0.25">
      <c r="B2" s="5" t="s">
        <v>11</v>
      </c>
      <c r="C2" s="6" t="s">
        <v>12</v>
      </c>
      <c r="D2" s="7" t="s">
        <v>1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24</v>
      </c>
      <c r="Q2" s="8" t="s">
        <v>25</v>
      </c>
      <c r="R2" s="8" t="s">
        <v>26</v>
      </c>
      <c r="S2" s="8" t="s">
        <v>27</v>
      </c>
      <c r="T2" s="8" t="s">
        <v>28</v>
      </c>
      <c r="U2" s="8" t="s">
        <v>29</v>
      </c>
      <c r="V2" s="8" t="s">
        <v>30</v>
      </c>
      <c r="W2" s="8" t="s">
        <v>31</v>
      </c>
      <c r="X2" s="8" t="s">
        <v>32</v>
      </c>
      <c r="Y2" s="8" t="s">
        <v>33</v>
      </c>
      <c r="Z2" s="8" t="s">
        <v>34</v>
      </c>
      <c r="AA2" s="8" t="s">
        <v>35</v>
      </c>
      <c r="AB2" s="8" t="s">
        <v>36</v>
      </c>
      <c r="AC2" s="8" t="s">
        <v>37</v>
      </c>
      <c r="AD2" s="8" t="s">
        <v>38</v>
      </c>
      <c r="AE2" s="8" t="s">
        <v>39</v>
      </c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10"/>
      <c r="AY2" s="10"/>
      <c r="AZ2" s="10"/>
    </row>
    <row r="3" spans="2:52" ht="18.75" x14ac:dyDescent="0.3">
      <c r="B3" s="11" t="s">
        <v>40</v>
      </c>
      <c r="D3" s="12" t="s">
        <v>1</v>
      </c>
      <c r="E3" s="13" t="s">
        <v>41</v>
      </c>
      <c r="F3" s="13" t="s">
        <v>42</v>
      </c>
      <c r="G3" s="13" t="s">
        <v>43</v>
      </c>
      <c r="H3" s="13" t="s">
        <v>44</v>
      </c>
      <c r="I3" s="13" t="s">
        <v>45</v>
      </c>
      <c r="J3" s="13" t="s">
        <v>46</v>
      </c>
      <c r="K3" s="13" t="s">
        <v>47</v>
      </c>
      <c r="L3" s="13" t="s">
        <v>48</v>
      </c>
      <c r="M3" s="13" t="s">
        <v>49</v>
      </c>
      <c r="N3" s="13" t="s">
        <v>50</v>
      </c>
      <c r="O3" s="13" t="s">
        <v>51</v>
      </c>
      <c r="P3" s="13" t="s">
        <v>52</v>
      </c>
      <c r="Q3" s="13" t="s">
        <v>53</v>
      </c>
      <c r="R3" s="13" t="s">
        <v>54</v>
      </c>
      <c r="S3" s="13" t="s">
        <v>55</v>
      </c>
      <c r="T3" s="13" t="s">
        <v>56</v>
      </c>
      <c r="U3" s="13" t="s">
        <v>57</v>
      </c>
      <c r="V3" s="13" t="s">
        <v>58</v>
      </c>
      <c r="W3" s="13" t="s">
        <v>59</v>
      </c>
      <c r="X3" s="13" t="s">
        <v>60</v>
      </c>
      <c r="Y3" s="13" t="s">
        <v>61</v>
      </c>
      <c r="Z3" s="13" t="s">
        <v>62</v>
      </c>
      <c r="AA3" s="13" t="s">
        <v>63</v>
      </c>
      <c r="AB3" s="13" t="s">
        <v>64</v>
      </c>
      <c r="AC3" s="13" t="s">
        <v>65</v>
      </c>
      <c r="AD3" s="13" t="s">
        <v>66</v>
      </c>
      <c r="AE3" s="13" t="s">
        <v>67</v>
      </c>
    </row>
    <row r="4" spans="2:52" ht="31.5" customHeight="1" x14ac:dyDescent="0.25">
      <c r="B4" s="14" t="s">
        <v>68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7"/>
      <c r="AY4" s="17"/>
      <c r="AZ4" s="16"/>
    </row>
    <row r="5" spans="2:52" ht="18" customHeight="1" x14ac:dyDescent="0.25">
      <c r="B5" s="18" t="s">
        <v>69</v>
      </c>
      <c r="C5" s="19"/>
      <c r="D5" s="19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7"/>
      <c r="AY5" s="17"/>
      <c r="AZ5" s="16"/>
    </row>
    <row r="6" spans="2:52" ht="12.95" customHeight="1" x14ac:dyDescent="0.25">
      <c r="B6" s="20" t="s">
        <v>70</v>
      </c>
      <c r="C6" s="21" t="s">
        <v>71</v>
      </c>
      <c r="D6" s="22">
        <f>0.001*[5]EU28!$AB$453</f>
        <v>9.6571386318206791</v>
      </c>
      <c r="E6" s="23">
        <f>0.001*[5]AT!$AB$453</f>
        <v>0.10853140902519226</v>
      </c>
      <c r="F6" s="23">
        <f>0.001*[5]BE!$AB$453</f>
        <v>0.18384872961044313</v>
      </c>
      <c r="G6" s="23">
        <f>0.001*[5]BG!$AB$453</f>
        <v>4.5480516016483306E-2</v>
      </c>
      <c r="H6" s="23">
        <f>0.001*[5]HR!$AB$453</f>
        <v>2.054102385044098E-2</v>
      </c>
      <c r="I6" s="23">
        <f>0.001*[5]CY!$AB$453</f>
        <v>6.9361857175827026E-3</v>
      </c>
      <c r="J6" s="23">
        <f>0.001*[5]CZ!$AB$453</f>
        <v>0.27934081077575684</v>
      </c>
      <c r="K6" s="23">
        <f>0.001*[5]DK!$AB$453</f>
        <v>0.1240918128490448</v>
      </c>
      <c r="L6" s="23">
        <f>0.001*[5]EE!$AB$453</f>
        <v>1.3708567261695863E-2</v>
      </c>
      <c r="M6" s="23">
        <f>0.001*[5]FI!$AB$453</f>
        <v>0.10565099716186524</v>
      </c>
      <c r="N6" s="23">
        <f>0.001*[5]FR!$AB$453</f>
        <v>0.73929359292984009</v>
      </c>
      <c r="O6" s="23">
        <f>0.001*[5]DE!$AB$453</f>
        <v>4.6799923858642583</v>
      </c>
      <c r="P6" s="23">
        <f>0.001*[5]GR!$AB$453</f>
        <v>0.11089726543426513</v>
      </c>
      <c r="Q6" s="23">
        <f>0.001*[5]HU!$AB$453</f>
        <v>0.11848689717799425</v>
      </c>
      <c r="R6" s="23">
        <f>0.001*[5]IE!$AB$453</f>
        <v>5.3259105682373048E-2</v>
      </c>
      <c r="S6" s="23">
        <f>0.001*[5]IT!$AB$453</f>
        <v>1.4604182586669923</v>
      </c>
      <c r="T6" s="23">
        <f>0.001*[5]LA!$AB$453</f>
        <v>2.496376007795334E-2</v>
      </c>
      <c r="U6" s="23">
        <f>0.001*[5]LT!$AB$453</f>
        <v>2.2106075465679168E-2</v>
      </c>
      <c r="V6" s="23">
        <f>0.001*[5]LU!$AB$453</f>
        <v>5.6594735458493231E-3</v>
      </c>
      <c r="W6" s="23">
        <f>0.001*[5]MT!$AB$453</f>
        <v>5.9300178289413451E-4</v>
      </c>
      <c r="X6" s="23">
        <f>0.001*[5]NL!$AB$453</f>
        <v>0.23413914351165296</v>
      </c>
      <c r="Y6" s="23">
        <f>0.001*[5]PL!$AB$453</f>
        <v>0.30695682239532474</v>
      </c>
      <c r="Z6" s="23">
        <f>0.001*[5]PT!$AB$453</f>
        <v>0.11187033176422119</v>
      </c>
      <c r="AA6" s="23">
        <f>0.001*[5]RO!$AB$453</f>
        <v>0.1410262508392334</v>
      </c>
      <c r="AB6" s="23">
        <f>0.001*[5]SK!$AB$453</f>
        <v>4.6434815049171449E-2</v>
      </c>
      <c r="AC6" s="23">
        <f>0.001*[5]SI!$AB$453</f>
        <v>4.9801491975784304E-2</v>
      </c>
      <c r="AD6" s="23">
        <f>0.001*[5]ES!$AB$453</f>
        <v>0.5674897274971008</v>
      </c>
      <c r="AE6" s="23">
        <f>0.001*[5]SE!$AB$453</f>
        <v>9.5620179891586304E-2</v>
      </c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5"/>
      <c r="AY6" s="25"/>
      <c r="AZ6" s="26"/>
    </row>
    <row r="7" spans="2:52" ht="12.95" customHeight="1" x14ac:dyDescent="0.25">
      <c r="B7" s="27" t="s">
        <v>72</v>
      </c>
      <c r="C7" s="28" t="s">
        <v>71</v>
      </c>
      <c r="D7" s="29">
        <f>0.001*[5]EU28!$AB$454</f>
        <v>23.796124545753003</v>
      </c>
      <c r="E7" s="30">
        <f>0.001*[5]AT!$AB$454</f>
        <v>0.74976870763301851</v>
      </c>
      <c r="F7" s="30">
        <f>0.001*[5]BE!$AB$454</f>
        <v>0.92358292007446297</v>
      </c>
      <c r="G7" s="30">
        <f>0.001*[5]BG!$AB$454</f>
        <v>0.27449108123779298</v>
      </c>
      <c r="H7" s="30">
        <f>0.001*[5]HR!$AB$454</f>
        <v>4.2712131500244138E-2</v>
      </c>
      <c r="I7" s="30">
        <f>0.001*[5]CY!$AB$454</f>
        <v>0</v>
      </c>
      <c r="J7" s="30">
        <f>0.001*[5]CZ!$AB$454</f>
        <v>0.69999725723266604</v>
      </c>
      <c r="K7" s="30">
        <f>0.001*[5]DK!$AB$454</f>
        <v>1.0688744597434998</v>
      </c>
      <c r="L7" s="30">
        <f>0.001*[5]EE!$AB$454</f>
        <v>0.13840253829956056</v>
      </c>
      <c r="M7" s="30">
        <f>0.001*[5]FI!$AB$454</f>
        <v>2.2970664176940918</v>
      </c>
      <c r="N7" s="30">
        <f>0.001*[5]FR!$AB$454</f>
        <v>1.3822609748840333</v>
      </c>
      <c r="O7" s="30">
        <f>0.001*[5]DE!$AB$454</f>
        <v>4.4973064689636235</v>
      </c>
      <c r="P7" s="30">
        <f>0.001*[5]GR!$AB$454</f>
        <v>0.19988375854492188</v>
      </c>
      <c r="Q7" s="30">
        <f>0.001*[5]HU!$AB$454</f>
        <v>0.60357886600494381</v>
      </c>
      <c r="R7" s="30">
        <f>0.001*[5]IE!$AB$454</f>
        <v>0.15269462394714356</v>
      </c>
      <c r="S7" s="30">
        <f>0.001*[5]IT!$AB$454</f>
        <v>1.8181128215789795</v>
      </c>
      <c r="T7" s="30">
        <f>0.001*[5]LA!$AB$454</f>
        <v>5.6175356626510624E-2</v>
      </c>
      <c r="U7" s="30">
        <f>0.001*[5]LT!$AB$454</f>
        <v>6.1849914312362669E-2</v>
      </c>
      <c r="V7" s="30">
        <f>0.001*[5]LU!$AB$454</f>
        <v>4.6745989322662359E-3</v>
      </c>
      <c r="W7" s="30">
        <f>0.001*[5]MT!$AB$454</f>
        <v>0</v>
      </c>
      <c r="X7" s="30">
        <f>0.001*[5]NL!$AB$454</f>
        <v>1.0568000856041908</v>
      </c>
      <c r="Y7" s="30">
        <f>0.001*[5]PL!$AB$454</f>
        <v>2.735888572692871</v>
      </c>
      <c r="Z7" s="30">
        <f>0.001*[5]PT!$AB$454</f>
        <v>0.53167585468292233</v>
      </c>
      <c r="AA7" s="30">
        <f>0.001*[5]RO!$AB$454</f>
        <v>0.34197781372070313</v>
      </c>
      <c r="AB7" s="30">
        <f>0.001*[5]SK!$AB$454</f>
        <v>0.41144635438919069</v>
      </c>
      <c r="AC7" s="30">
        <f>0.001*[5]SI!$AB$454</f>
        <v>8.5793935775756835E-2</v>
      </c>
      <c r="AD7" s="30">
        <f>0.001*[5]ES!$AB$454</f>
        <v>1.3911372928619385</v>
      </c>
      <c r="AE7" s="30">
        <f>0.001*[5]SE!$AB$454</f>
        <v>2.2699717388153076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5"/>
      <c r="AY7" s="25"/>
      <c r="AZ7" s="26"/>
    </row>
    <row r="8" spans="2:52" ht="12.95" customHeight="1" x14ac:dyDescent="0.25">
      <c r="B8" s="27" t="s">
        <v>73</v>
      </c>
      <c r="C8" s="28" t="s">
        <v>71</v>
      </c>
      <c r="D8" s="29">
        <f>0.001*[5]EU28!$AB$455</f>
        <v>4.2992380620539192</v>
      </c>
      <c r="E8" s="30">
        <f>0.001*[5]AT!$AB$455</f>
        <v>0.10650173950195313</v>
      </c>
      <c r="F8" s="30">
        <f>0.001*[5]BE!$AB$455</f>
        <v>0.116323486328125</v>
      </c>
      <c r="G8" s="30">
        <f>0.001*[5]BG!$AB$455</f>
        <v>1.9639039993286134E-2</v>
      </c>
      <c r="H8" s="30">
        <f>0.001*[5]HR!$AB$455</f>
        <v>1.1914901733398438E-2</v>
      </c>
      <c r="I8" s="30">
        <f>0.001*[5]CY!$AB$455</f>
        <v>6.1333327293396E-3</v>
      </c>
      <c r="J8" s="30">
        <f>0.001*[5]CZ!$AB$455</f>
        <v>3.2568927764892577E-2</v>
      </c>
      <c r="K8" s="30">
        <f>0.001*[5]DK!$AB$455</f>
        <v>0.12919869995117189</v>
      </c>
      <c r="L8" s="30">
        <f>0.001*[5]EE!$AB$455</f>
        <v>8.6406698226928706E-3</v>
      </c>
      <c r="M8" s="30">
        <f>0.001*[5]FI!$AB$455</f>
        <v>4.7820507049560548E-2</v>
      </c>
      <c r="N8" s="30">
        <f>0.001*[5]FR!$AB$455</f>
        <v>0.89491436767578125</v>
      </c>
      <c r="O8" s="30">
        <f>0.001*[5]DE!$AB$455</f>
        <v>0.75814831542968752</v>
      </c>
      <c r="P8" s="30">
        <f>0.001*[5]GR!$AB$455</f>
        <v>2.3656795501708985E-2</v>
      </c>
      <c r="Q8" s="30">
        <f>0.001*[5]HU!$AB$455</f>
        <v>5.0725753784179692E-2</v>
      </c>
      <c r="R8" s="30">
        <f>0.001*[5]IE!$AB$455</f>
        <v>4.4929553985595706E-2</v>
      </c>
      <c r="S8" s="30">
        <f>0.001*[5]IT!$AB$455</f>
        <v>0.58045693969726564</v>
      </c>
      <c r="T8" s="30">
        <f>0.001*[5]LA!$AB$455</f>
        <v>3.0764758586883548E-3</v>
      </c>
      <c r="U8" s="30">
        <f>0.001*[5]LT!$AB$455</f>
        <v>9.7016351521015173E-3</v>
      </c>
      <c r="V8" s="30">
        <f>0.001*[5]LU!$AB$455</f>
        <v>7.0153833627700805E-3</v>
      </c>
      <c r="W8" s="30">
        <f>0.001*[5]MT!$AB$455</f>
        <v>0</v>
      </c>
      <c r="X8" s="30">
        <f>0.001*[5]NL!$AB$455</f>
        <v>0.37055563354492188</v>
      </c>
      <c r="Y8" s="30">
        <f>0.001*[5]PL!$AB$455</f>
        <v>8.7210376739501952E-2</v>
      </c>
      <c r="Z8" s="30">
        <f>0.001*[5]PT!$AB$455</f>
        <v>4.8199688434600832E-2</v>
      </c>
      <c r="AA8" s="30">
        <f>0.001*[5]RO!$AB$455</f>
        <v>0.1316600341796875</v>
      </c>
      <c r="AB8" s="30">
        <f>0.001*[5]SK!$AB$455</f>
        <v>2.3645587921142578E-2</v>
      </c>
      <c r="AC8" s="30">
        <f>0.001*[5]SI!$AB$455</f>
        <v>1.151400375366211E-2</v>
      </c>
      <c r="AD8" s="30">
        <f>0.001*[5]ES!$AB$455</f>
        <v>0.63864805603027341</v>
      </c>
      <c r="AE8" s="30">
        <f>0.001*[5]SE!$AB$455</f>
        <v>0.1364381561279297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5"/>
      <c r="AY8" s="25"/>
      <c r="AZ8" s="26"/>
    </row>
    <row r="9" spans="2:52" ht="12.95" customHeight="1" x14ac:dyDescent="0.25">
      <c r="B9" s="27" t="s">
        <v>74</v>
      </c>
      <c r="C9" s="28" t="s">
        <v>71</v>
      </c>
      <c r="D9" s="29">
        <f>0.001*[5]EU28!$AB$456</f>
        <v>1.7111013731956481</v>
      </c>
      <c r="E9" s="30">
        <f>0.001*[5]AT!$AB$456</f>
        <v>2.3633739471435548E-2</v>
      </c>
      <c r="F9" s="30">
        <f>0.001*[5]BE!$AB$456</f>
        <v>0</v>
      </c>
      <c r="G9" s="30">
        <f>0.001*[5]BG!$AB$456</f>
        <v>9.6014152526855467E-2</v>
      </c>
      <c r="H9" s="30">
        <f>0.001*[5]HR!$AB$456</f>
        <v>7.5575399398803709E-3</v>
      </c>
      <c r="I9" s="30">
        <f>0.001*[5]CY!$AB$456</f>
        <v>0</v>
      </c>
      <c r="J9" s="30">
        <f>0.001*[5]CZ!$AB$456</f>
        <v>0</v>
      </c>
      <c r="K9" s="30">
        <f>0.001*[5]DK!$AB$456</f>
        <v>0</v>
      </c>
      <c r="L9" s="30">
        <f>0.001*[5]EE!$AB$456</f>
        <v>0</v>
      </c>
      <c r="M9" s="30">
        <f>0.001*[5]FI!$AB$456</f>
        <v>0</v>
      </c>
      <c r="N9" s="30">
        <f>0.001*[5]FR!$AB$456</f>
        <v>0.16895648193359375</v>
      </c>
      <c r="O9" s="30">
        <f>0.001*[5]DE!$AB$456</f>
        <v>3.7132324218749999E-2</v>
      </c>
      <c r="P9" s="30">
        <f>0.001*[5]GR!$AB$456</f>
        <v>5.9978613853454588E-3</v>
      </c>
      <c r="Q9" s="30">
        <f>0.001*[5]HU!$AB$456</f>
        <v>4.7358299255371092E-2</v>
      </c>
      <c r="R9" s="30">
        <f>0.001*[5]IE!$AB$456</f>
        <v>0</v>
      </c>
      <c r="S9" s="30">
        <f>0.001*[5]IT!$AB$456</f>
        <v>1.1180466308593751</v>
      </c>
      <c r="T9" s="30">
        <f>0.001*[5]LA!$AB$456</f>
        <v>0</v>
      </c>
      <c r="U9" s="30">
        <f>0.001*[5]LT!$AB$456</f>
        <v>0</v>
      </c>
      <c r="V9" s="30">
        <f>0.001*[5]LU!$AB$456</f>
        <v>0</v>
      </c>
      <c r="W9" s="30">
        <f>0.001*[5]MT!$AB$456</f>
        <v>0</v>
      </c>
      <c r="X9" s="30">
        <f>0.001*[5]NL!$AB$456</f>
        <v>0</v>
      </c>
      <c r="Y9" s="30">
        <f>0.001*[5]PL!$AB$456</f>
        <v>0</v>
      </c>
      <c r="Z9" s="30">
        <f>0.001*[5]PT!$AB$456</f>
        <v>2.7500001907348633E-2</v>
      </c>
      <c r="AA9" s="30">
        <f>0.001*[5]RO!$AB$456</f>
        <v>0.11839286041259765</v>
      </c>
      <c r="AB9" s="30">
        <f>0.001*[5]SK!$AB$456</f>
        <v>9.4904327392578126E-4</v>
      </c>
      <c r="AC9" s="30">
        <f>0.001*[5]SI!$AB$456</f>
        <v>1.1607142448425293E-2</v>
      </c>
      <c r="AD9" s="30">
        <f>0.001*[5]ES!$AB$456</f>
        <v>4.7955295562744145E-2</v>
      </c>
      <c r="AE9" s="30">
        <f>0.001*[5]SE!$AB$456</f>
        <v>0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5"/>
      <c r="AY9" s="25"/>
      <c r="AZ9" s="26"/>
    </row>
    <row r="10" spans="2:52" ht="12.95" customHeight="1" x14ac:dyDescent="0.25">
      <c r="B10" s="27" t="s">
        <v>75</v>
      </c>
      <c r="C10" s="28" t="s">
        <v>71</v>
      </c>
      <c r="D10" s="29">
        <f>0.001*[5]EU28!$AB$457</f>
        <v>95.654915039062502</v>
      </c>
      <c r="E10" s="30">
        <f>0.001*[5]AT!$AB$457</f>
        <v>8.5219179687499995</v>
      </c>
      <c r="F10" s="30">
        <f>0.001*[5]BE!$AB$457</f>
        <v>5.5E-2</v>
      </c>
      <c r="G10" s="30">
        <f>0.001*[5]BG!$AB$457</f>
        <v>1.9936166992187501</v>
      </c>
      <c r="H10" s="30">
        <f>0.001*[5]HR!$AB$457</f>
        <v>2.1684741210937499</v>
      </c>
      <c r="I10" s="30">
        <f>0.001*[5]CY!$AB$457</f>
        <v>0</v>
      </c>
      <c r="J10" s="30">
        <f>0.001*[5]CZ!$AB$457</f>
        <v>0.77558996582031248</v>
      </c>
      <c r="K10" s="30">
        <f>0.001*[5]DK!$AB$457</f>
        <v>0</v>
      </c>
      <c r="L10" s="30">
        <f>0.001*[5]EE!$AB$457</f>
        <v>0</v>
      </c>
      <c r="M10" s="30">
        <f>0.001*[5]FI!$AB$457</f>
        <v>2.9628706054687499</v>
      </c>
      <c r="N10" s="30">
        <f>0.001*[5]FR!$AB$457</f>
        <v>16.30405859375</v>
      </c>
      <c r="O10" s="30">
        <f>0.001*[5]DE!$AB$457</f>
        <v>3.27735009765625</v>
      </c>
      <c r="P10" s="30">
        <f>0.001*[5]GR!$AB$457</f>
        <v>2.825476318359375</v>
      </c>
      <c r="Q10" s="30">
        <f>0.001*[5]HU!$AB$457</f>
        <v>4.5803432464599607E-2</v>
      </c>
      <c r="R10" s="30">
        <f>0.001*[5]IE!$AB$457</f>
        <v>0.20187998962402345</v>
      </c>
      <c r="S10" s="30">
        <f>0.001*[5]IT!$AB$457</f>
        <v>12.415923828125001</v>
      </c>
      <c r="T10" s="30">
        <f>0.001*[5]LA!$AB$457</f>
        <v>1.6388555908203126</v>
      </c>
      <c r="U10" s="30">
        <f>0.001*[5]LT!$AB$457</f>
        <v>0.10801399230957032</v>
      </c>
      <c r="V10" s="30">
        <f>0.001*[5]LU!$AB$457</f>
        <v>0</v>
      </c>
      <c r="W10" s="30">
        <f>0.001*[5]MT!$AB$457</f>
        <v>0</v>
      </c>
      <c r="X10" s="30">
        <f>0.001*[5]NL!$AB$457</f>
        <v>3.7000003814697265E-2</v>
      </c>
      <c r="Y10" s="30">
        <f>0.001*[5]PL!$AB$457</f>
        <v>0.3048799743652344</v>
      </c>
      <c r="Z10" s="30">
        <f>0.001*[5]PT!$AB$457</f>
        <v>4.15512939453125</v>
      </c>
      <c r="AA10" s="30">
        <f>0.001*[5]RO!$AB$457</f>
        <v>7.0497534179687502</v>
      </c>
      <c r="AB10" s="30">
        <f>0.001*[5]SK!$AB$457</f>
        <v>1.6658868408203125</v>
      </c>
      <c r="AC10" s="30">
        <f>0.001*[5]SI!$AB$457</f>
        <v>0.99746936035156253</v>
      </c>
      <c r="AD10" s="30">
        <f>0.001*[5]ES!$AB$457</f>
        <v>12.17171875</v>
      </c>
      <c r="AE10" s="30">
        <f>0.001*[5]SE!$AB$457</f>
        <v>15.97824609375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5"/>
      <c r="AY10" s="25"/>
      <c r="AZ10" s="26"/>
    </row>
    <row r="11" spans="2:52" ht="12.95" customHeight="1" x14ac:dyDescent="0.25">
      <c r="B11" s="27" t="s">
        <v>76</v>
      </c>
      <c r="C11" s="28" t="s">
        <v>71</v>
      </c>
      <c r="D11" s="29">
        <f>0.001*[5]EU28!$AB$458</f>
        <v>15.631830731987954</v>
      </c>
      <c r="E11" s="30">
        <f>0.001*[5]AT!$AB$458</f>
        <v>1.7305701904296875</v>
      </c>
      <c r="F11" s="30">
        <f>0.001*[5]BE!$AB$458</f>
        <v>6.4710708618164067E-2</v>
      </c>
      <c r="G11" s="30">
        <f>0.001*[5]BG!$AB$458</f>
        <v>0.26129998779296876</v>
      </c>
      <c r="H11" s="30">
        <f>0.001*[5]HR!$AB$458</f>
        <v>0.18792001342773437</v>
      </c>
      <c r="I11" s="30">
        <f>0.001*[5]CY!$AB$458</f>
        <v>1.4199546575546266E-3</v>
      </c>
      <c r="J11" s="30">
        <f>0.001*[5]CZ!$AB$458</f>
        <v>0.34139993286132814</v>
      </c>
      <c r="K11" s="30">
        <f>0.001*[5]DK!$AB$458</f>
        <v>1.0999999046325684E-2</v>
      </c>
      <c r="L11" s="30">
        <f>0.001*[5]EE!$AB$458</f>
        <v>8.0999994277954103E-3</v>
      </c>
      <c r="M11" s="30">
        <f>0.001*[5]FI!$AB$458</f>
        <v>0.44300003051757814</v>
      </c>
      <c r="N11" s="30">
        <f>0.001*[5]FR!$AB$458</f>
        <v>2.7934033203125002</v>
      </c>
      <c r="O11" s="30">
        <f>0.001*[5]DE!$AB$458</f>
        <v>1.0450001220703125</v>
      </c>
      <c r="P11" s="30">
        <f>0.001*[5]GR!$AB$458</f>
        <v>0.11937740325927734</v>
      </c>
      <c r="Q11" s="30">
        <f>0.001*[5]HU!$AB$458</f>
        <v>1.9695339202880861E-2</v>
      </c>
      <c r="R11" s="30">
        <f>0.001*[5]IE!$AB$458</f>
        <v>5.5500003814697267E-2</v>
      </c>
      <c r="S11" s="30">
        <f>0.001*[5]IT!$AB$458</f>
        <v>2.786525146484375</v>
      </c>
      <c r="T11" s="30">
        <f>0.001*[5]LA!$AB$458</f>
        <v>6.5007026672363286E-2</v>
      </c>
      <c r="U11" s="30">
        <f>0.001*[5]LT!$AB$458</f>
        <v>5.3000003814697265E-2</v>
      </c>
      <c r="V11" s="30">
        <f>0.001*[5]LU!$AB$458</f>
        <v>4.4376064300537109E-2</v>
      </c>
      <c r="W11" s="30">
        <f>0.001*[5]MT!$AB$458</f>
        <v>0</v>
      </c>
      <c r="X11" s="30">
        <f>0.001*[5]NL!$AB$458</f>
        <v>2.200000047683716E-3</v>
      </c>
      <c r="Y11" s="30">
        <f>0.001*[5]PL!$AB$458</f>
        <v>0.5684446411132813</v>
      </c>
      <c r="Z11" s="30">
        <f>0.001*[5]PT!$AB$458</f>
        <v>0.41639999389648441</v>
      </c>
      <c r="AA11" s="30">
        <f>0.001*[5]RO!$AB$458</f>
        <v>0.71597167968749997</v>
      </c>
      <c r="AB11" s="30">
        <f>0.001*[5]SK!$AB$458</f>
        <v>0.13952047729492187</v>
      </c>
      <c r="AC11" s="30">
        <f>0.001*[5]SI!$AB$458</f>
        <v>0.21070426940917969</v>
      </c>
      <c r="AD11" s="30">
        <f>0.001*[5]ES!$AB$458</f>
        <v>2.2323334960937502</v>
      </c>
      <c r="AE11" s="30">
        <f>0.001*[5]SE!$AB$458</f>
        <v>1.3149509277343749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5"/>
      <c r="AY11" s="25"/>
      <c r="AZ11" s="26"/>
    </row>
    <row r="12" spans="2:52" ht="12.95" customHeight="1" x14ac:dyDescent="0.25">
      <c r="B12" s="27" t="s">
        <v>77</v>
      </c>
      <c r="C12" s="28" t="s">
        <v>71</v>
      </c>
      <c r="D12" s="31">
        <f>0.001*[5]EU28!$AB$459</f>
        <v>455.82771191871166</v>
      </c>
      <c r="E12" s="32">
        <f>0.001*[5]AT!$AB$459</f>
        <v>13.73266650390625</v>
      </c>
      <c r="F12" s="32">
        <f>0.001*[5]BE!$AB$459</f>
        <v>12.194889282226562</v>
      </c>
      <c r="G12" s="32">
        <f>0.001*[5]BG!$AB$459</f>
        <v>6.5084305419921877</v>
      </c>
      <c r="H12" s="32">
        <f>0.001*[5]HR!$AB$459</f>
        <v>2.9808745727539061</v>
      </c>
      <c r="I12" s="32">
        <f>0.001*[5]CY!$AB$459</f>
        <v>1.2008872528076173</v>
      </c>
      <c r="J12" s="32">
        <f>0.001*[5]CZ!$AB$459</f>
        <v>11.694816650390626</v>
      </c>
      <c r="K12" s="32">
        <f>0.001*[5]DK!$AB$459</f>
        <v>5.6296529541015623</v>
      </c>
      <c r="L12" s="32">
        <f>0.001*[5]EE!$AB$459</f>
        <v>5.1821079254150394E-2</v>
      </c>
      <c r="M12" s="32">
        <f>0.001*[5]FI!$AB$459</f>
        <v>1.6168201904296875</v>
      </c>
      <c r="N12" s="32">
        <f>0.001*[5]FR!$AB$459</f>
        <v>76.533373046874999</v>
      </c>
      <c r="O12" s="32">
        <f>0.001*[5]DE!$AB$459</f>
        <v>127.69075390625001</v>
      </c>
      <c r="P12" s="32">
        <f>0.001*[5]GR!$AB$459</f>
        <v>10.811815429687501</v>
      </c>
      <c r="Q12" s="32">
        <f>0.001*[5]HU!$AB$459</f>
        <v>11.155226562500001</v>
      </c>
      <c r="R12" s="32">
        <f>0.001*[5]IE!$AB$459</f>
        <v>4.6002364654541017</v>
      </c>
      <c r="S12" s="32">
        <f>0.001*[5]IT!$AB$459</f>
        <v>82.400671875</v>
      </c>
      <c r="T12" s="32">
        <f>0.001*[5]LA!$AB$459</f>
        <v>8.429613947868347E-3</v>
      </c>
      <c r="U12" s="32">
        <f>0.001*[5]LT!$AB$459</f>
        <v>0.25845533370971679</v>
      </c>
      <c r="V12" s="32">
        <f>0.001*[5]LU!$AB$459</f>
        <v>0.65220576858520507</v>
      </c>
      <c r="W12" s="32">
        <f>0.001*[5]MT!$AB$459</f>
        <v>0.34993747138977049</v>
      </c>
      <c r="X12" s="32">
        <f>0.001*[5]NL!$AB$459</f>
        <v>4.5730535278320312</v>
      </c>
      <c r="Y12" s="32">
        <f>0.001*[5]PL!$AB$459</f>
        <v>4.2267549438476566</v>
      </c>
      <c r="Z12" s="32">
        <f>0.001*[5]PT!$AB$459</f>
        <v>6.1432376098632817</v>
      </c>
      <c r="AA12" s="32">
        <f>0.001*[5]RO!$AB$459</f>
        <v>7.5764584960937498</v>
      </c>
      <c r="AB12" s="32">
        <f>0.001*[5]SK!$AB$459</f>
        <v>5.659458862304688</v>
      </c>
      <c r="AC12" s="32">
        <f>0.001*[5]SI!$AB$459</f>
        <v>2.353853515625</v>
      </c>
      <c r="AD12" s="32">
        <f>0.001*[5]ES!$AB$459</f>
        <v>55.012689453124999</v>
      </c>
      <c r="AE12" s="32">
        <f>0.001*[5]SE!$AB$459</f>
        <v>0.21024100875854493</v>
      </c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5"/>
      <c r="AY12" s="25"/>
      <c r="AZ12" s="26"/>
    </row>
    <row r="13" spans="2:52" ht="12.95" customHeight="1" x14ac:dyDescent="0.25">
      <c r="B13" s="27" t="s">
        <v>78</v>
      </c>
      <c r="C13" s="28" t="s">
        <v>71</v>
      </c>
      <c r="D13" s="29">
        <f>0.001*[5]EU28!$AB$460</f>
        <v>0.86919415807723999</v>
      </c>
      <c r="E13" s="30">
        <f>0.001*[5]AT!$AB$460</f>
        <v>0</v>
      </c>
      <c r="F13" s="30">
        <f>0.001*[5]BE!$AB$460</f>
        <v>0</v>
      </c>
      <c r="G13" s="30">
        <f>0.001*[5]BG!$AB$460</f>
        <v>0</v>
      </c>
      <c r="H13" s="30">
        <f>0.001*[5]HR!$AB$460</f>
        <v>0</v>
      </c>
      <c r="I13" s="30">
        <f>0.001*[5]CY!$AB$460</f>
        <v>5.0851202011108405E-4</v>
      </c>
      <c r="J13" s="30">
        <f>0.001*[5]CZ!$AB$460</f>
        <v>0</v>
      </c>
      <c r="K13" s="30">
        <f>0.001*[5]DK!$AB$460</f>
        <v>0</v>
      </c>
      <c r="L13" s="30">
        <f>0.001*[5]EE!$AB$460</f>
        <v>0</v>
      </c>
      <c r="M13" s="30">
        <f>0.001*[5]FI!$AB$460</f>
        <v>0</v>
      </c>
      <c r="N13" s="30">
        <f>0.001*[5]FR!$AB$460</f>
        <v>0</v>
      </c>
      <c r="O13" s="30">
        <f>0.001*[5]DE!$AB$460</f>
        <v>0</v>
      </c>
      <c r="P13" s="30">
        <f>0.001*[5]GR!$AB$460</f>
        <v>2.9656129837036135E-2</v>
      </c>
      <c r="Q13" s="30">
        <f>0.001*[5]HU!$AB$460</f>
        <v>0</v>
      </c>
      <c r="R13" s="30">
        <f>0.001*[5]IE!$AB$460</f>
        <v>0</v>
      </c>
      <c r="S13" s="30">
        <f>0.001*[5]IT!$AB$460</f>
        <v>0</v>
      </c>
      <c r="T13" s="30">
        <f>0.001*[5]LA!$AB$460</f>
        <v>0</v>
      </c>
      <c r="U13" s="30">
        <f>0.001*[5]LT!$AB$460</f>
        <v>0</v>
      </c>
      <c r="V13" s="30">
        <f>0.001*[5]LU!$AB$460</f>
        <v>0</v>
      </c>
      <c r="W13" s="30">
        <f>0.001*[5]MT!$AB$460</f>
        <v>0</v>
      </c>
      <c r="X13" s="30">
        <f>0.001*[5]NL!$AB$460</f>
        <v>0</v>
      </c>
      <c r="Y13" s="30">
        <f>0.001*[5]PL!$AB$460</f>
        <v>0</v>
      </c>
      <c r="Z13" s="30">
        <f>0.001*[5]PT!$AB$460</f>
        <v>2.3619176864624024E-2</v>
      </c>
      <c r="AA13" s="30">
        <f>0.001*[5]RO!$AB$460</f>
        <v>0</v>
      </c>
      <c r="AB13" s="30">
        <f>0.001*[5]SK!$AB$460</f>
        <v>0</v>
      </c>
      <c r="AC13" s="30">
        <f>0.001*[5]SI!$AB$460</f>
        <v>0</v>
      </c>
      <c r="AD13" s="30">
        <f>0.001*[5]ES!$AB$460</f>
        <v>0.81541033935546881</v>
      </c>
      <c r="AE13" s="30">
        <f>0.001*[5]SE!$AB$460</f>
        <v>0</v>
      </c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5"/>
      <c r="AY13" s="25"/>
      <c r="AZ13" s="26"/>
    </row>
    <row r="14" spans="2:52" ht="12.95" customHeight="1" x14ac:dyDescent="0.25">
      <c r="B14" s="27" t="s">
        <v>79</v>
      </c>
      <c r="C14" s="28" t="s">
        <v>71</v>
      </c>
      <c r="D14" s="31">
        <f>0.001*[5]EU28!$AB$461</f>
        <v>6.1767096757888794E-2</v>
      </c>
      <c r="E14" s="32">
        <f>0.001*[5]AT!$AB$461</f>
        <v>0</v>
      </c>
      <c r="F14" s="32">
        <f>0.001*[5]BE!$AB$461</f>
        <v>0</v>
      </c>
      <c r="G14" s="32">
        <f>0.001*[5]BG!$AB$461</f>
        <v>0</v>
      </c>
      <c r="H14" s="32">
        <f>0.001*[5]HR!$AB$461</f>
        <v>0</v>
      </c>
      <c r="I14" s="32">
        <f>0.001*[5]CY!$AB$461</f>
        <v>0</v>
      </c>
      <c r="J14" s="32">
        <f>0.001*[5]CZ!$AB$461</f>
        <v>0</v>
      </c>
      <c r="K14" s="32">
        <f>0.001*[5]DK!$AB$461</f>
        <v>0</v>
      </c>
      <c r="L14" s="32">
        <f>0.001*[5]EE!$AB$461</f>
        <v>0</v>
      </c>
      <c r="M14" s="32">
        <f>0.001*[5]FI!$AB$461</f>
        <v>0</v>
      </c>
      <c r="N14" s="32">
        <f>0.001*[5]FR!$AB$461</f>
        <v>0</v>
      </c>
      <c r="O14" s="32">
        <f>0.001*[5]DE!$AB$461</f>
        <v>0</v>
      </c>
      <c r="P14" s="32">
        <f>0.001*[5]GR!$AB$461</f>
        <v>0</v>
      </c>
      <c r="Q14" s="32">
        <f>0.001*[5]HU!$AB$461</f>
        <v>0</v>
      </c>
      <c r="R14" s="32">
        <f>0.001*[5]IE!$AB$461</f>
        <v>4.7566833496093747E-3</v>
      </c>
      <c r="S14" s="32">
        <f>0.001*[5]IT!$AB$461</f>
        <v>2.4733345508575438E-3</v>
      </c>
      <c r="T14" s="32">
        <f>0.001*[5]LA!$AB$461</f>
        <v>0</v>
      </c>
      <c r="U14" s="32">
        <f>0.001*[5]LT!$AB$461</f>
        <v>0</v>
      </c>
      <c r="V14" s="32">
        <f>0.001*[5]LU!$AB$461</f>
        <v>0</v>
      </c>
      <c r="W14" s="32">
        <f>0.001*[5]MT!$AB$461</f>
        <v>0</v>
      </c>
      <c r="X14" s="32">
        <f>0.001*[5]NL!$AB$461</f>
        <v>0</v>
      </c>
      <c r="Y14" s="32">
        <f>0.001*[5]PL!$AB$461</f>
        <v>0</v>
      </c>
      <c r="Z14" s="32">
        <f>0.001*[5]PT!$AB$461</f>
        <v>5.4537078857421879E-2</v>
      </c>
      <c r="AA14" s="32">
        <f>0.001*[5]RO!$AB$461</f>
        <v>0</v>
      </c>
      <c r="AB14" s="32">
        <f>0.001*[5]SK!$AB$461</f>
        <v>0</v>
      </c>
      <c r="AC14" s="32">
        <f>0.001*[5]SI!$AB$461</f>
        <v>0</v>
      </c>
      <c r="AD14" s="32">
        <f>0.001*[5]ES!$AB$461</f>
        <v>0</v>
      </c>
      <c r="AE14" s="32">
        <f>0.001*[5]SE!$AB$461</f>
        <v>0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5"/>
      <c r="AY14" s="25"/>
      <c r="AZ14" s="26"/>
    </row>
    <row r="15" spans="2:52" ht="12.95" customHeight="1" x14ac:dyDescent="0.25">
      <c r="B15" s="27" t="s">
        <v>80</v>
      </c>
      <c r="C15" s="28" t="s">
        <v>71</v>
      </c>
      <c r="D15" s="31">
        <f>0.001*[5]EU28!$AB$462</f>
        <v>268.53949501800537</v>
      </c>
      <c r="E15" s="32">
        <f>0.001*[5]AT!$AB$462</f>
        <v>8.0196591796874994</v>
      </c>
      <c r="F15" s="32">
        <f>0.001*[5]BE!$AB$462</f>
        <v>7.0189663085937504</v>
      </c>
      <c r="G15" s="32">
        <f>0.001*[5]BG!$AB$462</f>
        <v>2.3771716308593751</v>
      </c>
      <c r="H15" s="32">
        <f>0.001*[5]HR!$AB$462</f>
        <v>3.1313403320312503</v>
      </c>
      <c r="I15" s="32">
        <f>0.001*[5]CY!$AB$462</f>
        <v>0.85155084228515632</v>
      </c>
      <c r="J15" s="32">
        <f>0.001*[5]CZ!$AB$462</f>
        <v>1.0067486572265625</v>
      </c>
      <c r="K15" s="32">
        <f>0.001*[5]DK!$AB$462</f>
        <v>7.4778422851562505</v>
      </c>
      <c r="L15" s="32">
        <f>0.001*[5]EE!$AB$462</f>
        <v>1.484123046875</v>
      </c>
      <c r="M15" s="32">
        <f>0.001*[5]FI!$AB$462</f>
        <v>4.6236425781249997</v>
      </c>
      <c r="N15" s="32">
        <f>0.001*[5]FR!$AB$462</f>
        <v>18.764837890625</v>
      </c>
      <c r="O15" s="32">
        <f>0.001*[5]DE!$AB$462</f>
        <v>64.288789062500001</v>
      </c>
      <c r="P15" s="32">
        <f>0.001*[5]GR!$AB$462</f>
        <v>5.2632587890625002</v>
      </c>
      <c r="Q15" s="32">
        <f>0.001*[5]HU!$AB$462</f>
        <v>0.37593997192382811</v>
      </c>
      <c r="R15" s="32">
        <f>0.001*[5]IE!$AB$462</f>
        <v>8.3656894531250003</v>
      </c>
      <c r="S15" s="32">
        <f>0.001*[5]IT!$AB$462</f>
        <v>21.845978515624999</v>
      </c>
      <c r="T15" s="32">
        <f>0.001*[5]LA!$AB$462</f>
        <v>0.48072769165039064</v>
      </c>
      <c r="U15" s="32">
        <f>0.001*[5]LT!$AB$462</f>
        <v>1.952109130859375</v>
      </c>
      <c r="V15" s="32">
        <f>0.001*[5]LU!$AB$462</f>
        <v>0.21050531005859374</v>
      </c>
      <c r="W15" s="32">
        <f>0.001*[5]MT!$AB$462</f>
        <v>8.4072334289550785E-2</v>
      </c>
      <c r="X15" s="32">
        <f>0.001*[5]NL!$AB$462</f>
        <v>7.2347690429687503</v>
      </c>
      <c r="Y15" s="32">
        <f>0.001*[5]PL!$AB$462</f>
        <v>17.954933593749999</v>
      </c>
      <c r="Z15" s="32">
        <f>0.001*[5]PT!$AB$462</f>
        <v>12.49627734375</v>
      </c>
      <c r="AA15" s="32">
        <f>0.001*[5]RO!$AB$462</f>
        <v>3.6400639648437503</v>
      </c>
      <c r="AB15" s="32">
        <f>0.001*[5]SK!$AB$462</f>
        <v>0.37189797973632815</v>
      </c>
      <c r="AC15" s="32">
        <f>0.001*[5]SI!$AB$462</f>
        <v>0.17459617614746095</v>
      </c>
      <c r="AD15" s="32">
        <f>0.001*[5]ES!$AB$462</f>
        <v>51.675894531250002</v>
      </c>
      <c r="AE15" s="32">
        <f>0.001*[5]SE!$AB$462</f>
        <v>17.368109375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5"/>
      <c r="AY15" s="25"/>
      <c r="AZ15" s="26"/>
    </row>
    <row r="16" spans="2:52" ht="12.95" customHeight="1" x14ac:dyDescent="0.25">
      <c r="B16" s="27" t="s">
        <v>81</v>
      </c>
      <c r="C16" s="28" t="s">
        <v>71</v>
      </c>
      <c r="D16" s="31">
        <f>0.001*[5]EU28!$AB$463</f>
        <v>9.0719425832182168</v>
      </c>
      <c r="E16" s="32">
        <f>0.001*[5]AT!$AB$463</f>
        <v>0</v>
      </c>
      <c r="F16" s="32">
        <f>0.001*[5]BE!$AB$463</f>
        <v>0.77141131591796874</v>
      </c>
      <c r="G16" s="32">
        <f>0.001*[5]BG!$AB$463</f>
        <v>0</v>
      </c>
      <c r="H16" s="32">
        <f>0.001*[5]HR!$AB$463</f>
        <v>0</v>
      </c>
      <c r="I16" s="32">
        <f>0.001*[5]CY!$AB$463</f>
        <v>0</v>
      </c>
      <c r="J16" s="32">
        <f>0.001*[5]CZ!$AB$463</f>
        <v>0</v>
      </c>
      <c r="K16" s="32">
        <f>0.001*[5]DK!$AB$463</f>
        <v>1.2748671874999999</v>
      </c>
      <c r="L16" s="32">
        <f>0.001*[5]EE!$AB$463</f>
        <v>4.6902236938476567E-3</v>
      </c>
      <c r="M16" s="32">
        <f>0.001*[5]FI!$AB$463</f>
        <v>4.682102966308594E-2</v>
      </c>
      <c r="N16" s="32">
        <f>0.001*[5]FR!$AB$463</f>
        <v>0.3482525329589844</v>
      </c>
      <c r="O16" s="32">
        <f>0.001*[5]DE!$AB$463</f>
        <v>4.8091684570312498</v>
      </c>
      <c r="P16" s="32">
        <f>0.001*[5]GR!$AB$463</f>
        <v>2.7930236816406252E-2</v>
      </c>
      <c r="Q16" s="32">
        <f>0.001*[5]HU!$AB$463</f>
        <v>0</v>
      </c>
      <c r="R16" s="32">
        <f>0.001*[5]IE!$AB$463</f>
        <v>0.29269403076171874</v>
      </c>
      <c r="S16" s="32">
        <f>0.001*[5]IT!$AB$463</f>
        <v>5.4752990722656249E-2</v>
      </c>
      <c r="T16" s="32">
        <f>0.001*[5]LA!$AB$463</f>
        <v>0</v>
      </c>
      <c r="U16" s="32">
        <f>0.001*[5]LT!$AB$463</f>
        <v>0</v>
      </c>
      <c r="V16" s="32">
        <f>0.001*[5]LU!$AB$463</f>
        <v>0</v>
      </c>
      <c r="W16" s="32">
        <f>0.001*[5]MT!$AB$463</f>
        <v>0</v>
      </c>
      <c r="X16" s="32">
        <f>0.001*[5]NL!$AB$463</f>
        <v>0.82184985351562501</v>
      </c>
      <c r="Y16" s="32">
        <f>0.001*[5]PL!$AB$463</f>
        <v>4.2650394439697266E-2</v>
      </c>
      <c r="Z16" s="32">
        <f>0.001*[5]PT!$AB$463</f>
        <v>0</v>
      </c>
      <c r="AA16" s="32">
        <f>0.001*[5]RO!$AB$463</f>
        <v>1.7941703796386719E-3</v>
      </c>
      <c r="AB16" s="32">
        <f>0.001*[5]SK!$AB$463</f>
        <v>0</v>
      </c>
      <c r="AC16" s="32">
        <f>0.001*[5]SI!$AB$463</f>
        <v>0</v>
      </c>
      <c r="AD16" s="32">
        <f>0.001*[5]ES!$AB$463</f>
        <v>1.9535268843173982E-4</v>
      </c>
      <c r="AE16" s="32">
        <f>0.001*[5]SE!$AB$463</f>
        <v>0.57486480712890631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5"/>
      <c r="AY16" s="25"/>
      <c r="AZ16" s="26"/>
    </row>
    <row r="17" spans="2:52" ht="12.95" customHeight="1" x14ac:dyDescent="0.25">
      <c r="B17" s="33" t="s">
        <v>82</v>
      </c>
      <c r="C17" s="34" t="s">
        <v>71</v>
      </c>
      <c r="D17" s="35">
        <f>0.001*[5]EU28!$AB$464</f>
        <v>885.12045915864405</v>
      </c>
      <c r="E17" s="36">
        <f>0.001*[5]AT!$AB$464</f>
        <v>32.993249438405037</v>
      </c>
      <c r="F17" s="36">
        <f>0.001*[5]BE!$AB$464</f>
        <v>21.328732751369476</v>
      </c>
      <c r="G17" s="36">
        <f>0.001*[5]BG!$AB$464</f>
        <v>11.5761436496377</v>
      </c>
      <c r="H17" s="36">
        <f>0.001*[5]HR!$AB$464</f>
        <v>8.5513346363306049</v>
      </c>
      <c r="I17" s="36">
        <f>0.001*[5]CY!$AB$464</f>
        <v>2.0674360802173615</v>
      </c>
      <c r="J17" s="36">
        <f>0.001*[5]CZ!$AB$464</f>
        <v>14.830462202072145</v>
      </c>
      <c r="K17" s="36">
        <f>0.001*[5]DK!$AB$464</f>
        <v>15.715527398347854</v>
      </c>
      <c r="L17" s="36">
        <f>0.001*[5]EE!$AB$464</f>
        <v>1.7094861246347428</v>
      </c>
      <c r="M17" s="36">
        <f>0.001*[5]FI!$AB$464</f>
        <v>12.14369235610962</v>
      </c>
      <c r="N17" s="36">
        <f>0.001*[5]FR!$AB$464</f>
        <v>117.92935080194474</v>
      </c>
      <c r="O17" s="36">
        <f>0.001*[5]DE!$AB$464</f>
        <v>211.08364113998414</v>
      </c>
      <c r="P17" s="36">
        <f>0.001*[5]GR!$AB$464</f>
        <v>19.417949987888335</v>
      </c>
      <c r="Q17" s="36">
        <f>0.001*[5]HU!$AB$464</f>
        <v>12.416815122313798</v>
      </c>
      <c r="R17" s="36">
        <f>0.001*[5]IE!$AB$464</f>
        <v>13.771639909744263</v>
      </c>
      <c r="S17" s="36">
        <f>0.001*[5]IT!$AB$464</f>
        <v>124.4833603413105</v>
      </c>
      <c r="T17" s="36">
        <f>0.001*[5]LA!$AB$464</f>
        <v>2.2772355156540871</v>
      </c>
      <c r="U17" s="36">
        <f>0.001*[5]LT!$AB$464</f>
        <v>2.4652360856235029</v>
      </c>
      <c r="V17" s="36">
        <f>0.001*[5]LU!$AB$464</f>
        <v>0.92443659878522155</v>
      </c>
      <c r="W17" s="36">
        <f>0.001*[5]MT!$AB$464</f>
        <v>0.43460280746221541</v>
      </c>
      <c r="X17" s="36">
        <f>0.001*[5]NL!$AB$464</f>
        <v>14.330367290839552</v>
      </c>
      <c r="Y17" s="36">
        <f>0.001*[5]PL!$AB$464</f>
        <v>26.227719319343567</v>
      </c>
      <c r="Z17" s="36">
        <f>0.001*[5]PT!$AB$464</f>
        <v>24.008446474552155</v>
      </c>
      <c r="AA17" s="36">
        <f>0.001*[5]RO!$AB$464</f>
        <v>19.71709868812561</v>
      </c>
      <c r="AB17" s="36">
        <f>0.001*[5]SK!$AB$464</f>
        <v>8.3192399607896803</v>
      </c>
      <c r="AC17" s="36">
        <f>0.001*[5]SI!$AB$464</f>
        <v>3.8953398954868317</v>
      </c>
      <c r="AD17" s="36">
        <f>0.001*[5]ES!$AB$464</f>
        <v>124.55347229446471</v>
      </c>
      <c r="AE17" s="36">
        <f>0.001*[5]SE!$AB$464</f>
        <v>37.948442287206653</v>
      </c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5"/>
      <c r="AY17" s="25"/>
      <c r="AZ17" s="26"/>
    </row>
    <row r="18" spans="2:52" ht="12.95" customHeight="1" x14ac:dyDescent="0.25">
      <c r="B18" s="27" t="s">
        <v>83</v>
      </c>
      <c r="C18" s="28" t="s">
        <v>71</v>
      </c>
      <c r="D18" s="29">
        <f>0.001*[5]EU28!$AB$465</f>
        <v>27.784013832569123</v>
      </c>
      <c r="E18" s="30">
        <f>0.001*[5]AT!$AB$465</f>
        <v>0.91750939941406251</v>
      </c>
      <c r="F18" s="30">
        <f>0.001*[5]BE!$AB$465</f>
        <v>0.62890502929687497</v>
      </c>
      <c r="G18" s="30">
        <f>0.001*[5]BG!$AB$465</f>
        <v>0.20325955200195314</v>
      </c>
      <c r="H18" s="30">
        <f>0.001*[5]HR!$AB$465</f>
        <v>5.7639911651611329E-2</v>
      </c>
      <c r="I18" s="30">
        <f>0.001*[5]CY!$AB$465</f>
        <v>9.7388181686401364E-3</v>
      </c>
      <c r="J18" s="30">
        <f>0.001*[5]CZ!$AB$465</f>
        <v>0.79977941894531257</v>
      </c>
      <c r="K18" s="30">
        <f>0.001*[5]DK!$AB$465</f>
        <v>1.2631881103515625</v>
      </c>
      <c r="L18" s="30">
        <f>0.001*[5]EE!$AB$465</f>
        <v>0.10685313415527344</v>
      </c>
      <c r="M18" s="30">
        <f>0.001*[5]FI!$AB$465</f>
        <v>2.4326655273437501</v>
      </c>
      <c r="N18" s="30">
        <f>0.001*[5]FR!$AB$465</f>
        <v>2.6662233886718751</v>
      </c>
      <c r="O18" s="30">
        <f>0.001*[5]DE!$AB$465</f>
        <v>6.9398940429687501</v>
      </c>
      <c r="P18" s="30">
        <f>0.001*[5]GR!$AB$465</f>
        <v>0.16868389892578126</v>
      </c>
      <c r="Q18" s="30">
        <f>0.001*[5]HU!$AB$465</f>
        <v>0.64688067626953127</v>
      </c>
      <c r="R18" s="30">
        <f>0.001*[5]IE!$AB$465</f>
        <v>0.13483444213867188</v>
      </c>
      <c r="S18" s="30">
        <f>0.001*[5]IT!$AB$465</f>
        <v>2.4776796875000002</v>
      </c>
      <c r="T18" s="30">
        <f>0.001*[5]LA!$AB$465</f>
        <v>7.3327697753906254E-2</v>
      </c>
      <c r="U18" s="30">
        <f>0.001*[5]LT!$AB$465</f>
        <v>7.6461303710937498E-2</v>
      </c>
      <c r="V18" s="30">
        <f>0.001*[5]LU!$AB$465</f>
        <v>1.6086149215698241E-2</v>
      </c>
      <c r="W18" s="30">
        <f>0.001*[5]MT!$AB$465</f>
        <v>6.5913677215576169E-5</v>
      </c>
      <c r="X18" s="30">
        <f>0.001*[5]NL!$AB$465</f>
        <v>1.244362060546875</v>
      </c>
      <c r="Y18" s="30">
        <f>0.001*[5]PL!$AB$465</f>
        <v>1.7630162353515626</v>
      </c>
      <c r="Z18" s="30">
        <f>0.001*[5]PT!$AB$465</f>
        <v>0.2288136444091797</v>
      </c>
      <c r="AA18" s="30">
        <f>0.001*[5]RO!$AB$465</f>
        <v>0.42957882690429688</v>
      </c>
      <c r="AB18" s="30">
        <f>0.001*[5]SK!$AB$465</f>
        <v>0.34218304443359376</v>
      </c>
      <c r="AC18" s="30">
        <f>0.001*[5]SI!$AB$465</f>
        <v>0.12646082305908204</v>
      </c>
      <c r="AD18" s="30">
        <f>0.001*[5]ES!$AB$465</f>
        <v>1.7284887695312501</v>
      </c>
      <c r="AE18" s="30">
        <f>0.001*[5]SE!$AB$465</f>
        <v>2.3014343261718753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5"/>
      <c r="AY18" s="25"/>
      <c r="AZ18" s="26"/>
    </row>
    <row r="19" spans="2:52" ht="12.95" customHeight="1" x14ac:dyDescent="0.25">
      <c r="B19" s="37" t="s">
        <v>84</v>
      </c>
      <c r="C19" s="38" t="s">
        <v>71</v>
      </c>
      <c r="D19" s="39">
        <f>0.001*[5]EU28!$AB$466</f>
        <v>358.47410269784928</v>
      </c>
      <c r="E19" s="40">
        <f>0.001*[5]AT!$AB$466</f>
        <v>11.6821708984375</v>
      </c>
      <c r="F19" s="40">
        <f>0.001*[5]BE!$AB$466</f>
        <v>10.5313125</v>
      </c>
      <c r="G19" s="40">
        <f>0.001*[5]BG!$AB$466</f>
        <v>4.7996484375000001</v>
      </c>
      <c r="H19" s="40">
        <f>0.001*[5]HR!$AB$466</f>
        <v>2.3193603515625001</v>
      </c>
      <c r="I19" s="40">
        <f>0.001*[5]CY!$AB$466</f>
        <v>1.0390098876953124</v>
      </c>
      <c r="J19" s="40">
        <f>0.001*[5]CZ!$AB$466</f>
        <v>7.7915517578125</v>
      </c>
      <c r="K19" s="40">
        <f>0.001*[5]DK!$AB$466</f>
        <v>5.3837446289062498</v>
      </c>
      <c r="L19" s="40">
        <f>0.001*[5]EE!$AB$466</f>
        <v>4.0478530883789061E-2</v>
      </c>
      <c r="M19" s="40">
        <f>0.001*[5]FI!$AB$466</f>
        <v>1.6168201904296875</v>
      </c>
      <c r="N19" s="40">
        <f>0.001*[5]FR!$AB$466</f>
        <v>67.103085937499998</v>
      </c>
      <c r="O19" s="40">
        <f>0.001*[5]DE!$AB$466</f>
        <v>94.4386875</v>
      </c>
      <c r="P19" s="40">
        <f>0.001*[5]GR!$AB$466</f>
        <v>8.4506152343750003</v>
      </c>
      <c r="Q19" s="40">
        <f>0.001*[5]HU!$AB$466</f>
        <v>7.7707509765624998</v>
      </c>
      <c r="R19" s="40">
        <f>0.001*[5]IE!$AB$466</f>
        <v>4.4682333984375004</v>
      </c>
      <c r="S19" s="40">
        <f>0.001*[5]IT!$AB$466</f>
        <v>60.601613281250003</v>
      </c>
      <c r="T19" s="40">
        <f>0.001*[5]LA!$AB$466</f>
        <v>7.6286988258361822E-3</v>
      </c>
      <c r="U19" s="40">
        <f>0.001*[5]LT!$AB$466</f>
        <v>0.2088914031982422</v>
      </c>
      <c r="V19" s="40">
        <f>0.001*[5]LU!$AB$466</f>
        <v>0.60675811767578125</v>
      </c>
      <c r="W19" s="40">
        <f>0.001*[5]MT!$AB$466</f>
        <v>0.31860562133789061</v>
      </c>
      <c r="X19" s="40">
        <f>0.001*[5]NL!$AB$466</f>
        <v>4.1882875976562497</v>
      </c>
      <c r="Y19" s="40">
        <f>0.001*[5]PL!$AB$466</f>
        <v>3.600474609375</v>
      </c>
      <c r="Z19" s="40">
        <f>0.001*[5]PT!$AB$466</f>
        <v>5.6012128906249998</v>
      </c>
      <c r="AA19" s="40">
        <f>0.001*[5]RO!$AB$466</f>
        <v>5.854396484375</v>
      </c>
      <c r="AB19" s="40">
        <f>0.001*[5]SK!$AB$466</f>
        <v>4.4744252929687498</v>
      </c>
      <c r="AC19" s="40">
        <f>0.001*[5]SI!$AB$466</f>
        <v>1.8309095458984375</v>
      </c>
      <c r="AD19" s="40">
        <f>0.001*[5]ES!$AB$466</f>
        <v>43.596257812499999</v>
      </c>
      <c r="AE19" s="40">
        <f>0.001*[5]SE!$AB$466</f>
        <v>0.14917111206054687</v>
      </c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5"/>
      <c r="AY19" s="25"/>
      <c r="AZ19" s="26"/>
    </row>
    <row r="20" spans="2:52" ht="31.5" customHeight="1" x14ac:dyDescent="0.25">
      <c r="B20" s="14" t="s">
        <v>85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7"/>
      <c r="AY20" s="17"/>
      <c r="AZ20" s="16"/>
    </row>
    <row r="21" spans="2:52" ht="18" customHeight="1" x14ac:dyDescent="0.25">
      <c r="B21" s="18" t="s">
        <v>86</v>
      </c>
      <c r="C21" s="19"/>
      <c r="D21" s="19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7"/>
      <c r="AY21" s="17"/>
      <c r="AZ21" s="16"/>
    </row>
    <row r="22" spans="2:52" ht="12.95" customHeight="1" x14ac:dyDescent="0.25">
      <c r="B22" s="20" t="s">
        <v>70</v>
      </c>
      <c r="C22" s="21" t="s">
        <v>87</v>
      </c>
      <c r="D22" s="22">
        <f>0.001*[5]EU28!$AB$353</f>
        <v>41.664665783792735</v>
      </c>
      <c r="E22" s="23">
        <f>0.001*[5]AT!$AB$353</f>
        <v>0.19684658432006835</v>
      </c>
      <c r="F22" s="23">
        <f>0.001*[5]BE!$AB$353</f>
        <v>0.53094857978820797</v>
      </c>
      <c r="G22" s="23">
        <f>0.001*[5]BG!$AB$353</f>
        <v>0.27678240966796874</v>
      </c>
      <c r="H22" s="23">
        <f>0.001*[5]HR!$AB$353</f>
        <v>0.12650208950042724</v>
      </c>
      <c r="I22" s="23">
        <f>0.001*[5]CY!$AB$353</f>
        <v>4.2774461746215818E-2</v>
      </c>
      <c r="J22" s="23">
        <f>0.001*[5]CZ!$AB$353</f>
        <v>1.5564890022277833</v>
      </c>
      <c r="K22" s="23">
        <f>0.001*[5]DK!$AB$353</f>
        <v>0.34231124687194825</v>
      </c>
      <c r="L22" s="23">
        <f>0.001*[5]EE!$AB$353</f>
        <v>7.990170001983643E-2</v>
      </c>
      <c r="M22" s="23">
        <f>0.001*[5]FI!$AB$353</f>
        <v>0.46335367774963382</v>
      </c>
      <c r="N22" s="23">
        <f>0.001*[5]FR!$AB$353</f>
        <v>4.5002914352416994</v>
      </c>
      <c r="O22" s="23">
        <f>0.001*[5]DE!$AB$353</f>
        <v>17.576780639648437</v>
      </c>
      <c r="P22" s="23">
        <f>0.001*[5]GR!$AB$353</f>
        <v>0.67105585765838627</v>
      </c>
      <c r="Q22" s="23">
        <f>0.001*[5]HU!$AB$353</f>
        <v>0.75290174818038946</v>
      </c>
      <c r="R22" s="23">
        <f>0.001*[5]IE!$AB$353</f>
        <v>0.28115077972412111</v>
      </c>
      <c r="S22" s="23">
        <f>0.001*[5]IT!$AB$353</f>
        <v>4.9431156311035158</v>
      </c>
      <c r="T22" s="23">
        <f>0.001*[5]LA!$AB$353</f>
        <v>0.1252138843536377</v>
      </c>
      <c r="U22" s="23">
        <f>0.001*[5]LT!$AB$353</f>
        <v>0.13423461532592773</v>
      </c>
      <c r="V22" s="23">
        <f>0.001*[5]LU!$AB$353</f>
        <v>1.1054947704076766E-2</v>
      </c>
      <c r="W22" s="23">
        <f>0.001*[5]MT!$AB$353</f>
        <v>3.7761404514312746E-3</v>
      </c>
      <c r="X22" s="23">
        <f>0.001*[5]NL!$AB$353</f>
        <v>0.81964075165987016</v>
      </c>
      <c r="Y22" s="23">
        <f>0.001*[5]PL!$AB$353</f>
        <v>1.9425611209869384</v>
      </c>
      <c r="Z22" s="23">
        <f>0.001*[5]PT!$AB$353</f>
        <v>0.71601209259033205</v>
      </c>
      <c r="AA22" s="23">
        <f>0.001*[5]RO!$AB$353</f>
        <v>0.90200550842285154</v>
      </c>
      <c r="AB22" s="23">
        <f>0.001*[5]SK!$AB$353</f>
        <v>0.25441341066360473</v>
      </c>
      <c r="AC22" s="23">
        <f>0.001*[5]SI!$AB$353</f>
        <v>0.31005802154541018</v>
      </c>
      <c r="AD22" s="23">
        <f>0.001*[5]ES!$AB$353</f>
        <v>3.5300086193084717</v>
      </c>
      <c r="AE22" s="23">
        <f>0.001*[5]SE!$AB$353</f>
        <v>0.57448082733154293</v>
      </c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5"/>
      <c r="AY22" s="25"/>
      <c r="AZ22" s="26"/>
    </row>
    <row r="23" spans="2:52" ht="12.95" customHeight="1" x14ac:dyDescent="0.25">
      <c r="B23" s="27" t="s">
        <v>72</v>
      </c>
      <c r="C23" s="28" t="s">
        <v>87</v>
      </c>
      <c r="D23" s="29">
        <f>0.001*[5]EU28!$AB$354</f>
        <v>112.54959910130501</v>
      </c>
      <c r="E23" s="30">
        <f>0.001*[5]AT!$AB$354</f>
        <v>4.2879447174072265</v>
      </c>
      <c r="F23" s="30">
        <f>0.001*[5]BE!$AB$354</f>
        <v>2.8899964237213136</v>
      </c>
      <c r="G23" s="30">
        <f>0.001*[5]BG!$AB$354</f>
        <v>1.5546196441650391</v>
      </c>
      <c r="H23" s="30">
        <f>0.001*[5]HR!$AB$354</f>
        <v>0.20175407910346985</v>
      </c>
      <c r="I23" s="30">
        <f>0.001*[5]CY!$AB$354</f>
        <v>0</v>
      </c>
      <c r="J23" s="30">
        <f>0.001*[5]CZ!$AB$354</f>
        <v>3.643793869018555</v>
      </c>
      <c r="K23" s="30">
        <f>0.001*[5]DK!$AB$354</f>
        <v>4.1644539241790772</v>
      </c>
      <c r="L23" s="30">
        <f>0.001*[5]EE!$AB$354</f>
        <v>0.52788990020751958</v>
      </c>
      <c r="M23" s="30">
        <f>0.001*[5]FI!$AB$354</f>
        <v>13.430046646118164</v>
      </c>
      <c r="N23" s="30">
        <f>0.001*[5]FR!$AB$354</f>
        <v>7.0462208862304685</v>
      </c>
      <c r="O23" s="30">
        <f>0.001*[5]DE!$AB$354</f>
        <v>18.414221069335937</v>
      </c>
      <c r="P23" s="30">
        <f>0.001*[5]GR!$AB$354</f>
        <v>1.1118421592712402</v>
      </c>
      <c r="Q23" s="30">
        <f>0.001*[5]HU!$AB$354</f>
        <v>1.6317811126708985</v>
      </c>
      <c r="R23" s="30">
        <f>0.001*[5]IE!$AB$354</f>
        <v>0.80788634490966793</v>
      </c>
      <c r="S23" s="30">
        <f>0.001*[5]IT!$AB$354</f>
        <v>7.7768429718017575</v>
      </c>
      <c r="T23" s="30">
        <f>0.001*[5]LA!$AB$354</f>
        <v>0.32329917526245117</v>
      </c>
      <c r="U23" s="30">
        <f>0.001*[5]LT!$AB$354</f>
        <v>0.2764341583251953</v>
      </c>
      <c r="V23" s="30">
        <f>0.001*[5]LU!$AB$354</f>
        <v>2.6484893798828124E-2</v>
      </c>
      <c r="W23" s="30">
        <f>0.001*[5]MT!$AB$354</f>
        <v>0</v>
      </c>
      <c r="X23" s="30">
        <f>0.001*[5]NL!$AB$354</f>
        <v>3.8516063232421875</v>
      </c>
      <c r="Y23" s="30">
        <f>0.001*[5]PL!$AB$354</f>
        <v>13.24665089416504</v>
      </c>
      <c r="Z23" s="30">
        <f>0.001*[5]PT!$AB$354</f>
        <v>3.1586218280792235</v>
      </c>
      <c r="AA23" s="30">
        <f>0.001*[5]RO!$AB$354</f>
        <v>1.8518828735351562</v>
      </c>
      <c r="AB23" s="30">
        <f>0.001*[5]SK!$AB$354</f>
        <v>2.3598955078124999</v>
      </c>
      <c r="AC23" s="30">
        <f>0.001*[5]SI!$AB$354</f>
        <v>0.46167705917358398</v>
      </c>
      <c r="AD23" s="30">
        <f>0.001*[5]ES!$AB$354</f>
        <v>6.3836017303466797</v>
      </c>
      <c r="AE23" s="30">
        <f>0.001*[5]SE!$AB$354</f>
        <v>13.120150909423828</v>
      </c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5"/>
      <c r="AY23" s="25"/>
      <c r="AZ23" s="26"/>
    </row>
    <row r="24" spans="2:52" ht="12.95" customHeight="1" x14ac:dyDescent="0.25">
      <c r="B24" s="27" t="s">
        <v>73</v>
      </c>
      <c r="C24" s="28" t="s">
        <v>87</v>
      </c>
      <c r="D24" s="29">
        <f>0.001*[5]EU28!$AB$355</f>
        <v>26.79641400051117</v>
      </c>
      <c r="E24" s="30">
        <f>0.001*[5]AT!$AB$355</f>
        <v>0.71333624267578122</v>
      </c>
      <c r="F24" s="30">
        <f>0.001*[5]BE!$AB$355</f>
        <v>0.76278515624999998</v>
      </c>
      <c r="G24" s="30">
        <f>0.001*[5]BG!$AB$355</f>
        <v>0.1276537628173828</v>
      </c>
      <c r="H24" s="30">
        <f>0.001*[5]HR!$AB$355</f>
        <v>7.7446868896484375E-2</v>
      </c>
      <c r="I24" s="30">
        <f>0.001*[5]CY!$AB$355</f>
        <v>3.9799999237060547E-2</v>
      </c>
      <c r="J24" s="30">
        <f>0.001*[5]CZ!$AB$355</f>
        <v>0.21169802856445313</v>
      </c>
      <c r="K24" s="30">
        <f>0.001*[5]DK!$AB$355</f>
        <v>0.75276605224609372</v>
      </c>
      <c r="L24" s="30">
        <f>0.001*[5]EE!$AB$355</f>
        <v>5.6164352416992191E-2</v>
      </c>
      <c r="M24" s="30">
        <f>0.001*[5]FI!$AB$355</f>
        <v>0.30165051269531251</v>
      </c>
      <c r="N24" s="30">
        <f>0.001*[5]FR!$AB$355</f>
        <v>5.1739653320312504</v>
      </c>
      <c r="O24" s="30">
        <f>0.001*[5]DE!$AB$355</f>
        <v>4.9239632568359379</v>
      </c>
      <c r="P24" s="30">
        <f>0.001*[5]GR!$AB$355</f>
        <v>0.15376914978027345</v>
      </c>
      <c r="Q24" s="30">
        <f>0.001*[5]HU!$AB$355</f>
        <v>0.32971737670898438</v>
      </c>
      <c r="R24" s="30">
        <f>0.001*[5]IE!$AB$355</f>
        <v>0.29204211425781251</v>
      </c>
      <c r="S24" s="30">
        <f>0.001*[5]IT!$AB$355</f>
        <v>3.7250538330078125</v>
      </c>
      <c r="T24" s="30">
        <f>0.001*[5]LA!$AB$355</f>
        <v>1.9997093200683595E-2</v>
      </c>
      <c r="U24" s="30">
        <f>0.001*[5]LT!$AB$355</f>
        <v>6.3060642719268797E-2</v>
      </c>
      <c r="V24" s="30">
        <f>0.001*[5]LU!$AB$355</f>
        <v>4.5600000858306886E-2</v>
      </c>
      <c r="W24" s="30">
        <f>0.001*[5]MT!$AB$355</f>
        <v>0</v>
      </c>
      <c r="X24" s="30">
        <f>0.001*[5]NL!$AB$355</f>
        <v>2.4050387573242187</v>
      </c>
      <c r="Y24" s="30">
        <f>0.001*[5]PL!$AB$355</f>
        <v>0.56686744308471682</v>
      </c>
      <c r="Z24" s="30">
        <f>0.001*[5]PT!$AB$355</f>
        <v>0.30207726287841796</v>
      </c>
      <c r="AA24" s="30">
        <f>0.001*[5]RO!$AB$355</f>
        <v>0.855790283203125</v>
      </c>
      <c r="AB24" s="30">
        <f>0.001*[5]SK!$AB$355</f>
        <v>0.15369633483886719</v>
      </c>
      <c r="AC24" s="30">
        <f>0.001*[5]SI!$AB$355</f>
        <v>7.4841026306152345E-2</v>
      </c>
      <c r="AD24" s="30">
        <f>0.001*[5]ES!$AB$355</f>
        <v>4.1512121582031254</v>
      </c>
      <c r="AE24" s="30">
        <f>0.001*[5]SE!$AB$355</f>
        <v>0.51642095947265632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5"/>
      <c r="AY24" s="25"/>
      <c r="AZ24" s="26"/>
    </row>
    <row r="25" spans="2:52" ht="12.95" customHeight="1" x14ac:dyDescent="0.25">
      <c r="B25" s="27" t="s">
        <v>74</v>
      </c>
      <c r="C25" s="28" t="s">
        <v>87</v>
      </c>
      <c r="D25" s="29">
        <f>0.001*[5]EU28!$AB$356</f>
        <v>11.763195114135742</v>
      </c>
      <c r="E25" s="30">
        <f>0.001*[5]AT!$AB$356</f>
        <v>0.16483619689941406</v>
      </c>
      <c r="F25" s="30">
        <f>0.001*[5]BE!$AB$356</f>
        <v>0</v>
      </c>
      <c r="G25" s="30">
        <f>0.001*[5]BG!$AB$356</f>
        <v>0.63683489990234377</v>
      </c>
      <c r="H25" s="30">
        <f>0.001*[5]HR!$AB$356</f>
        <v>4.7290954589843753E-2</v>
      </c>
      <c r="I25" s="30">
        <f>0.001*[5]CY!$AB$356</f>
        <v>0</v>
      </c>
      <c r="J25" s="30">
        <f>0.001*[5]CZ!$AB$356</f>
        <v>0</v>
      </c>
      <c r="K25" s="30">
        <f>0.001*[5]DK!$AB$356</f>
        <v>0</v>
      </c>
      <c r="L25" s="30">
        <f>0.001*[5]EE!$AB$356</f>
        <v>0</v>
      </c>
      <c r="M25" s="30">
        <f>0.001*[5]FI!$AB$356</f>
        <v>0</v>
      </c>
      <c r="N25" s="30">
        <f>0.001*[5]FR!$AB$356</f>
        <v>1.1683853759765626</v>
      </c>
      <c r="O25" s="30">
        <f>0.001*[5]DE!$AB$356</f>
        <v>0.18566162109375001</v>
      </c>
      <c r="P25" s="30">
        <f>0.001*[5]GR!$AB$356</f>
        <v>4.1985031127929687E-2</v>
      </c>
      <c r="Q25" s="30">
        <f>0.001*[5]HU!$AB$356</f>
        <v>0.31225811767578127</v>
      </c>
      <c r="R25" s="30">
        <f>0.001*[5]IE!$AB$356</f>
        <v>0</v>
      </c>
      <c r="S25" s="30">
        <f>0.001*[5]IT!$AB$356</f>
        <v>7.8273515625000005</v>
      </c>
      <c r="T25" s="30">
        <f>0.001*[5]LA!$AB$356</f>
        <v>0</v>
      </c>
      <c r="U25" s="30">
        <f>0.001*[5]LT!$AB$356</f>
        <v>0</v>
      </c>
      <c r="V25" s="30">
        <f>0.001*[5]LU!$AB$356</f>
        <v>0</v>
      </c>
      <c r="W25" s="30">
        <f>0.001*[5]MT!$AB$356</f>
        <v>0</v>
      </c>
      <c r="X25" s="30">
        <f>0.001*[5]NL!$AB$356</f>
        <v>0</v>
      </c>
      <c r="Y25" s="30">
        <f>0.001*[5]PL!$AB$356</f>
        <v>0</v>
      </c>
      <c r="Z25" s="30">
        <f>0.001*[5]PT!$AB$356</f>
        <v>0.19950000000000001</v>
      </c>
      <c r="AA25" s="30">
        <f>0.001*[5]RO!$AB$356</f>
        <v>0.76500000000000001</v>
      </c>
      <c r="AB25" s="30">
        <f>0.001*[5]SK!$AB$356</f>
        <v>5.694259643554688E-3</v>
      </c>
      <c r="AC25" s="30">
        <f>0.001*[5]SI!$AB$356</f>
        <v>7.775E-2</v>
      </c>
      <c r="AD25" s="30">
        <f>0.001*[5]ES!$AB$356</f>
        <v>0.33064709472656251</v>
      </c>
      <c r="AE25" s="30">
        <f>0.001*[5]SE!$AB$356</f>
        <v>0</v>
      </c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5"/>
      <c r="AY25" s="25"/>
      <c r="AZ25" s="26"/>
    </row>
    <row r="26" spans="2:52" ht="12.95" customHeight="1" x14ac:dyDescent="0.25">
      <c r="B26" s="27" t="s">
        <v>75</v>
      </c>
      <c r="C26" s="28" t="s">
        <v>87</v>
      </c>
      <c r="D26" s="29">
        <f>0.001*[5]EU28!$AB$357</f>
        <v>297.98658325195311</v>
      </c>
      <c r="E26" s="30">
        <f>0.001*[5]AT!$AB$357</f>
        <v>36.908269531249999</v>
      </c>
      <c r="F26" s="30">
        <f>0.001*[5]BE!$AB$357</f>
        <v>0.15631248474121093</v>
      </c>
      <c r="G26" s="30">
        <f>0.001*[5]BG!$AB$357</f>
        <v>3.6212358398437501</v>
      </c>
      <c r="H26" s="30">
        <f>0.001*[5]HR!$AB$357</f>
        <v>7.2541386718750003</v>
      </c>
      <c r="I26" s="30">
        <f>0.001*[5]CY!$AB$357</f>
        <v>0</v>
      </c>
      <c r="J26" s="30">
        <f>0.001*[5]CZ!$AB$357</f>
        <v>1.5814432373046876</v>
      </c>
      <c r="K26" s="30">
        <f>0.001*[5]DK!$AB$357</f>
        <v>0</v>
      </c>
      <c r="L26" s="30">
        <f>0.001*[5]EE!$AB$357</f>
        <v>0</v>
      </c>
      <c r="M26" s="30">
        <f>0.001*[5]FI!$AB$357</f>
        <v>13.144807617187499</v>
      </c>
      <c r="N26" s="30">
        <f>0.001*[5]FR!$AB$357</f>
        <v>49.114113281249999</v>
      </c>
      <c r="O26" s="30">
        <f>0.001*[5]DE!$AB$357</f>
        <v>14.897267578125</v>
      </c>
      <c r="P26" s="30">
        <f>0.001*[5]GR!$AB$357</f>
        <v>4.5744560546875004</v>
      </c>
      <c r="Q26" s="30">
        <f>0.001*[5]HU!$AB$357</f>
        <v>0.18972164916992187</v>
      </c>
      <c r="R26" s="30">
        <f>0.001*[5]IE!$AB$357</f>
        <v>0.61048126220703125</v>
      </c>
      <c r="S26" s="30">
        <f>0.001*[5]IT!$AB$357</f>
        <v>36.161546874999999</v>
      </c>
      <c r="T26" s="30">
        <f>0.001*[5]LA!$AB$357</f>
        <v>3.1261721191406249</v>
      </c>
      <c r="U26" s="30">
        <f>0.001*[5]LT!$AB$357</f>
        <v>0.41193478393554689</v>
      </c>
      <c r="V26" s="30">
        <f>0.001*[5]LU!$AB$357</f>
        <v>0</v>
      </c>
      <c r="W26" s="30">
        <f>0.001*[5]MT!$AB$357</f>
        <v>0</v>
      </c>
      <c r="X26" s="30">
        <f>0.001*[5]NL!$AB$357</f>
        <v>9.4295669555664069E-2</v>
      </c>
      <c r="Y26" s="30">
        <f>0.001*[5]PL!$AB$357</f>
        <v>1.0773748779296874</v>
      </c>
      <c r="Z26" s="30">
        <f>0.001*[5]PT!$AB$357</f>
        <v>9.4030068359375001</v>
      </c>
      <c r="AA26" s="30">
        <f>0.001*[5]RO!$AB$357</f>
        <v>18.313203125000001</v>
      </c>
      <c r="AB26" s="30">
        <f>0.001*[5]SK!$AB$357</f>
        <v>4.1219243164062505</v>
      </c>
      <c r="AC26" s="30">
        <f>0.001*[5]SI!$AB$357</f>
        <v>3.8486684570312502</v>
      </c>
      <c r="AD26" s="30">
        <f>0.001*[5]ES!$AB$357</f>
        <v>24.944111328125</v>
      </c>
      <c r="AE26" s="30">
        <f>0.001*[5]SE!$AB$357</f>
        <v>64.432097656250008</v>
      </c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5"/>
      <c r="AY26" s="25"/>
      <c r="AZ26" s="26"/>
    </row>
    <row r="27" spans="2:52" ht="12.95" customHeight="1" x14ac:dyDescent="0.25">
      <c r="B27" s="27" t="s">
        <v>76</v>
      </c>
      <c r="C27" s="28" t="s">
        <v>87</v>
      </c>
      <c r="D27" s="29">
        <f>0.001*[5]EU28!$AB$358</f>
        <v>49.677139995098116</v>
      </c>
      <c r="E27" s="30">
        <f>0.001*[5]AT!$AB$358</f>
        <v>7.5337080078124998</v>
      </c>
      <c r="F27" s="30">
        <f>0.001*[5]BE!$AB$358</f>
        <v>0.18512336730957032</v>
      </c>
      <c r="G27" s="30">
        <f>0.001*[5]BG!$AB$358</f>
        <v>0.43780953979492188</v>
      </c>
      <c r="H27" s="30">
        <f>0.001*[5]HR!$AB$358</f>
        <v>0.61743426513671873</v>
      </c>
      <c r="I27" s="30">
        <f>0.001*[5]CY!$AB$358</f>
        <v>4.2958502769470212E-3</v>
      </c>
      <c r="J27" s="30">
        <f>0.001*[5]CZ!$AB$358</f>
        <v>0.69612133789062502</v>
      </c>
      <c r="K27" s="30">
        <f>0.001*[5]DK!$AB$358</f>
        <v>2.636296272277832E-2</v>
      </c>
      <c r="L27" s="30">
        <f>0.001*[5]EE!$AB$358</f>
        <v>3.3113571166992185E-2</v>
      </c>
      <c r="M27" s="30">
        <f>0.001*[5]FI!$AB$358</f>
        <v>1.96537451171875</v>
      </c>
      <c r="N27" s="30">
        <f>0.001*[5]FR!$AB$358</f>
        <v>8.4480546875000009</v>
      </c>
      <c r="O27" s="30">
        <f>0.001*[5]DE!$AB$358</f>
        <v>4.7790400390625001</v>
      </c>
      <c r="P27" s="30">
        <f>0.001*[5]GR!$AB$358</f>
        <v>0.193677490234375</v>
      </c>
      <c r="Q27" s="30">
        <f>0.001*[5]HU!$AB$358</f>
        <v>8.0043235778808591E-2</v>
      </c>
      <c r="R27" s="30">
        <f>0.001*[5]IE!$AB$358</f>
        <v>0.16888931274414062</v>
      </c>
      <c r="S27" s="30">
        <f>0.001*[5]IT!$AB$358</f>
        <v>8.12139013671875</v>
      </c>
      <c r="T27" s="30">
        <f>0.001*[5]LA!$AB$358</f>
        <v>0.12517958068847657</v>
      </c>
      <c r="U27" s="30">
        <f>0.001*[5]LT!$AB$358</f>
        <v>0.20212699890136721</v>
      </c>
      <c r="V27" s="30">
        <f>0.001*[5]LU!$AB$358</f>
        <v>0.1363973388671875</v>
      </c>
      <c r="W27" s="30">
        <f>0.001*[5]MT!$AB$358</f>
        <v>0</v>
      </c>
      <c r="X27" s="30">
        <f>0.001*[5]NL!$AB$358</f>
        <v>5.6067695617675779E-3</v>
      </c>
      <c r="Y27" s="30">
        <f>0.001*[5]PL!$AB$358</f>
        <v>2.0216684570312502</v>
      </c>
      <c r="Z27" s="30">
        <f>0.001*[5]PT!$AB$358</f>
        <v>0.95085900878906249</v>
      </c>
      <c r="AA27" s="30">
        <f>0.001*[5]RO!$AB$358</f>
        <v>1.878322998046875</v>
      </c>
      <c r="AB27" s="30">
        <f>0.001*[5]SK!$AB$358</f>
        <v>0.35333319091796878</v>
      </c>
      <c r="AC27" s="30">
        <f>0.001*[5]SI!$AB$358</f>
        <v>0.80943536376953129</v>
      </c>
      <c r="AD27" s="30">
        <f>0.001*[5]ES!$AB$358</f>
        <v>4.5871337890625004</v>
      </c>
      <c r="AE27" s="30">
        <f>0.001*[5]SE!$AB$358</f>
        <v>5.3166381835937502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5"/>
      <c r="AY27" s="25"/>
      <c r="AZ27" s="26"/>
    </row>
    <row r="28" spans="2:52" ht="12.95" customHeight="1" x14ac:dyDescent="0.25">
      <c r="B28" s="27" t="s">
        <v>77</v>
      </c>
      <c r="C28" s="28" t="s">
        <v>87</v>
      </c>
      <c r="D28" s="31">
        <f>0.001*[5]EU28!$AB$359</f>
        <v>494.09161422348024</v>
      </c>
      <c r="E28" s="32">
        <f>0.001*[5]AT!$AB$359</f>
        <v>13.817091308593751</v>
      </c>
      <c r="F28" s="32">
        <f>0.001*[5]BE!$AB$359</f>
        <v>9.051333312988282</v>
      </c>
      <c r="G28" s="32">
        <f>0.001*[5]BG!$AB$359</f>
        <v>7.347817626953125</v>
      </c>
      <c r="H28" s="32">
        <f>0.001*[5]HR!$AB$359</f>
        <v>3.1205633544921874</v>
      </c>
      <c r="I28" s="32">
        <f>0.001*[5]CY!$AB$359</f>
        <v>1.6880079345703125</v>
      </c>
      <c r="J28" s="32">
        <f>0.001*[5]CZ!$AB$359</f>
        <v>10.444908203124999</v>
      </c>
      <c r="K28" s="32">
        <f>0.001*[5]DK!$AB$359</f>
        <v>4.5026617889404301</v>
      </c>
      <c r="L28" s="32">
        <f>0.001*[5]EE!$AB$359</f>
        <v>4.3806510925292967E-2</v>
      </c>
      <c r="M28" s="32">
        <f>0.001*[5]FI!$AB$359</f>
        <v>1.1875551757812499</v>
      </c>
      <c r="N28" s="32">
        <f>0.001*[5]FR!$AB$359</f>
        <v>82.220313476562495</v>
      </c>
      <c r="O28" s="32">
        <f>0.001*[5]DE!$AB$359</f>
        <v>115.99506640625</v>
      </c>
      <c r="P28" s="32">
        <f>0.001*[5]GR!$AB$359</f>
        <v>13.810510498046876</v>
      </c>
      <c r="Q28" s="32">
        <f>0.001*[5]HU!$AB$359</f>
        <v>11.65795166015625</v>
      </c>
      <c r="R28" s="32">
        <f>0.001*[5]IE!$AB$359</f>
        <v>3.5786407775878906</v>
      </c>
      <c r="S28" s="32">
        <f>0.001*[5]IT!$AB$359</f>
        <v>106.78398046875</v>
      </c>
      <c r="T28" s="32">
        <f>0.001*[5]LA!$AB$359</f>
        <v>7.2232437133789061E-3</v>
      </c>
      <c r="U28" s="32">
        <f>0.001*[5]LT!$AB$359</f>
        <v>0.22301930236816406</v>
      </c>
      <c r="V28" s="32">
        <f>0.001*[5]LU!$AB$359</f>
        <v>0.53466944122314453</v>
      </c>
      <c r="W28" s="32">
        <f>0.001*[5]MT!$AB$359</f>
        <v>0.50286763381958011</v>
      </c>
      <c r="X28" s="32">
        <f>0.001*[5]NL!$AB$359</f>
        <v>3.6366358642578125</v>
      </c>
      <c r="Y28" s="32">
        <f>0.001*[5]PL!$AB$359</f>
        <v>3.6692268066406251</v>
      </c>
      <c r="Z28" s="32">
        <f>0.001*[5]PT!$AB$359</f>
        <v>8.1829064941406244</v>
      </c>
      <c r="AA28" s="32">
        <f>0.001*[5]RO!$AB$359</f>
        <v>8.6062529296874999</v>
      </c>
      <c r="AB28" s="32">
        <f>0.001*[5]SK!$AB$359</f>
        <v>5.3720284423828124</v>
      </c>
      <c r="AC28" s="32">
        <f>0.001*[5]SI!$AB$359</f>
        <v>2.3978071289062499</v>
      </c>
      <c r="AD28" s="32">
        <f>0.001*[5]ES!$AB$359</f>
        <v>75.540357421875001</v>
      </c>
      <c r="AE28" s="32">
        <f>0.001*[5]SE!$AB$359</f>
        <v>0.16841101074218751</v>
      </c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5"/>
      <c r="AY28" s="25"/>
      <c r="AZ28" s="26"/>
    </row>
    <row r="29" spans="2:52" ht="12.95" customHeight="1" x14ac:dyDescent="0.25">
      <c r="B29" s="27" t="s">
        <v>78</v>
      </c>
      <c r="C29" s="28" t="s">
        <v>87</v>
      </c>
      <c r="D29" s="29">
        <f>0.001*[5]EU28!$AB$360</f>
        <v>3.6933724365234375</v>
      </c>
      <c r="E29" s="30">
        <f>0.001*[5]AT!$AB$360</f>
        <v>0</v>
      </c>
      <c r="F29" s="30">
        <f>0.001*[5]BE!$AB$360</f>
        <v>0</v>
      </c>
      <c r="G29" s="30">
        <f>0.001*[5]BG!$AB$360</f>
        <v>0</v>
      </c>
      <c r="H29" s="30">
        <f>0.001*[5]HR!$AB$360</f>
        <v>0</v>
      </c>
      <c r="I29" s="30">
        <f>0.001*[5]CY!$AB$360</f>
        <v>2.0806884765625002E-3</v>
      </c>
      <c r="J29" s="30">
        <f>0.001*[5]CZ!$AB$360</f>
        <v>0</v>
      </c>
      <c r="K29" s="30">
        <f>0.001*[5]DK!$AB$360</f>
        <v>0</v>
      </c>
      <c r="L29" s="30">
        <f>0.001*[5]EE!$AB$360</f>
        <v>0</v>
      </c>
      <c r="M29" s="30">
        <f>0.001*[5]FI!$AB$360</f>
        <v>0</v>
      </c>
      <c r="N29" s="30">
        <f>0.001*[5]FR!$AB$360</f>
        <v>0</v>
      </c>
      <c r="O29" s="30">
        <f>0.001*[5]DE!$AB$360</f>
        <v>0</v>
      </c>
      <c r="P29" s="30">
        <f>0.001*[5]GR!$AB$360</f>
        <v>0.105373046875</v>
      </c>
      <c r="Q29" s="30">
        <f>0.001*[5]HU!$AB$360</f>
        <v>0</v>
      </c>
      <c r="R29" s="30">
        <f>0.001*[5]IE!$AB$360</f>
        <v>0</v>
      </c>
      <c r="S29" s="30">
        <f>0.001*[5]IT!$AB$360</f>
        <v>0</v>
      </c>
      <c r="T29" s="30">
        <f>0.001*[5]LA!$AB$360</f>
        <v>0</v>
      </c>
      <c r="U29" s="30">
        <f>0.001*[5]LT!$AB$360</f>
        <v>0</v>
      </c>
      <c r="V29" s="30">
        <f>0.001*[5]LU!$AB$360</f>
        <v>0</v>
      </c>
      <c r="W29" s="30">
        <f>0.001*[5]MT!$AB$360</f>
        <v>0</v>
      </c>
      <c r="X29" s="30">
        <f>0.001*[5]NL!$AB$360</f>
        <v>0</v>
      </c>
      <c r="Y29" s="30">
        <f>0.001*[5]PL!$AB$360</f>
        <v>0</v>
      </c>
      <c r="Z29" s="30">
        <f>0.001*[5]PT!$AB$360</f>
        <v>9.6722900390625005E-2</v>
      </c>
      <c r="AA29" s="30">
        <f>0.001*[5]RO!$AB$360</f>
        <v>0</v>
      </c>
      <c r="AB29" s="30">
        <f>0.001*[5]SK!$AB$360</f>
        <v>0</v>
      </c>
      <c r="AC29" s="30">
        <f>0.001*[5]SI!$AB$360</f>
        <v>0</v>
      </c>
      <c r="AD29" s="30">
        <f>0.001*[5]ES!$AB$360</f>
        <v>3.4891958007812502</v>
      </c>
      <c r="AE29" s="30">
        <f>0.001*[5]SE!$AB$360</f>
        <v>0</v>
      </c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5"/>
      <c r="AY29" s="25"/>
      <c r="AZ29" s="26"/>
    </row>
    <row r="30" spans="2:52" ht="12.95" customHeight="1" x14ac:dyDescent="0.25">
      <c r="B30" s="27" t="s">
        <v>79</v>
      </c>
      <c r="C30" s="28" t="s">
        <v>87</v>
      </c>
      <c r="D30" s="31">
        <f>0.001*[5]EU28!$AB$361</f>
        <v>0.20622817482789169</v>
      </c>
      <c r="E30" s="32">
        <f>0.001*[5]AT!$AB$361</f>
        <v>0</v>
      </c>
      <c r="F30" s="32">
        <f>0.001*[5]BE!$AB$361</f>
        <v>0</v>
      </c>
      <c r="G30" s="32">
        <f>0.001*[5]BG!$AB$361</f>
        <v>0</v>
      </c>
      <c r="H30" s="32">
        <f>0.001*[5]HR!$AB$361</f>
        <v>0</v>
      </c>
      <c r="I30" s="32">
        <f>0.001*[5]CY!$AB$361</f>
        <v>0</v>
      </c>
      <c r="J30" s="32">
        <f>0.001*[5]CZ!$AB$361</f>
        <v>0</v>
      </c>
      <c r="K30" s="32">
        <f>0.001*[5]DK!$AB$361</f>
        <v>0</v>
      </c>
      <c r="L30" s="32">
        <f>0.001*[5]EE!$AB$361</f>
        <v>0</v>
      </c>
      <c r="M30" s="32">
        <f>0.001*[5]FI!$AB$361</f>
        <v>0</v>
      </c>
      <c r="N30" s="32">
        <f>0.001*[5]FR!$AB$361</f>
        <v>0</v>
      </c>
      <c r="O30" s="32">
        <f>0.001*[5]DE!$AB$361</f>
        <v>0</v>
      </c>
      <c r="P30" s="32">
        <f>0.001*[5]GR!$AB$361</f>
        <v>0</v>
      </c>
      <c r="Q30" s="32">
        <f>0.001*[5]HU!$AB$361</f>
        <v>0</v>
      </c>
      <c r="R30" s="32">
        <f>0.001*[5]IE!$AB$361</f>
        <v>1.8414127488765693E-2</v>
      </c>
      <c r="S30" s="32">
        <f>0.001*[5]IT!$AB$361</f>
        <v>1.1113913061782232E-2</v>
      </c>
      <c r="T30" s="32">
        <f>0.001*[5]LA!$AB$361</f>
        <v>0</v>
      </c>
      <c r="U30" s="32">
        <f>0.001*[5]LT!$AB$361</f>
        <v>0</v>
      </c>
      <c r="V30" s="32">
        <f>0.001*[5]LU!$AB$361</f>
        <v>0</v>
      </c>
      <c r="W30" s="32">
        <f>0.001*[5]MT!$AB$361</f>
        <v>0</v>
      </c>
      <c r="X30" s="32">
        <f>0.001*[5]NL!$AB$361</f>
        <v>0</v>
      </c>
      <c r="Y30" s="32">
        <f>0.001*[5]PL!$AB$361</f>
        <v>0</v>
      </c>
      <c r="Z30" s="32">
        <f>0.001*[5]PT!$AB$361</f>
        <v>0.17670013427734374</v>
      </c>
      <c r="AA30" s="32">
        <f>0.001*[5]RO!$AB$361</f>
        <v>0</v>
      </c>
      <c r="AB30" s="32">
        <f>0.001*[5]SK!$AB$361</f>
        <v>0</v>
      </c>
      <c r="AC30" s="32">
        <f>0.001*[5]SI!$AB$361</f>
        <v>0</v>
      </c>
      <c r="AD30" s="32">
        <f>0.001*[5]ES!$AB$361</f>
        <v>0</v>
      </c>
      <c r="AE30" s="32">
        <f>0.001*[5]SE!$AB$361</f>
        <v>0</v>
      </c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5"/>
      <c r="AY30" s="25"/>
      <c r="AZ30" s="26"/>
    </row>
    <row r="31" spans="2:52" ht="12.95" customHeight="1" x14ac:dyDescent="0.25">
      <c r="B31" s="27" t="s">
        <v>80</v>
      </c>
      <c r="C31" s="28" t="s">
        <v>87</v>
      </c>
      <c r="D31" s="31">
        <f>0.001*[5]EU28!$AB$362</f>
        <v>681.76818475666448</v>
      </c>
      <c r="E31" s="32">
        <f>0.001*[5]AT!$AB$362</f>
        <v>19.206382680379129</v>
      </c>
      <c r="F31" s="32">
        <f>0.001*[5]BE!$AB$362</f>
        <v>17.729774435969546</v>
      </c>
      <c r="G31" s="32">
        <f>0.001*[5]BG!$AB$362</f>
        <v>5.1497766149158899</v>
      </c>
      <c r="H31" s="32">
        <f>0.001*[5]HR!$AB$362</f>
        <v>7.9297373046875004</v>
      </c>
      <c r="I31" s="32">
        <f>0.001*[5]CY!$AB$362</f>
        <v>2.1432887454417719</v>
      </c>
      <c r="J31" s="32">
        <f>0.001*[5]CZ!$AB$362</f>
        <v>2.6362394425214637</v>
      </c>
      <c r="K31" s="32">
        <f>0.001*[5]DK!$AB$362</f>
        <v>21.856807216426461</v>
      </c>
      <c r="L31" s="32">
        <f>0.001*[5]EE!$AB$362</f>
        <v>4.1266439866088964</v>
      </c>
      <c r="M31" s="32">
        <f>0.001*[5]FI!$AB$362</f>
        <v>10.980037574310925</v>
      </c>
      <c r="N31" s="32">
        <f>0.001*[5]FR!$AB$362</f>
        <v>58.362687183603541</v>
      </c>
      <c r="O31" s="32">
        <f>0.001*[5]DE!$AB$362</f>
        <v>136.49968484569914</v>
      </c>
      <c r="P31" s="32">
        <f>0.001*[5]GR!$AB$362</f>
        <v>16.284544921875</v>
      </c>
      <c r="Q31" s="32">
        <f>0.001*[5]HU!$AB$362</f>
        <v>0.87424163818359379</v>
      </c>
      <c r="R31" s="32">
        <f>0.001*[5]IE!$AB$362</f>
        <v>28.199325120238189</v>
      </c>
      <c r="S31" s="32">
        <f>0.001*[5]IT!$AB$362</f>
        <v>57.638692407540169</v>
      </c>
      <c r="T31" s="32">
        <f>0.001*[5]LA!$AB$362</f>
        <v>1.3618632767211041</v>
      </c>
      <c r="U31" s="32">
        <f>0.001*[5]LT!$AB$362</f>
        <v>5.6633950306829828</v>
      </c>
      <c r="V31" s="32">
        <f>0.001*[5]LU!$AB$362</f>
        <v>0.48346438460665625</v>
      </c>
      <c r="W31" s="32">
        <f>0.001*[5]MT!$AB$362</f>
        <v>0.21483554874546038</v>
      </c>
      <c r="X31" s="32">
        <f>0.001*[5]NL!$AB$362</f>
        <v>22.463236292095228</v>
      </c>
      <c r="Y31" s="32">
        <f>0.001*[5]PL!$AB$362</f>
        <v>47.395544262378877</v>
      </c>
      <c r="Z31" s="32">
        <f>0.001*[5]PT!$AB$362</f>
        <v>28.241295867992896</v>
      </c>
      <c r="AA31" s="32">
        <f>0.001*[5]RO!$AB$362</f>
        <v>7.5612451049224783</v>
      </c>
      <c r="AB31" s="32">
        <f>0.001*[5]SK!$AB$362</f>
        <v>0.8966254975481841</v>
      </c>
      <c r="AC31" s="32">
        <f>0.001*[5]SI!$AB$362</f>
        <v>0.41006860351562502</v>
      </c>
      <c r="AD31" s="32">
        <f>0.001*[5]ES!$AB$362</f>
        <v>128.50295608116181</v>
      </c>
      <c r="AE31" s="32">
        <f>0.001*[5]SE!$AB$362</f>
        <v>48.955790687891913</v>
      </c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5"/>
      <c r="AY31" s="25"/>
      <c r="AZ31" s="26"/>
    </row>
    <row r="32" spans="2:52" ht="12.95" customHeight="1" x14ac:dyDescent="0.25">
      <c r="B32" s="27" t="s">
        <v>81</v>
      </c>
      <c r="C32" s="28" t="s">
        <v>87</v>
      </c>
      <c r="D32" s="31">
        <f>0.001*[5]EU28!$AB$363</f>
        <v>30.395298797519416</v>
      </c>
      <c r="E32" s="32">
        <f>0.001*[5]AT!$AB$363</f>
        <v>0</v>
      </c>
      <c r="F32" s="32">
        <f>0.001*[5]BE!$AB$363</f>
        <v>2.5048912974848512</v>
      </c>
      <c r="G32" s="32">
        <f>0.001*[5]BG!$AB$363</f>
        <v>0</v>
      </c>
      <c r="H32" s="32">
        <f>0.001*[5]HR!$AB$363</f>
        <v>0</v>
      </c>
      <c r="I32" s="32">
        <f>0.001*[5]CY!$AB$363</f>
        <v>0</v>
      </c>
      <c r="J32" s="32">
        <f>0.001*[5]CZ!$AB$363</f>
        <v>0</v>
      </c>
      <c r="K32" s="32">
        <f>0.001*[5]DK!$AB$363</f>
        <v>4.7892699996792105</v>
      </c>
      <c r="L32" s="32">
        <f>0.001*[5]EE!$AB$363</f>
        <v>1.5583523216579799E-2</v>
      </c>
      <c r="M32" s="32">
        <f>0.001*[5]FI!$AB$363</f>
        <v>0.13628648093805154</v>
      </c>
      <c r="N32" s="32">
        <f>0.001*[5]FR!$AB$363</f>
        <v>1.0957796692625799</v>
      </c>
      <c r="O32" s="32">
        <f>0.001*[5]DE!$AB$363</f>
        <v>15.919550427852252</v>
      </c>
      <c r="P32" s="32">
        <f>0.001*[5]GR!$AB$363</f>
        <v>7.7054081924055551E-2</v>
      </c>
      <c r="Q32" s="32">
        <f>0.001*[5]HU!$AB$363</f>
        <v>0</v>
      </c>
      <c r="R32" s="32">
        <f>0.001*[5]IE!$AB$363</f>
        <v>1.1813861845980274</v>
      </c>
      <c r="S32" s="32">
        <f>0.001*[5]IT!$AB$363</f>
        <v>0.15350473043600701</v>
      </c>
      <c r="T32" s="32">
        <f>0.001*[5]LA!$AB$363</f>
        <v>0</v>
      </c>
      <c r="U32" s="32">
        <f>0.001*[5]LT!$AB$363</f>
        <v>0</v>
      </c>
      <c r="V32" s="32">
        <f>0.001*[5]LU!$AB$363</f>
        <v>0</v>
      </c>
      <c r="W32" s="32">
        <f>0.001*[5]MT!$AB$363</f>
        <v>0</v>
      </c>
      <c r="X32" s="32">
        <f>0.001*[5]NL!$AB$363</f>
        <v>2.6563598329792026</v>
      </c>
      <c r="Y32" s="32">
        <f>0.001*[5]PL!$AB$363</f>
        <v>0.12689712472286302</v>
      </c>
      <c r="Z32" s="32">
        <f>0.001*[5]PT!$AB$363</f>
        <v>0</v>
      </c>
      <c r="AA32" s="32">
        <f>0.001*[5]RO!$AB$363</f>
        <v>5.8448039711002315E-3</v>
      </c>
      <c r="AB32" s="32">
        <f>0.001*[5]SK!$AB$363</f>
        <v>0</v>
      </c>
      <c r="AC32" s="32">
        <f>0.001*[5]SI!$AB$363</f>
        <v>0</v>
      </c>
      <c r="AD32" s="32">
        <f>0.001*[5]ES!$AB$363</f>
        <v>5.6120095501667759E-4</v>
      </c>
      <c r="AE32" s="32">
        <f>0.001*[5]SE!$AB$363</f>
        <v>1.7323294394996167</v>
      </c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5"/>
      <c r="AY32" s="25"/>
      <c r="AZ32" s="26"/>
    </row>
    <row r="33" spans="2:52" ht="12.95" customHeight="1" x14ac:dyDescent="0.25">
      <c r="B33" s="33" t="s">
        <v>82</v>
      </c>
      <c r="C33" s="34" t="s">
        <v>87</v>
      </c>
      <c r="D33" s="35">
        <f>0.001*[5]EU28!$AB$364</f>
        <v>1750.5922956358111</v>
      </c>
      <c r="E33" s="36">
        <f>0.001*[5]AT!$AB$364</f>
        <v>82.828415269337867</v>
      </c>
      <c r="F33" s="36">
        <f>0.001*[5]BE!$AB$364</f>
        <v>33.811165058252982</v>
      </c>
      <c r="G33" s="36">
        <f>0.001*[5]BG!$AB$364</f>
        <v>19.152530338060419</v>
      </c>
      <c r="H33" s="36">
        <f>0.001*[5]HR!$AB$364</f>
        <v>19.374867588281631</v>
      </c>
      <c r="I33" s="36">
        <f>0.001*[5]CY!$AB$364</f>
        <v>3.9202476797488703</v>
      </c>
      <c r="J33" s="36">
        <f>0.001*[5]CZ!$AB$364</f>
        <v>20.770693120652567</v>
      </c>
      <c r="K33" s="36">
        <f>0.001*[5]DK!$AB$364</f>
        <v>36.434633191065991</v>
      </c>
      <c r="L33" s="36">
        <f>0.001*[5]EE!$AB$364</f>
        <v>4.8831035445621103</v>
      </c>
      <c r="M33" s="36">
        <f>0.001*[5]FI!$AB$364</f>
        <v>41.609112196499588</v>
      </c>
      <c r="N33" s="36">
        <f>0.001*[5]FR!$AB$364</f>
        <v>217.12981132765859</v>
      </c>
      <c r="O33" s="36">
        <f>0.001*[5]DE!$AB$364</f>
        <v>329.19123588390295</v>
      </c>
      <c r="P33" s="36">
        <f>0.001*[5]GR!$AB$364</f>
        <v>37.024268291480638</v>
      </c>
      <c r="Q33" s="36">
        <f>0.001*[5]HU!$AB$364</f>
        <v>15.828616538524628</v>
      </c>
      <c r="R33" s="36">
        <f>0.001*[5]IE!$AB$364</f>
        <v>35.138216023755646</v>
      </c>
      <c r="S33" s="36">
        <f>0.001*[5]IT!$AB$364</f>
        <v>233.14259252991982</v>
      </c>
      <c r="T33" s="36">
        <f>0.001*[5]LA!$AB$364</f>
        <v>5.0889483730803571</v>
      </c>
      <c r="U33" s="36">
        <f>0.001*[5]LT!$AB$364</f>
        <v>6.9742055322584529</v>
      </c>
      <c r="V33" s="36">
        <f>0.001*[5]LU!$AB$364</f>
        <v>1.2376710070582</v>
      </c>
      <c r="W33" s="36">
        <f>0.001*[5]MT!$AB$364</f>
        <v>0.72147932301647166</v>
      </c>
      <c r="X33" s="36">
        <f>0.001*[5]NL!$AB$364</f>
        <v>35.932420260675954</v>
      </c>
      <c r="Y33" s="36">
        <f>0.001*[5]PL!$AB$364</f>
        <v>70.04679098694001</v>
      </c>
      <c r="Z33" s="36">
        <f>0.001*[5]PT!$AB$364</f>
        <v>51.427702425076028</v>
      </c>
      <c r="AA33" s="36">
        <f>0.001*[5]RO!$AB$364</f>
        <v>40.739547626789083</v>
      </c>
      <c r="AB33" s="36">
        <f>0.001*[5]SK!$AB$364</f>
        <v>13.517610960213743</v>
      </c>
      <c r="AC33" s="36">
        <f>0.001*[5]SI!$AB$364</f>
        <v>8.3903056602478028</v>
      </c>
      <c r="AD33" s="36">
        <f>0.001*[5]ES!$AB$364</f>
        <v>251.45978522454541</v>
      </c>
      <c r="AE33" s="36">
        <f>0.001*[5]SE!$AB$364</f>
        <v>134.81631967420552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5"/>
      <c r="AY33" s="25"/>
      <c r="AZ33" s="26"/>
    </row>
    <row r="34" spans="2:52" ht="12.95" customHeight="1" x14ac:dyDescent="0.25">
      <c r="B34" s="27" t="s">
        <v>83</v>
      </c>
      <c r="C34" s="28" t="s">
        <v>87</v>
      </c>
      <c r="D34" s="29">
        <f>0.001*[5]EU28!$AB$365</f>
        <v>140.53326323008537</v>
      </c>
      <c r="E34" s="30">
        <f>0.001*[5]AT!$AB$365</f>
        <v>4.9706630859374998</v>
      </c>
      <c r="F34" s="30">
        <f>0.001*[5]BE!$AB$365</f>
        <v>2.7607534179687501</v>
      </c>
      <c r="G34" s="30">
        <f>0.001*[5]BG!$AB$365</f>
        <v>1.2163572998046874</v>
      </c>
      <c r="H34" s="30">
        <f>0.001*[5]HR!$AB$365</f>
        <v>0.34987063598632812</v>
      </c>
      <c r="I34" s="30">
        <f>0.001*[5]CY!$AB$365</f>
        <v>6.0924911499023439E-2</v>
      </c>
      <c r="J34" s="30">
        <f>0.001*[5]CZ!$AB$365</f>
        <v>4.3775180664062505</v>
      </c>
      <c r="K34" s="30">
        <f>0.001*[5]DK!$AB$365</f>
        <v>5.2073833007812498</v>
      </c>
      <c r="L34" s="30">
        <f>0.001*[5]EE!$AB$365</f>
        <v>0.56528784179687497</v>
      </c>
      <c r="M34" s="30">
        <f>0.001*[5]FI!$AB$365</f>
        <v>14.0856416015625</v>
      </c>
      <c r="N34" s="30">
        <f>0.001*[5]FR!$AB$365</f>
        <v>14.6768544921875</v>
      </c>
      <c r="O34" s="30">
        <f>0.001*[5]DE!$AB$365</f>
        <v>29.966234374999999</v>
      </c>
      <c r="P34" s="30">
        <f>0.001*[5]GR!$AB$365</f>
        <v>1.0500106201171875</v>
      </c>
      <c r="Q34" s="30">
        <f>0.001*[5]HU!$AB$365</f>
        <v>2.2840742187499998</v>
      </c>
      <c r="R34" s="30">
        <f>0.001*[5]IE!$AB$365</f>
        <v>0.81139038085937498</v>
      </c>
      <c r="S34" s="30">
        <f>0.001*[5]IT!$AB$365</f>
        <v>11.568271484375</v>
      </c>
      <c r="T34" s="30">
        <f>0.001*[5]LA!$AB$365</f>
        <v>0.4071405944824219</v>
      </c>
      <c r="U34" s="30">
        <f>0.001*[5]LT!$AB$365</f>
        <v>0.38035284423828125</v>
      </c>
      <c r="V34" s="30">
        <f>0.001*[5]LU!$AB$365</f>
        <v>7.5099517822265621E-2</v>
      </c>
      <c r="W34" s="30">
        <f>0.001*[5]MT!$AB$365</f>
        <v>3.5006785392761229E-4</v>
      </c>
      <c r="X34" s="30">
        <f>0.001*[5]NL!$AB$365</f>
        <v>5.8017939453125003</v>
      </c>
      <c r="Y34" s="30">
        <f>0.001*[5]PL!$AB$365</f>
        <v>9.2602021484375001</v>
      </c>
      <c r="Z34" s="30">
        <f>0.001*[5]PT!$AB$365</f>
        <v>1.4823255615234376</v>
      </c>
      <c r="AA34" s="30">
        <f>0.001*[5]RO!$AB$365</f>
        <v>2.6167822265625</v>
      </c>
      <c r="AB34" s="30">
        <f>0.001*[5]SK!$AB$365</f>
        <v>2.0513012695312502</v>
      </c>
      <c r="AC34" s="30">
        <f>0.001*[5]SI!$AB$365</f>
        <v>0.75188830566406251</v>
      </c>
      <c r="AD34" s="30">
        <f>0.001*[5]ES!$AB$365</f>
        <v>10.602038085937501</v>
      </c>
      <c r="AE34" s="30">
        <f>0.001*[5]SE!$AB$365</f>
        <v>13.1527529296875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5"/>
      <c r="AY34" s="25"/>
      <c r="AZ34" s="26"/>
    </row>
    <row r="35" spans="2:52" ht="12.95" customHeight="1" x14ac:dyDescent="0.25">
      <c r="B35" s="37" t="s">
        <v>84</v>
      </c>
      <c r="C35" s="38" t="s">
        <v>87</v>
      </c>
      <c r="D35" s="39">
        <f>0.001*[5]EU28!$AB$366</f>
        <v>363.56810807800292</v>
      </c>
      <c r="E35" s="40">
        <f>0.001*[5]AT!$AB$366</f>
        <v>11.260720703125001</v>
      </c>
      <c r="F35" s="40">
        <f>0.001*[5]BE!$AB$366</f>
        <v>8.4123593749999994</v>
      </c>
      <c r="G35" s="40">
        <f>0.001*[5]BG!$AB$366</f>
        <v>5.1089541015625004</v>
      </c>
      <c r="H35" s="40">
        <f>0.001*[5]HR!$AB$366</f>
        <v>2.38916015625</v>
      </c>
      <c r="I35" s="40">
        <f>0.001*[5]CY!$AB$366</f>
        <v>1.4358751220703125</v>
      </c>
      <c r="J35" s="40">
        <f>0.001*[5]CZ!$AB$366</f>
        <v>6.5774785156249997</v>
      </c>
      <c r="K35" s="40">
        <f>0.001*[5]DK!$AB$366</f>
        <v>4.2801630859374997</v>
      </c>
      <c r="L35" s="40">
        <f>0.001*[5]EE!$AB$366</f>
        <v>3.3238197326660154E-2</v>
      </c>
      <c r="M35" s="40">
        <f>0.001*[5]FI!$AB$366</f>
        <v>1.1875551757812499</v>
      </c>
      <c r="N35" s="40">
        <f>0.001*[5]FR!$AB$366</f>
        <v>68.496867187500001</v>
      </c>
      <c r="O35" s="40">
        <f>0.001*[5]DE!$AB$366</f>
        <v>77.659773437500007</v>
      </c>
      <c r="P35" s="40">
        <f>0.001*[5]GR!$AB$366</f>
        <v>10.24728125</v>
      </c>
      <c r="Q35" s="40">
        <f>0.001*[5]HU!$AB$366</f>
        <v>7.6949804687499999</v>
      </c>
      <c r="R35" s="40">
        <f>0.001*[5]IE!$AB$366</f>
        <v>3.4567094726562502</v>
      </c>
      <c r="S35" s="40">
        <f>0.001*[5]IT!$AB$366</f>
        <v>71.4993046875</v>
      </c>
      <c r="T35" s="40">
        <f>0.001*[5]LA!$AB$366</f>
        <v>6.4544754028320311E-3</v>
      </c>
      <c r="U35" s="40">
        <f>0.001*[5]LT!$AB$366</f>
        <v>0.17583932495117188</v>
      </c>
      <c r="V35" s="40">
        <f>0.001*[5]LU!$AB$366</f>
        <v>0.50361755371093753</v>
      </c>
      <c r="W35" s="40">
        <f>0.001*[5]MT!$AB$366</f>
        <v>0.4553362731933594</v>
      </c>
      <c r="X35" s="40">
        <f>0.001*[5]NL!$AB$366</f>
        <v>3.3739589843750002</v>
      </c>
      <c r="Y35" s="40">
        <f>0.001*[5]PL!$AB$366</f>
        <v>3.033508544921875</v>
      </c>
      <c r="Z35" s="40">
        <f>0.001*[5]PT!$AB$366</f>
        <v>7.5089741210937504</v>
      </c>
      <c r="AA35" s="40">
        <f>0.001*[5]RO!$AB$366</f>
        <v>6.3879501953125004</v>
      </c>
      <c r="AB35" s="40">
        <f>0.001*[5]SK!$AB$366</f>
        <v>4.0713037109375003</v>
      </c>
      <c r="AC35" s="40">
        <f>0.001*[5]SI!$AB$366</f>
        <v>1.7690390625000001</v>
      </c>
      <c r="AD35" s="40">
        <f>0.001*[5]ES!$AB$366</f>
        <v>56.428937500000004</v>
      </c>
      <c r="AE35" s="40">
        <f>0.001*[5]SE!$AB$366</f>
        <v>0.11276739501953126</v>
      </c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5"/>
      <c r="AY35" s="25"/>
      <c r="AZ35" s="26"/>
    </row>
    <row r="36" spans="2:52" ht="12.95" customHeight="1" x14ac:dyDescent="0.25">
      <c r="B36" s="18" t="s">
        <v>88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2:52" ht="12.95" customHeight="1" x14ac:dyDescent="0.25">
      <c r="B37" s="41" t="s">
        <v>89</v>
      </c>
      <c r="C37" s="42" t="s">
        <v>90</v>
      </c>
      <c r="D37" s="43">
        <f>[5]EU28!$AB$396</f>
        <v>0.56638677519774083</v>
      </c>
      <c r="E37" s="44">
        <f>[5]AT!$AB$396</f>
        <v>1.0482726949427641</v>
      </c>
      <c r="F37" s="44">
        <f>[5]BE!$AB$396</f>
        <v>0.34054575457361891</v>
      </c>
      <c r="G37" s="44">
        <f>[5]BG!$AB$396</f>
        <v>0.51081640507351156</v>
      </c>
      <c r="H37" s="44">
        <f>[5]HR!$AB$396</f>
        <v>0.94662363239148684</v>
      </c>
      <c r="I37" s="44">
        <f>[5]CY!$AB$396</f>
        <v>0.63005726453611421</v>
      </c>
      <c r="J37" s="44">
        <f>[5]CZ!$AB$396</f>
        <v>0.28372005599633671</v>
      </c>
      <c r="K37" s="44">
        <f>[5]DK!$AB$396</f>
        <v>0.705112436931423</v>
      </c>
      <c r="L37" s="44">
        <f>[5]EE!$AB$396</f>
        <v>0.47419728917867576</v>
      </c>
      <c r="M37" s="44">
        <f>[5]FI!$AB$396</f>
        <v>0.44120601610917015</v>
      </c>
      <c r="N37" s="44">
        <f>[5]FR!$AB$396</f>
        <v>0.36181789165893236</v>
      </c>
      <c r="O37" s="44">
        <f>[5]DE!$AB$396</f>
        <v>0.61509069701263952</v>
      </c>
      <c r="P37" s="44">
        <f>[5]GR!$AB$396</f>
        <v>0.6390057597289136</v>
      </c>
      <c r="Q37" s="44">
        <f>[5]HU!$AB$396</f>
        <v>0.29855449690836267</v>
      </c>
      <c r="R37" s="44">
        <f>[5]IE!$AB$396</f>
        <v>0.61660060070457723</v>
      </c>
      <c r="S37" s="44">
        <f>[5]IT!$AB$396</f>
        <v>0.68652926574494344</v>
      </c>
      <c r="T37" s="44">
        <f>[5]LA!$AB$396</f>
        <v>0.55851442613363012</v>
      </c>
      <c r="U37" s="44">
        <f>[5]LT!$AB$396</f>
        <v>0.5364459968484907</v>
      </c>
      <c r="V37" s="44">
        <f>[5]LU!$AB$396</f>
        <v>0.54997700011579809</v>
      </c>
      <c r="W37" s="44">
        <f>[5]MT!$AB$396</f>
        <v>0.20678685096488153</v>
      </c>
      <c r="X37" s="44">
        <f>[5]NL!$AB$396</f>
        <v>0.28322727394785108</v>
      </c>
      <c r="Y37" s="44">
        <f>[5]PL!$AB$396</f>
        <v>0.35544674811141713</v>
      </c>
      <c r="Z37" s="44">
        <f>[5]PT!$AB$396</f>
        <v>1.0014464576529454</v>
      </c>
      <c r="AA37" s="44">
        <f>[5]RO!$AB$396</f>
        <v>0.54502912684637339</v>
      </c>
      <c r="AB37" s="44">
        <f>[5]SK!$AB$396</f>
        <v>0.38230041280331722</v>
      </c>
      <c r="AC37" s="44">
        <f>[5]SI!$AB$396</f>
        <v>0.49714380224020355</v>
      </c>
      <c r="AD37" s="44">
        <f>[5]ES!$AB$396</f>
        <v>0.85331631594141766</v>
      </c>
      <c r="AE37" s="44">
        <f>[5]SE!$AB$396</f>
        <v>0.8917013008413619</v>
      </c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6"/>
      <c r="AY37" s="46"/>
      <c r="AZ37" s="47"/>
    </row>
    <row r="38" spans="2:52" ht="12.95" customHeight="1" x14ac:dyDescent="0.25">
      <c r="B38" s="48" t="s">
        <v>91</v>
      </c>
      <c r="C38" s="49" t="s">
        <v>87</v>
      </c>
      <c r="D38" s="50">
        <f>D33/D37</f>
        <v>3090.8071520996095</v>
      </c>
      <c r="E38" s="51">
        <f t="shared" ref="E38:AE38" si="0">E33/E37</f>
        <v>79.014187500000006</v>
      </c>
      <c r="F38" s="51">
        <f t="shared" si="0"/>
        <v>99.285234375000002</v>
      </c>
      <c r="G38" s="51">
        <f t="shared" si="0"/>
        <v>37.493960937499999</v>
      </c>
      <c r="H38" s="51">
        <f t="shared" si="0"/>
        <v>20.46733984375</v>
      </c>
      <c r="I38" s="51">
        <f t="shared" si="0"/>
        <v>6.2220498046875008</v>
      </c>
      <c r="J38" s="51">
        <f t="shared" si="0"/>
        <v>73.208406249999996</v>
      </c>
      <c r="K38" s="51">
        <f t="shared" si="0"/>
        <v>51.672089843749994</v>
      </c>
      <c r="L38" s="51">
        <f t="shared" si="0"/>
        <v>10.297620117187501</v>
      </c>
      <c r="M38" s="51">
        <f t="shared" si="0"/>
        <v>94.307671875000011</v>
      </c>
      <c r="N38" s="51">
        <f t="shared" si="0"/>
        <v>600.10800000000006</v>
      </c>
      <c r="O38" s="51">
        <f t="shared" si="0"/>
        <v>535.19137499999999</v>
      </c>
      <c r="P38" s="51">
        <f t="shared" si="0"/>
        <v>57.9404296875</v>
      </c>
      <c r="Q38" s="51">
        <f t="shared" si="0"/>
        <v>53.017511718750001</v>
      </c>
      <c r="R38" s="51">
        <f t="shared" si="0"/>
        <v>56.986996093750001</v>
      </c>
      <c r="S38" s="51">
        <f t="shared" si="0"/>
        <v>339.596</v>
      </c>
      <c r="T38" s="51">
        <f t="shared" si="0"/>
        <v>9.1115791015625014</v>
      </c>
      <c r="U38" s="51">
        <f t="shared" si="0"/>
        <v>13.000759765624998</v>
      </c>
      <c r="V38" s="51">
        <f t="shared" si="0"/>
        <v>2.2504050292968749</v>
      </c>
      <c r="W38" s="51">
        <f t="shared" si="0"/>
        <v>3.4889999999999999</v>
      </c>
      <c r="X38" s="51">
        <f t="shared" si="0"/>
        <v>126.86779687500001</v>
      </c>
      <c r="Y38" s="51">
        <f t="shared" si="0"/>
        <v>197.06690625000002</v>
      </c>
      <c r="Z38" s="51">
        <f t="shared" si="0"/>
        <v>51.353421875000002</v>
      </c>
      <c r="AA38" s="51">
        <f t="shared" si="0"/>
        <v>74.74746875000001</v>
      </c>
      <c r="AB38" s="51">
        <f t="shared" si="0"/>
        <v>35.358609375</v>
      </c>
      <c r="AC38" s="51">
        <f t="shared" si="0"/>
        <v>16.877019531249999</v>
      </c>
      <c r="AD38" s="51">
        <f t="shared" si="0"/>
        <v>294.68531250000001</v>
      </c>
      <c r="AE38" s="51">
        <f t="shared" si="0"/>
        <v>151.19000000000003</v>
      </c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6"/>
      <c r="AY38" s="46"/>
      <c r="AZ38" s="47"/>
    </row>
    <row r="39" spans="2:52" ht="12.95" customHeight="1" x14ac:dyDescent="0.25">
      <c r="B39" s="27"/>
      <c r="C39" s="28"/>
      <c r="D39" s="52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6"/>
      <c r="AY39" s="46"/>
      <c r="AZ39" s="47"/>
    </row>
    <row r="40" spans="2:52" ht="18" customHeight="1" x14ac:dyDescent="0.25">
      <c r="B40" s="54" t="s">
        <v>92</v>
      </c>
      <c r="C40" s="55"/>
      <c r="D40" s="19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7"/>
      <c r="AY40" s="17"/>
      <c r="AZ40" s="16"/>
    </row>
    <row r="41" spans="2:52" ht="12.95" customHeight="1" x14ac:dyDescent="0.25">
      <c r="B41" s="56" t="s">
        <v>70</v>
      </c>
      <c r="C41" s="57" t="s">
        <v>93</v>
      </c>
      <c r="D41" s="58">
        <f>IF(D6=0,"n.a.",D22/D6*1000)</f>
        <v>4314.3903564256507</v>
      </c>
      <c r="E41" s="59">
        <f t="shared" ref="E41:AE41" si="1">IF(E6=0,"n.a.",E22/E6*1000)</f>
        <v>1813.7291875974486</v>
      </c>
      <c r="F41" s="59">
        <f t="shared" si="1"/>
        <v>2887.964365667548</v>
      </c>
      <c r="G41" s="59">
        <f t="shared" si="1"/>
        <v>6085.7359131030016</v>
      </c>
      <c r="H41" s="59">
        <f t="shared" si="1"/>
        <v>6158.5094502342181</v>
      </c>
      <c r="I41" s="59">
        <f t="shared" si="1"/>
        <v>6166.856466629175</v>
      </c>
      <c r="J41" s="59">
        <f t="shared" si="1"/>
        <v>5572.0071761274721</v>
      </c>
      <c r="K41" s="59">
        <f t="shared" si="1"/>
        <v>2758.532082115385</v>
      </c>
      <c r="L41" s="59">
        <f t="shared" si="1"/>
        <v>5828.595979033912</v>
      </c>
      <c r="M41" s="59">
        <f t="shared" si="1"/>
        <v>4385.7009417501413</v>
      </c>
      <c r="N41" s="59">
        <f t="shared" si="1"/>
        <v>6087.2858608268534</v>
      </c>
      <c r="O41" s="59">
        <f t="shared" si="1"/>
        <v>3755.7284692894896</v>
      </c>
      <c r="P41" s="59">
        <f t="shared" si="1"/>
        <v>6051.1488270750715</v>
      </c>
      <c r="Q41" s="59">
        <f t="shared" si="1"/>
        <v>6354.3038606991277</v>
      </c>
      <c r="R41" s="59">
        <f t="shared" si="1"/>
        <v>5278.9241599520965</v>
      </c>
      <c r="S41" s="59">
        <f t="shared" si="1"/>
        <v>3384.7259863865179</v>
      </c>
      <c r="T41" s="59">
        <f t="shared" si="1"/>
        <v>5015.8263003104212</v>
      </c>
      <c r="U41" s="59">
        <f t="shared" si="1"/>
        <v>6072.295172172644</v>
      </c>
      <c r="V41" s="59">
        <f t="shared" si="1"/>
        <v>1953.3526598396245</v>
      </c>
      <c r="W41" s="59">
        <f t="shared" si="1"/>
        <v>6367.8399633166173</v>
      </c>
      <c r="X41" s="59">
        <f t="shared" si="1"/>
        <v>3500.6566581169591</v>
      </c>
      <c r="Y41" s="59">
        <f t="shared" si="1"/>
        <v>6328.4507111724824</v>
      </c>
      <c r="Z41" s="59">
        <f t="shared" si="1"/>
        <v>6400.3751602292996</v>
      </c>
      <c r="AA41" s="59">
        <f t="shared" si="1"/>
        <v>6396.0114025233252</v>
      </c>
      <c r="AB41" s="59">
        <f t="shared" si="1"/>
        <v>5478.9366640999315</v>
      </c>
      <c r="AC41" s="59">
        <f t="shared" si="1"/>
        <v>6225.8781663845366</v>
      </c>
      <c r="AD41" s="59">
        <f t="shared" si="1"/>
        <v>6220.392102738997</v>
      </c>
      <c r="AE41" s="59">
        <f t="shared" si="1"/>
        <v>6007.9454774388269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5"/>
      <c r="AY41" s="25"/>
      <c r="AZ41" s="26"/>
    </row>
    <row r="42" spans="2:52" ht="12.95" customHeight="1" x14ac:dyDescent="0.25">
      <c r="B42" s="60" t="s">
        <v>72</v>
      </c>
      <c r="C42" s="61" t="s">
        <v>93</v>
      </c>
      <c r="D42" s="62">
        <f t="shared" ref="D42:AE51" si="2">IF(D7=0,"n.a.",D23/D7*1000)</f>
        <v>4729.7449164423797</v>
      </c>
      <c r="E42" s="63">
        <f t="shared" si="2"/>
        <v>5719.0233117944454</v>
      </c>
      <c r="F42" s="63">
        <f t="shared" si="2"/>
        <v>3129.1141931125258</v>
      </c>
      <c r="G42" s="63">
        <f t="shared" si="2"/>
        <v>5663.6435586709085</v>
      </c>
      <c r="H42" s="63">
        <f t="shared" si="2"/>
        <v>4723.5778692598533</v>
      </c>
      <c r="I42" s="63" t="str">
        <f t="shared" si="2"/>
        <v>n.a.</v>
      </c>
      <c r="J42" s="63">
        <f t="shared" si="2"/>
        <v>5205.440209042742</v>
      </c>
      <c r="K42" s="63">
        <f t="shared" si="2"/>
        <v>3896.111359212784</v>
      </c>
      <c r="L42" s="63">
        <f t="shared" si="2"/>
        <v>3814.1634300445171</v>
      </c>
      <c r="M42" s="63">
        <f t="shared" si="2"/>
        <v>5846.6078919911706</v>
      </c>
      <c r="N42" s="63">
        <f t="shared" si="2"/>
        <v>5097.6053106191621</v>
      </c>
      <c r="O42" s="63">
        <f t="shared" si="2"/>
        <v>4094.499940445326</v>
      </c>
      <c r="P42" s="63">
        <f t="shared" si="2"/>
        <v>5562.4437291205168</v>
      </c>
      <c r="Q42" s="63">
        <f t="shared" si="2"/>
        <v>2703.5093582245026</v>
      </c>
      <c r="R42" s="63">
        <f t="shared" si="2"/>
        <v>5290.8630574271174</v>
      </c>
      <c r="S42" s="63">
        <f t="shared" si="2"/>
        <v>4277.4259548138443</v>
      </c>
      <c r="T42" s="63">
        <f t="shared" si="2"/>
        <v>5755.1779762067017</v>
      </c>
      <c r="U42" s="63">
        <f t="shared" si="2"/>
        <v>4469.4347825465165</v>
      </c>
      <c r="V42" s="63">
        <f t="shared" si="2"/>
        <v>5665.7039850022611</v>
      </c>
      <c r="W42" s="63" t="str">
        <f t="shared" si="2"/>
        <v>n.a.</v>
      </c>
      <c r="X42" s="63">
        <f t="shared" si="2"/>
        <v>3644.5931219244344</v>
      </c>
      <c r="Y42" s="63">
        <f t="shared" si="2"/>
        <v>4841.8093581664671</v>
      </c>
      <c r="Z42" s="63">
        <f t="shared" si="2"/>
        <v>5940.8788273128248</v>
      </c>
      <c r="AA42" s="63">
        <f t="shared" si="2"/>
        <v>5415.2134999249056</v>
      </c>
      <c r="AB42" s="63">
        <f t="shared" si="2"/>
        <v>5735.6092298250242</v>
      </c>
      <c r="AC42" s="63">
        <f t="shared" si="2"/>
        <v>5381.2318434753761</v>
      </c>
      <c r="AD42" s="63">
        <f t="shared" si="2"/>
        <v>4588.7647201333493</v>
      </c>
      <c r="AE42" s="63">
        <f t="shared" si="2"/>
        <v>5779.8741213717494</v>
      </c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5"/>
      <c r="AY42" s="25"/>
      <c r="AZ42" s="26"/>
    </row>
    <row r="43" spans="2:52" ht="12.95" customHeight="1" x14ac:dyDescent="0.25">
      <c r="B43" s="60" t="s">
        <v>73</v>
      </c>
      <c r="C43" s="61" t="s">
        <v>93</v>
      </c>
      <c r="D43" s="62">
        <f t="shared" si="2"/>
        <v>6232.8286114282873</v>
      </c>
      <c r="E43" s="63">
        <f t="shared" si="2"/>
        <v>6697.8834900879656</v>
      </c>
      <c r="F43" s="63">
        <f t="shared" si="2"/>
        <v>6557.4475140672575</v>
      </c>
      <c r="G43" s="63">
        <f t="shared" si="2"/>
        <v>6500.0001456803857</v>
      </c>
      <c r="H43" s="63">
        <f t="shared" si="2"/>
        <v>6500.0006403237476</v>
      </c>
      <c r="I43" s="63">
        <f t="shared" si="2"/>
        <v>6489.1309494220068</v>
      </c>
      <c r="J43" s="63">
        <f t="shared" si="2"/>
        <v>6499.9999414365548</v>
      </c>
      <c r="K43" s="63">
        <f t="shared" si="2"/>
        <v>5826.4212606673818</v>
      </c>
      <c r="L43" s="63">
        <f t="shared" si="2"/>
        <v>6499.9998344443784</v>
      </c>
      <c r="M43" s="63">
        <f t="shared" si="2"/>
        <v>6307.9739489731028</v>
      </c>
      <c r="N43" s="63">
        <f t="shared" si="2"/>
        <v>5781.5200190256946</v>
      </c>
      <c r="O43" s="63">
        <f t="shared" si="2"/>
        <v>6494.7229409132651</v>
      </c>
      <c r="P43" s="63">
        <f t="shared" si="2"/>
        <v>6499.999113115935</v>
      </c>
      <c r="Q43" s="63">
        <f t="shared" si="2"/>
        <v>6499.9995487857368</v>
      </c>
      <c r="R43" s="63">
        <f t="shared" si="2"/>
        <v>6500.0002971638769</v>
      </c>
      <c r="S43" s="63">
        <f t="shared" si="2"/>
        <v>6417.4507672362315</v>
      </c>
      <c r="T43" s="63">
        <f t="shared" si="2"/>
        <v>6500.0000387486516</v>
      </c>
      <c r="U43" s="63">
        <f t="shared" si="2"/>
        <v>6500.00146682582</v>
      </c>
      <c r="V43" s="63">
        <f t="shared" si="2"/>
        <v>6500.001282937923</v>
      </c>
      <c r="W43" s="63" t="str">
        <f t="shared" si="2"/>
        <v>n.a.</v>
      </c>
      <c r="X43" s="63">
        <f t="shared" si="2"/>
        <v>6490.3580990427972</v>
      </c>
      <c r="Y43" s="63">
        <f t="shared" si="2"/>
        <v>6499.9999343880154</v>
      </c>
      <c r="Z43" s="63">
        <f t="shared" si="2"/>
        <v>6267.2036415398798</v>
      </c>
      <c r="AA43" s="63">
        <f t="shared" si="2"/>
        <v>6500.0004635815012</v>
      </c>
      <c r="AB43" s="63">
        <f t="shared" si="2"/>
        <v>6500.000564648275</v>
      </c>
      <c r="AC43" s="63">
        <f t="shared" si="2"/>
        <v>6500.000165654682</v>
      </c>
      <c r="AD43" s="63">
        <f t="shared" si="2"/>
        <v>6499.9996774535675</v>
      </c>
      <c r="AE43" s="63">
        <f t="shared" si="2"/>
        <v>3785.0186057076294</v>
      </c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5"/>
      <c r="AY43" s="25"/>
      <c r="AZ43" s="26"/>
    </row>
    <row r="44" spans="2:52" ht="12.95" customHeight="1" x14ac:dyDescent="0.25">
      <c r="B44" s="60" t="s">
        <v>74</v>
      </c>
      <c r="C44" s="61" t="s">
        <v>93</v>
      </c>
      <c r="D44" s="62">
        <f t="shared" si="2"/>
        <v>6874.6336706906095</v>
      </c>
      <c r="E44" s="63">
        <f t="shared" si="2"/>
        <v>6974.6134376508662</v>
      </c>
      <c r="F44" s="63" t="str">
        <f t="shared" si="2"/>
        <v>n.a.</v>
      </c>
      <c r="G44" s="63">
        <f t="shared" si="2"/>
        <v>6632.719064246482</v>
      </c>
      <c r="H44" s="63">
        <f t="shared" si="2"/>
        <v>6257.4534790473535</v>
      </c>
      <c r="I44" s="63" t="str">
        <f t="shared" si="2"/>
        <v>n.a.</v>
      </c>
      <c r="J44" s="63" t="str">
        <f t="shared" si="2"/>
        <v>n.a.</v>
      </c>
      <c r="K44" s="63" t="str">
        <f t="shared" si="2"/>
        <v>n.a.</v>
      </c>
      <c r="L44" s="63" t="str">
        <f t="shared" si="2"/>
        <v>n.a.</v>
      </c>
      <c r="M44" s="63" t="str">
        <f t="shared" si="2"/>
        <v>n.a.</v>
      </c>
      <c r="N44" s="63">
        <f t="shared" si="2"/>
        <v>6915.3036486388364</v>
      </c>
      <c r="O44" s="63">
        <f t="shared" si="2"/>
        <v>5000</v>
      </c>
      <c r="P44" s="63">
        <f t="shared" si="2"/>
        <v>7000.0002385035905</v>
      </c>
      <c r="Q44" s="63">
        <f t="shared" si="2"/>
        <v>6593.5247377019532</v>
      </c>
      <c r="R44" s="63" t="str">
        <f t="shared" si="2"/>
        <v>n.a.</v>
      </c>
      <c r="S44" s="63">
        <f t="shared" si="2"/>
        <v>7000.9169085224894</v>
      </c>
      <c r="T44" s="63" t="str">
        <f t="shared" si="2"/>
        <v>n.a.</v>
      </c>
      <c r="U44" s="63" t="str">
        <f t="shared" si="2"/>
        <v>n.a.</v>
      </c>
      <c r="V44" s="63" t="str">
        <f t="shared" si="2"/>
        <v>n.a.</v>
      </c>
      <c r="W44" s="63" t="str">
        <f t="shared" si="2"/>
        <v>n.a.</v>
      </c>
      <c r="X44" s="63" t="str">
        <f t="shared" si="2"/>
        <v>n.a.</v>
      </c>
      <c r="Y44" s="63" t="str">
        <f t="shared" si="2"/>
        <v>n.a.</v>
      </c>
      <c r="Z44" s="63">
        <f t="shared" si="2"/>
        <v>7254.5449513837675</v>
      </c>
      <c r="AA44" s="63">
        <f t="shared" si="2"/>
        <v>6461.5382830855215</v>
      </c>
      <c r="AB44" s="63">
        <f t="shared" si="2"/>
        <v>6000.0000000000009</v>
      </c>
      <c r="AC44" s="63">
        <f t="shared" si="2"/>
        <v>6698.4617743317276</v>
      </c>
      <c r="AD44" s="63">
        <f t="shared" si="2"/>
        <v>6894.9026556190802</v>
      </c>
      <c r="AE44" s="63" t="str">
        <f t="shared" si="2"/>
        <v>n.a.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5"/>
      <c r="AY44" s="25"/>
      <c r="AZ44" s="26"/>
    </row>
    <row r="45" spans="2:52" ht="12.95" customHeight="1" x14ac:dyDescent="0.25">
      <c r="B45" s="60" t="s">
        <v>75</v>
      </c>
      <c r="C45" s="61" t="s">
        <v>93</v>
      </c>
      <c r="D45" s="62">
        <f t="shared" si="2"/>
        <v>3115.2250057434544</v>
      </c>
      <c r="E45" s="63">
        <f t="shared" si="2"/>
        <v>4330.9815544567755</v>
      </c>
      <c r="F45" s="63">
        <f t="shared" si="2"/>
        <v>2842.045177112926</v>
      </c>
      <c r="G45" s="63">
        <f t="shared" si="2"/>
        <v>1816.4152824677003</v>
      </c>
      <c r="H45" s="63">
        <f t="shared" si="2"/>
        <v>3345.2733428131055</v>
      </c>
      <c r="I45" s="63" t="str">
        <f t="shared" si="2"/>
        <v>n.a.</v>
      </c>
      <c r="J45" s="63">
        <f t="shared" si="2"/>
        <v>2039.0197230466413</v>
      </c>
      <c r="K45" s="63" t="str">
        <f t="shared" si="2"/>
        <v>n.a.</v>
      </c>
      <c r="L45" s="63" t="str">
        <f t="shared" si="2"/>
        <v>n.a.</v>
      </c>
      <c r="M45" s="63">
        <f t="shared" si="2"/>
        <v>4436.5108597470744</v>
      </c>
      <c r="N45" s="63">
        <f t="shared" si="2"/>
        <v>3012.3857197175071</v>
      </c>
      <c r="O45" s="63">
        <f t="shared" si="2"/>
        <v>4545.5221853712146</v>
      </c>
      <c r="P45" s="63">
        <f t="shared" si="2"/>
        <v>1619.0035021577098</v>
      </c>
      <c r="Q45" s="63">
        <f t="shared" si="2"/>
        <v>4142.0836597028674</v>
      </c>
      <c r="R45" s="63">
        <f t="shared" si="2"/>
        <v>3023.9810460857325</v>
      </c>
      <c r="S45" s="63">
        <f t="shared" si="2"/>
        <v>2912.5135894507948</v>
      </c>
      <c r="T45" s="63">
        <f t="shared" si="2"/>
        <v>1907.5336086054115</v>
      </c>
      <c r="U45" s="63">
        <f t="shared" si="2"/>
        <v>3813.7168632276207</v>
      </c>
      <c r="V45" s="63" t="str">
        <f t="shared" si="2"/>
        <v>n.a.</v>
      </c>
      <c r="W45" s="63" t="str">
        <f t="shared" si="2"/>
        <v>n.a.</v>
      </c>
      <c r="X45" s="63">
        <f t="shared" si="2"/>
        <v>2548.5313468591489</v>
      </c>
      <c r="Y45" s="63">
        <f t="shared" si="2"/>
        <v>3533.7672806251094</v>
      </c>
      <c r="Z45" s="63">
        <f t="shared" si="2"/>
        <v>2262.9877298919296</v>
      </c>
      <c r="AA45" s="63">
        <f t="shared" si="2"/>
        <v>2597.7083224389708</v>
      </c>
      <c r="AB45" s="63">
        <f t="shared" si="2"/>
        <v>2474.3123094582706</v>
      </c>
      <c r="AC45" s="63">
        <f t="shared" si="2"/>
        <v>3858.4327599544208</v>
      </c>
      <c r="AD45" s="63">
        <f t="shared" si="2"/>
        <v>2049.3499595630242</v>
      </c>
      <c r="AE45" s="63">
        <f t="shared" si="2"/>
        <v>4032.4887524077535</v>
      </c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5"/>
      <c r="AY45" s="25"/>
      <c r="AZ45" s="26"/>
    </row>
    <row r="46" spans="2:52" ht="12.95" customHeight="1" x14ac:dyDescent="0.25">
      <c r="B46" s="60" t="s">
        <v>76</v>
      </c>
      <c r="C46" s="61" t="s">
        <v>93</v>
      </c>
      <c r="D46" s="62">
        <f t="shared" si="2"/>
        <v>3177.9476663243336</v>
      </c>
      <c r="E46" s="63">
        <f t="shared" si="2"/>
        <v>4353.3097065204483</v>
      </c>
      <c r="F46" s="63">
        <f t="shared" si="2"/>
        <v>2860.7841153760269</v>
      </c>
      <c r="G46" s="63">
        <f t="shared" si="2"/>
        <v>1675.5053970450385</v>
      </c>
      <c r="H46" s="63">
        <f t="shared" si="2"/>
        <v>3285.6227172107792</v>
      </c>
      <c r="I46" s="63">
        <f t="shared" si="2"/>
        <v>3025.3432770488002</v>
      </c>
      <c r="J46" s="63">
        <f t="shared" si="2"/>
        <v>2039.020137046658</v>
      </c>
      <c r="K46" s="63">
        <f t="shared" si="2"/>
        <v>2396.63318258053</v>
      </c>
      <c r="L46" s="63">
        <f t="shared" si="2"/>
        <v>4088.0954945949616</v>
      </c>
      <c r="M46" s="63">
        <f t="shared" si="2"/>
        <v>4436.5110075105613</v>
      </c>
      <c r="N46" s="63">
        <f t="shared" si="2"/>
        <v>3024.2874797452846</v>
      </c>
      <c r="O46" s="63">
        <f t="shared" si="2"/>
        <v>4573.2435223016591</v>
      </c>
      <c r="P46" s="63">
        <f t="shared" si="2"/>
        <v>1622.3965754534327</v>
      </c>
      <c r="Q46" s="63">
        <f t="shared" si="2"/>
        <v>4064.0699281330772</v>
      </c>
      <c r="R46" s="63">
        <f t="shared" si="2"/>
        <v>3043.0504709157531</v>
      </c>
      <c r="S46" s="63">
        <f t="shared" si="2"/>
        <v>2914.5224642832013</v>
      </c>
      <c r="T46" s="63">
        <f t="shared" si="2"/>
        <v>1925.6315370242073</v>
      </c>
      <c r="U46" s="63">
        <f t="shared" si="2"/>
        <v>3813.716685909294</v>
      </c>
      <c r="V46" s="63">
        <f t="shared" si="2"/>
        <v>3073.669128101038</v>
      </c>
      <c r="W46" s="63" t="str">
        <f t="shared" si="2"/>
        <v>n.a.</v>
      </c>
      <c r="X46" s="63">
        <f t="shared" si="2"/>
        <v>2548.5315637473286</v>
      </c>
      <c r="Y46" s="63">
        <f t="shared" si="2"/>
        <v>3556.491363999623</v>
      </c>
      <c r="Z46" s="63">
        <f t="shared" si="2"/>
        <v>2283.5231093337688</v>
      </c>
      <c r="AA46" s="63">
        <f t="shared" si="2"/>
        <v>2623.4599095689177</v>
      </c>
      <c r="AB46" s="63">
        <f t="shared" si="2"/>
        <v>2532.48267041894</v>
      </c>
      <c r="AC46" s="63">
        <f t="shared" si="2"/>
        <v>3841.5707761366648</v>
      </c>
      <c r="AD46" s="63">
        <f t="shared" si="2"/>
        <v>2054.8604395755824</v>
      </c>
      <c r="AE46" s="63">
        <f t="shared" si="2"/>
        <v>4043.2217442168544</v>
      </c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5"/>
      <c r="AY46" s="25"/>
      <c r="AZ46" s="26"/>
    </row>
    <row r="47" spans="2:52" ht="12.95" customHeight="1" x14ac:dyDescent="0.25">
      <c r="B47" s="60" t="s">
        <v>77</v>
      </c>
      <c r="C47" s="61" t="s">
        <v>93</v>
      </c>
      <c r="D47" s="62">
        <f t="shared" si="2"/>
        <v>1083.943782495594</v>
      </c>
      <c r="E47" s="63">
        <f t="shared" si="2"/>
        <v>1006.1477357411603</v>
      </c>
      <c r="F47" s="63">
        <f t="shared" si="2"/>
        <v>742.22349244122665</v>
      </c>
      <c r="G47" s="63">
        <f t="shared" si="2"/>
        <v>1128.969200722853</v>
      </c>
      <c r="H47" s="63">
        <f t="shared" si="2"/>
        <v>1046.8616771115026</v>
      </c>
      <c r="I47" s="63">
        <f t="shared" si="2"/>
        <v>1405.6339848922787</v>
      </c>
      <c r="J47" s="63">
        <f t="shared" si="2"/>
        <v>893.12286933340863</v>
      </c>
      <c r="K47" s="63">
        <f t="shared" si="2"/>
        <v>799.81160928578254</v>
      </c>
      <c r="L47" s="63">
        <f t="shared" si="2"/>
        <v>845.34153969370414</v>
      </c>
      <c r="M47" s="63">
        <f t="shared" si="2"/>
        <v>734.50046134421677</v>
      </c>
      <c r="N47" s="63">
        <f t="shared" si="2"/>
        <v>1074.30667437334</v>
      </c>
      <c r="O47" s="63">
        <f t="shared" si="2"/>
        <v>908.40615203363177</v>
      </c>
      <c r="P47" s="63">
        <f t="shared" si="2"/>
        <v>1277.3535201244226</v>
      </c>
      <c r="Q47" s="63">
        <f t="shared" si="2"/>
        <v>1045.0663278634104</v>
      </c>
      <c r="R47" s="63">
        <f t="shared" si="2"/>
        <v>777.92539676210606</v>
      </c>
      <c r="S47" s="63">
        <f t="shared" si="2"/>
        <v>1295.9115264343832</v>
      </c>
      <c r="T47" s="63">
        <f t="shared" si="2"/>
        <v>856.88902932565452</v>
      </c>
      <c r="U47" s="63">
        <f t="shared" si="2"/>
        <v>862.89301585335988</v>
      </c>
      <c r="V47" s="63">
        <f t="shared" si="2"/>
        <v>819.78643393935965</v>
      </c>
      <c r="W47" s="63">
        <f t="shared" si="2"/>
        <v>1437.0213964867787</v>
      </c>
      <c r="X47" s="63">
        <f t="shared" si="2"/>
        <v>795.23142297043023</v>
      </c>
      <c r="Y47" s="63">
        <f t="shared" si="2"/>
        <v>868.09546694478854</v>
      </c>
      <c r="Z47" s="63">
        <f t="shared" si="2"/>
        <v>1332.0185566325076</v>
      </c>
      <c r="AA47" s="63">
        <f t="shared" si="2"/>
        <v>1135.9202896874165</v>
      </c>
      <c r="AB47" s="63">
        <f t="shared" si="2"/>
        <v>949.21238462632346</v>
      </c>
      <c r="AC47" s="63">
        <f t="shared" si="2"/>
        <v>1018.6730452806361</v>
      </c>
      <c r="AD47" s="63">
        <f t="shared" si="2"/>
        <v>1373.144235862912</v>
      </c>
      <c r="AE47" s="63">
        <f t="shared" si="2"/>
        <v>801.03787427885754</v>
      </c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5"/>
      <c r="AY47" s="25"/>
      <c r="AZ47" s="26"/>
    </row>
    <row r="48" spans="2:52" ht="12.95" customHeight="1" x14ac:dyDescent="0.25">
      <c r="B48" s="60" t="s">
        <v>78</v>
      </c>
      <c r="C48" s="61" t="s">
        <v>93</v>
      </c>
      <c r="D48" s="62">
        <f t="shared" si="2"/>
        <v>4249.1915094017813</v>
      </c>
      <c r="E48" s="63" t="str">
        <f t="shared" si="2"/>
        <v>n.a.</v>
      </c>
      <c r="F48" s="63" t="str">
        <f t="shared" si="2"/>
        <v>n.a.</v>
      </c>
      <c r="G48" s="63" t="str">
        <f t="shared" si="2"/>
        <v>n.a.</v>
      </c>
      <c r="H48" s="63" t="str">
        <f t="shared" si="2"/>
        <v>n.a.</v>
      </c>
      <c r="I48" s="63">
        <f t="shared" si="2"/>
        <v>4091.7193581932938</v>
      </c>
      <c r="J48" s="63" t="str">
        <f t="shared" si="2"/>
        <v>n.a.</v>
      </c>
      <c r="K48" s="63" t="str">
        <f t="shared" si="2"/>
        <v>n.a.</v>
      </c>
      <c r="L48" s="63" t="str">
        <f t="shared" si="2"/>
        <v>n.a.</v>
      </c>
      <c r="M48" s="63" t="str">
        <f t="shared" si="2"/>
        <v>n.a.</v>
      </c>
      <c r="N48" s="63" t="str">
        <f t="shared" si="2"/>
        <v>n.a.</v>
      </c>
      <c r="O48" s="63" t="str">
        <f t="shared" si="2"/>
        <v>n.a.</v>
      </c>
      <c r="P48" s="63">
        <f t="shared" si="2"/>
        <v>3553.1624474952428</v>
      </c>
      <c r="Q48" s="63" t="str">
        <f t="shared" si="2"/>
        <v>n.a.</v>
      </c>
      <c r="R48" s="63" t="str">
        <f t="shared" si="2"/>
        <v>n.a.</v>
      </c>
      <c r="S48" s="63" t="str">
        <f t="shared" si="2"/>
        <v>n.a.</v>
      </c>
      <c r="T48" s="63" t="str">
        <f t="shared" si="2"/>
        <v>n.a.</v>
      </c>
      <c r="U48" s="63" t="str">
        <f t="shared" si="2"/>
        <v>n.a.</v>
      </c>
      <c r="V48" s="63" t="str">
        <f t="shared" si="2"/>
        <v>n.a.</v>
      </c>
      <c r="W48" s="63" t="str">
        <f t="shared" si="2"/>
        <v>n.a.</v>
      </c>
      <c r="X48" s="63" t="str">
        <f t="shared" si="2"/>
        <v>n.a.</v>
      </c>
      <c r="Y48" s="63" t="str">
        <f t="shared" si="2"/>
        <v>n.a.</v>
      </c>
      <c r="Z48" s="63">
        <f t="shared" si="2"/>
        <v>4095.1003900348946</v>
      </c>
      <c r="AA48" s="63" t="str">
        <f t="shared" si="2"/>
        <v>n.a.</v>
      </c>
      <c r="AB48" s="63" t="str">
        <f t="shared" si="2"/>
        <v>n.a.</v>
      </c>
      <c r="AC48" s="63" t="str">
        <f t="shared" si="2"/>
        <v>n.a.</v>
      </c>
      <c r="AD48" s="63">
        <f t="shared" si="2"/>
        <v>4279.0674000273802</v>
      </c>
      <c r="AE48" s="63" t="str">
        <f t="shared" si="2"/>
        <v>n.a.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5"/>
      <c r="AY48" s="25"/>
      <c r="AZ48" s="26"/>
    </row>
    <row r="49" spans="2:52" ht="12.95" customHeight="1" x14ac:dyDescent="0.25">
      <c r="B49" s="60" t="s">
        <v>79</v>
      </c>
      <c r="C49" s="61" t="s">
        <v>93</v>
      </c>
      <c r="D49" s="62">
        <f t="shared" si="2"/>
        <v>3338.8031112463214</v>
      </c>
      <c r="E49" s="63" t="str">
        <f t="shared" si="2"/>
        <v>n.a.</v>
      </c>
      <c r="F49" s="63" t="str">
        <f t="shared" si="2"/>
        <v>n.a.</v>
      </c>
      <c r="G49" s="63" t="str">
        <f t="shared" si="2"/>
        <v>n.a.</v>
      </c>
      <c r="H49" s="63" t="str">
        <f t="shared" si="2"/>
        <v>n.a.</v>
      </c>
      <c r="I49" s="63" t="str">
        <f t="shared" si="2"/>
        <v>n.a.</v>
      </c>
      <c r="J49" s="63" t="str">
        <f t="shared" si="2"/>
        <v>n.a.</v>
      </c>
      <c r="K49" s="63" t="str">
        <f t="shared" si="2"/>
        <v>n.a.</v>
      </c>
      <c r="L49" s="63" t="str">
        <f t="shared" si="2"/>
        <v>n.a.</v>
      </c>
      <c r="M49" s="63" t="str">
        <f t="shared" si="2"/>
        <v>n.a.</v>
      </c>
      <c r="N49" s="63" t="str">
        <f t="shared" si="2"/>
        <v>n.a.</v>
      </c>
      <c r="O49" s="63" t="str">
        <f t="shared" si="2"/>
        <v>n.a.</v>
      </c>
      <c r="P49" s="63" t="str">
        <f t="shared" si="2"/>
        <v>n.a.</v>
      </c>
      <c r="Q49" s="63" t="str">
        <f t="shared" si="2"/>
        <v>n.a.</v>
      </c>
      <c r="R49" s="63">
        <f t="shared" si="2"/>
        <v>3871.2115428658685</v>
      </c>
      <c r="S49" s="63">
        <f t="shared" si="2"/>
        <v>4493.4936351125098</v>
      </c>
      <c r="T49" s="63" t="str">
        <f t="shared" si="2"/>
        <v>n.a.</v>
      </c>
      <c r="U49" s="63" t="str">
        <f t="shared" si="2"/>
        <v>n.a.</v>
      </c>
      <c r="V49" s="63" t="str">
        <f t="shared" si="2"/>
        <v>n.a.</v>
      </c>
      <c r="W49" s="63" t="str">
        <f t="shared" si="2"/>
        <v>n.a.</v>
      </c>
      <c r="X49" s="63" t="str">
        <f t="shared" si="2"/>
        <v>n.a.</v>
      </c>
      <c r="Y49" s="63" t="str">
        <f t="shared" si="2"/>
        <v>n.a.</v>
      </c>
      <c r="Z49" s="63">
        <f t="shared" si="2"/>
        <v>3239.9999776170052</v>
      </c>
      <c r="AA49" s="63" t="str">
        <f t="shared" si="2"/>
        <v>n.a.</v>
      </c>
      <c r="AB49" s="63" t="str">
        <f t="shared" si="2"/>
        <v>n.a.</v>
      </c>
      <c r="AC49" s="63" t="str">
        <f t="shared" si="2"/>
        <v>n.a.</v>
      </c>
      <c r="AD49" s="63" t="str">
        <f t="shared" si="2"/>
        <v>n.a.</v>
      </c>
      <c r="AE49" s="63" t="str">
        <f t="shared" si="2"/>
        <v>n.a.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5"/>
      <c r="AY49" s="25"/>
      <c r="AZ49" s="26"/>
    </row>
    <row r="50" spans="2:52" ht="12.95" customHeight="1" x14ac:dyDescent="0.25">
      <c r="B50" s="60" t="s">
        <v>80</v>
      </c>
      <c r="C50" s="61" t="s">
        <v>93</v>
      </c>
      <c r="D50" s="62">
        <f t="shared" si="2"/>
        <v>2538.8004275160811</v>
      </c>
      <c r="E50" s="63">
        <f t="shared" si="2"/>
        <v>2394.9125829468903</v>
      </c>
      <c r="F50" s="63">
        <f t="shared" si="2"/>
        <v>2525.9808433988201</v>
      </c>
      <c r="G50" s="63">
        <f t="shared" si="2"/>
        <v>2166.3461518990894</v>
      </c>
      <c r="H50" s="63">
        <f t="shared" si="2"/>
        <v>2532.3779799890376</v>
      </c>
      <c r="I50" s="63">
        <f t="shared" si="2"/>
        <v>2516.9239921015251</v>
      </c>
      <c r="J50" s="63">
        <f t="shared" si="2"/>
        <v>2618.5676271810457</v>
      </c>
      <c r="K50" s="63">
        <f t="shared" si="2"/>
        <v>2922.8761964949304</v>
      </c>
      <c r="L50" s="63">
        <f t="shared" si="2"/>
        <v>2780.5268540893849</v>
      </c>
      <c r="M50" s="63">
        <f t="shared" si="2"/>
        <v>2374.7591620206076</v>
      </c>
      <c r="N50" s="63">
        <f t="shared" si="2"/>
        <v>3110.2153679015696</v>
      </c>
      <c r="O50" s="63">
        <f t="shared" si="2"/>
        <v>2123.2268772864495</v>
      </c>
      <c r="P50" s="63">
        <f t="shared" si="2"/>
        <v>3094.0042233370077</v>
      </c>
      <c r="Q50" s="63">
        <f t="shared" si="2"/>
        <v>2325.482001048641</v>
      </c>
      <c r="R50" s="63">
        <f t="shared" si="2"/>
        <v>3370.8309731368695</v>
      </c>
      <c r="S50" s="63">
        <f t="shared" si="2"/>
        <v>2638.4120247264264</v>
      </c>
      <c r="T50" s="63">
        <f t="shared" si="2"/>
        <v>2832.9203837741875</v>
      </c>
      <c r="U50" s="63">
        <f t="shared" si="2"/>
        <v>2901.1672253127531</v>
      </c>
      <c r="V50" s="63">
        <f t="shared" si="2"/>
        <v>2296.6849837283671</v>
      </c>
      <c r="W50" s="63">
        <f t="shared" si="2"/>
        <v>2555.3655737159888</v>
      </c>
      <c r="X50" s="63">
        <f t="shared" si="2"/>
        <v>3104.9002613188541</v>
      </c>
      <c r="Y50" s="63">
        <f t="shared" si="2"/>
        <v>2639.694767730969</v>
      </c>
      <c r="Z50" s="63">
        <f t="shared" si="2"/>
        <v>2259.9767187559864</v>
      </c>
      <c r="AA50" s="63">
        <f t="shared" si="2"/>
        <v>2077.2286360761914</v>
      </c>
      <c r="AB50" s="63">
        <f t="shared" si="2"/>
        <v>2410.9447923967814</v>
      </c>
      <c r="AC50" s="63">
        <f t="shared" si="2"/>
        <v>2348.6688687230358</v>
      </c>
      <c r="AD50" s="63">
        <f t="shared" si="2"/>
        <v>2486.7098527622416</v>
      </c>
      <c r="AE50" s="63">
        <f t="shared" si="2"/>
        <v>2818.7173186714176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5"/>
      <c r="AY50" s="25"/>
      <c r="AZ50" s="26"/>
    </row>
    <row r="51" spans="2:52" ht="12.95" customHeight="1" x14ac:dyDescent="0.25">
      <c r="B51" s="60" t="s">
        <v>81</v>
      </c>
      <c r="C51" s="61" t="s">
        <v>93</v>
      </c>
      <c r="D51" s="62">
        <f t="shared" si="2"/>
        <v>3350.4730126650416</v>
      </c>
      <c r="E51" s="63" t="str">
        <f t="shared" si="2"/>
        <v>n.a.</v>
      </c>
      <c r="F51" s="63">
        <f t="shared" si="2"/>
        <v>3247.1539447202244</v>
      </c>
      <c r="G51" s="63" t="str">
        <f t="shared" ref="G51:AE51" si="3">IF(G16=0,"n.a.",G32/G16*1000)</f>
        <v>n.a.</v>
      </c>
      <c r="H51" s="63" t="str">
        <f t="shared" si="3"/>
        <v>n.a.</v>
      </c>
      <c r="I51" s="63" t="str">
        <f t="shared" si="3"/>
        <v>n.a.</v>
      </c>
      <c r="J51" s="63" t="str">
        <f t="shared" si="3"/>
        <v>n.a.</v>
      </c>
      <c r="K51" s="63">
        <f t="shared" si="3"/>
        <v>3756.6815168181674</v>
      </c>
      <c r="L51" s="63">
        <f t="shared" si="3"/>
        <v>3322.5543670808906</v>
      </c>
      <c r="M51" s="63">
        <f t="shared" si="3"/>
        <v>2910.7963220531406</v>
      </c>
      <c r="N51" s="63">
        <f t="shared" si="3"/>
        <v>3146.5088278098347</v>
      </c>
      <c r="O51" s="63">
        <f t="shared" si="3"/>
        <v>3310.2501129019629</v>
      </c>
      <c r="P51" s="63">
        <f t="shared" si="3"/>
        <v>2758.8051770042243</v>
      </c>
      <c r="Q51" s="63" t="str">
        <f t="shared" si="3"/>
        <v>n.a.</v>
      </c>
      <c r="R51" s="63">
        <f t="shared" si="3"/>
        <v>4036.2496683773852</v>
      </c>
      <c r="S51" s="63">
        <f t="shared" si="3"/>
        <v>2803.5862225967553</v>
      </c>
      <c r="T51" s="63" t="str">
        <f t="shared" si="3"/>
        <v>n.a.</v>
      </c>
      <c r="U51" s="63" t="str">
        <f t="shared" si="3"/>
        <v>n.a.</v>
      </c>
      <c r="V51" s="63" t="str">
        <f t="shared" si="3"/>
        <v>n.a.</v>
      </c>
      <c r="W51" s="63" t="str">
        <f t="shared" si="3"/>
        <v>n.a.</v>
      </c>
      <c r="X51" s="63">
        <f t="shared" si="3"/>
        <v>3232.1716936689822</v>
      </c>
      <c r="Y51" s="63">
        <f t="shared" si="3"/>
        <v>2975.2860762467485</v>
      </c>
      <c r="Z51" s="63" t="str">
        <f t="shared" si="3"/>
        <v>n.a.</v>
      </c>
      <c r="AA51" s="63">
        <f t="shared" si="3"/>
        <v>3257.6638414225281</v>
      </c>
      <c r="AB51" s="63" t="str">
        <f t="shared" si="3"/>
        <v>n.a.</v>
      </c>
      <c r="AC51" s="63" t="str">
        <f t="shared" si="3"/>
        <v>n.a.</v>
      </c>
      <c r="AD51" s="63">
        <f t="shared" si="3"/>
        <v>2872.7577773406101</v>
      </c>
      <c r="AE51" s="63">
        <f t="shared" si="3"/>
        <v>3013.4553690136804</v>
      </c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5"/>
      <c r="AY51" s="25"/>
      <c r="AZ51" s="26"/>
    </row>
    <row r="52" spans="2:52" ht="12.95" customHeight="1" x14ac:dyDescent="0.25">
      <c r="B52" s="64" t="s">
        <v>82</v>
      </c>
      <c r="C52" s="65" t="s">
        <v>93</v>
      </c>
      <c r="D52" s="66">
        <f t="shared" ref="D52:AE54" si="4">IF(D17=0,"n.a.",D33/D17*1000)</f>
        <v>1977.8011879872779</v>
      </c>
      <c r="E52" s="67">
        <f t="shared" si="4"/>
        <v>2510.4655248938088</v>
      </c>
      <c r="F52" s="67">
        <f t="shared" si="4"/>
        <v>1585.2402227732932</v>
      </c>
      <c r="G52" s="67">
        <f t="shared" si="4"/>
        <v>1654.4827809440528</v>
      </c>
      <c r="H52" s="67">
        <f t="shared" si="4"/>
        <v>2265.712711787341</v>
      </c>
      <c r="I52" s="67">
        <f t="shared" si="4"/>
        <v>1896.1880936781909</v>
      </c>
      <c r="J52" s="67">
        <f t="shared" si="4"/>
        <v>1400.5425345240044</v>
      </c>
      <c r="K52" s="67">
        <f t="shared" si="4"/>
        <v>2318.3843766449927</v>
      </c>
      <c r="L52" s="67">
        <f t="shared" si="4"/>
        <v>2856.474512541281</v>
      </c>
      <c r="M52" s="67">
        <f t="shared" si="4"/>
        <v>3426.3970937608287</v>
      </c>
      <c r="N52" s="67">
        <f t="shared" si="4"/>
        <v>1841.1855051446444</v>
      </c>
      <c r="O52" s="67">
        <f t="shared" si="4"/>
        <v>1559.5298342688409</v>
      </c>
      <c r="P52" s="67">
        <f t="shared" si="4"/>
        <v>1906.703246973753</v>
      </c>
      <c r="Q52" s="67">
        <f t="shared" si="4"/>
        <v>1274.7726677575804</v>
      </c>
      <c r="R52" s="67">
        <f t="shared" si="4"/>
        <v>2551.49105364665</v>
      </c>
      <c r="S52" s="67">
        <f t="shared" si="4"/>
        <v>1872.8815794390966</v>
      </c>
      <c r="T52" s="67">
        <f t="shared" si="4"/>
        <v>2234.7044642937012</v>
      </c>
      <c r="U52" s="67">
        <f t="shared" si="4"/>
        <v>2829.0213553703315</v>
      </c>
      <c r="V52" s="67">
        <f t="shared" si="4"/>
        <v>1338.8381730933108</v>
      </c>
      <c r="W52" s="67">
        <f t="shared" si="4"/>
        <v>1660.0889608362629</v>
      </c>
      <c r="X52" s="67">
        <f t="shared" si="4"/>
        <v>2507.4319123449927</v>
      </c>
      <c r="Y52" s="67">
        <f t="shared" si="4"/>
        <v>2670.7160517490684</v>
      </c>
      <c r="Z52" s="67">
        <f t="shared" si="4"/>
        <v>2142.0670629225019</v>
      </c>
      <c r="AA52" s="67">
        <f t="shared" si="4"/>
        <v>2066.2039720541638</v>
      </c>
      <c r="AB52" s="67">
        <f t="shared" si="4"/>
        <v>1624.8612882817508</v>
      </c>
      <c r="AC52" s="67">
        <f t="shared" si="4"/>
        <v>2153.9341586003497</v>
      </c>
      <c r="AD52" s="67">
        <f t="shared" si="4"/>
        <v>2018.8902050843956</v>
      </c>
      <c r="AE52" s="67">
        <f t="shared" si="4"/>
        <v>3552.6180140378356</v>
      </c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5"/>
      <c r="AY52" s="25"/>
      <c r="AZ52" s="26"/>
    </row>
    <row r="53" spans="2:52" ht="12.95" customHeight="1" x14ac:dyDescent="0.25">
      <c r="B53" s="60" t="s">
        <v>83</v>
      </c>
      <c r="C53" s="61" t="s">
        <v>93</v>
      </c>
      <c r="D53" s="62">
        <f t="shared" si="4"/>
        <v>5058.0619516302113</v>
      </c>
      <c r="E53" s="63">
        <f t="shared" si="4"/>
        <v>5417.5609417318801</v>
      </c>
      <c r="F53" s="63">
        <f t="shared" si="4"/>
        <v>4389.777930469585</v>
      </c>
      <c r="G53" s="63">
        <f t="shared" si="4"/>
        <v>5984.2565223847359</v>
      </c>
      <c r="H53" s="63">
        <f t="shared" si="4"/>
        <v>6069.9370620313475</v>
      </c>
      <c r="I53" s="63">
        <f t="shared" si="4"/>
        <v>6255.883459782327</v>
      </c>
      <c r="J53" s="63">
        <f t="shared" si="4"/>
        <v>5473.4067452985773</v>
      </c>
      <c r="K53" s="63">
        <f t="shared" si="4"/>
        <v>4122.4131687971349</v>
      </c>
      <c r="L53" s="63">
        <f t="shared" si="4"/>
        <v>5290.3253261193813</v>
      </c>
      <c r="M53" s="63">
        <f t="shared" si="4"/>
        <v>5790.2089059249929</v>
      </c>
      <c r="N53" s="63">
        <f t="shared" si="4"/>
        <v>5504.7354826102837</v>
      </c>
      <c r="O53" s="63">
        <f t="shared" si="4"/>
        <v>4317.9671316971626</v>
      </c>
      <c r="P53" s="63">
        <f t="shared" si="4"/>
        <v>6224.7234431021698</v>
      </c>
      <c r="Q53" s="63">
        <f t="shared" si="4"/>
        <v>3530.9050069665559</v>
      </c>
      <c r="R53" s="63">
        <f t="shared" si="4"/>
        <v>6017.6789252770604</v>
      </c>
      <c r="S53" s="63">
        <f t="shared" si="4"/>
        <v>4668.9939554081284</v>
      </c>
      <c r="T53" s="63">
        <f t="shared" si="4"/>
        <v>5552.343888510165</v>
      </c>
      <c r="U53" s="63">
        <f t="shared" si="4"/>
        <v>4974.4488490048234</v>
      </c>
      <c r="V53" s="63">
        <f t="shared" si="4"/>
        <v>4668.5826928036377</v>
      </c>
      <c r="W53" s="63">
        <f t="shared" si="4"/>
        <v>5311.0047673821364</v>
      </c>
      <c r="X53" s="63">
        <f t="shared" si="4"/>
        <v>4662.4645103393095</v>
      </c>
      <c r="Y53" s="63">
        <f t="shared" si="4"/>
        <v>5252.4769555459743</v>
      </c>
      <c r="Z53" s="63">
        <f t="shared" si="4"/>
        <v>6478.3093042853898</v>
      </c>
      <c r="AA53" s="63">
        <f t="shared" si="4"/>
        <v>6091.5065237735198</v>
      </c>
      <c r="AB53" s="63">
        <f t="shared" si="4"/>
        <v>5994.7484333325556</v>
      </c>
      <c r="AC53" s="63">
        <f t="shared" si="4"/>
        <v>5945.6224265817327</v>
      </c>
      <c r="AD53" s="63">
        <f t="shared" si="4"/>
        <v>6133.7037722337491</v>
      </c>
      <c r="AE53" s="63">
        <f t="shared" si="4"/>
        <v>5715.0242264637309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5"/>
      <c r="AY53" s="25"/>
      <c r="AZ53" s="26"/>
    </row>
    <row r="54" spans="2:52" ht="12.95" customHeight="1" x14ac:dyDescent="0.25">
      <c r="B54" s="68" t="s">
        <v>84</v>
      </c>
      <c r="C54" s="69" t="s">
        <v>93</v>
      </c>
      <c r="D54" s="70">
        <f t="shared" si="4"/>
        <v>1014.2102465472861</v>
      </c>
      <c r="E54" s="71">
        <f t="shared" si="4"/>
        <v>963.92364065065442</v>
      </c>
      <c r="F54" s="71">
        <f t="shared" si="4"/>
        <v>798.7949626411712</v>
      </c>
      <c r="G54" s="71">
        <f t="shared" si="4"/>
        <v>1064.443399988606</v>
      </c>
      <c r="H54" s="71">
        <f t="shared" si="4"/>
        <v>1030.094420058736</v>
      </c>
      <c r="I54" s="71">
        <f t="shared" si="4"/>
        <v>1381.9648292811819</v>
      </c>
      <c r="J54" s="71">
        <f t="shared" si="4"/>
        <v>844.18081533371537</v>
      </c>
      <c r="K54" s="71">
        <f t="shared" si="4"/>
        <v>795.01599369267421</v>
      </c>
      <c r="L54" s="71">
        <f t="shared" si="4"/>
        <v>821.13151344559958</v>
      </c>
      <c r="M54" s="71">
        <f t="shared" si="4"/>
        <v>734.50046134421677</v>
      </c>
      <c r="N54" s="71">
        <f t="shared" si="4"/>
        <v>1020.7707474332577</v>
      </c>
      <c r="O54" s="71">
        <f t="shared" si="4"/>
        <v>822.33007989972339</v>
      </c>
      <c r="P54" s="71">
        <f t="shared" si="4"/>
        <v>1212.6077174022325</v>
      </c>
      <c r="Q54" s="71">
        <f t="shared" si="4"/>
        <v>990.2492683086831</v>
      </c>
      <c r="R54" s="71">
        <f t="shared" si="4"/>
        <v>773.61882525318163</v>
      </c>
      <c r="S54" s="71">
        <f t="shared" si="4"/>
        <v>1179.8251039237882</v>
      </c>
      <c r="T54" s="71">
        <f t="shared" si="4"/>
        <v>846.07815175146277</v>
      </c>
      <c r="U54" s="71">
        <f t="shared" si="4"/>
        <v>841.77387034112064</v>
      </c>
      <c r="V54" s="71">
        <f t="shared" si="4"/>
        <v>830.01370569226333</v>
      </c>
      <c r="W54" s="71">
        <f t="shared" si="4"/>
        <v>1429.1532939102224</v>
      </c>
      <c r="X54" s="71">
        <f t="shared" si="4"/>
        <v>805.57003446063618</v>
      </c>
      <c r="Y54" s="71">
        <f t="shared" si="4"/>
        <v>842.53018672126018</v>
      </c>
      <c r="Z54" s="71">
        <f t="shared" si="4"/>
        <v>1340.5978790168565</v>
      </c>
      <c r="AA54" s="71">
        <f t="shared" si="4"/>
        <v>1091.1372696334317</v>
      </c>
      <c r="AB54" s="71">
        <f t="shared" si="4"/>
        <v>909.90539440568443</v>
      </c>
      <c r="AC54" s="71">
        <f t="shared" si="4"/>
        <v>966.20778807066779</v>
      </c>
      <c r="AD54" s="71">
        <f t="shared" si="4"/>
        <v>1294.3527800640859</v>
      </c>
      <c r="AE54" s="71">
        <f t="shared" si="4"/>
        <v>755.96000768406316</v>
      </c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5"/>
      <c r="AY54" s="25"/>
      <c r="AZ54" s="26"/>
    </row>
    <row r="55" spans="2:52" s="76" customFormat="1" ht="12.95" customHeight="1" x14ac:dyDescent="0.25">
      <c r="B55" s="72"/>
      <c r="C55" s="73"/>
      <c r="D55" s="7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25"/>
      <c r="AY55" s="25"/>
      <c r="AZ55" s="75"/>
    </row>
    <row r="56" spans="2:52" s="76" customFormat="1" ht="18" customHeight="1" x14ac:dyDescent="0.25">
      <c r="B56" s="7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2:52" s="76" customFormat="1" ht="12.95" customHeight="1" x14ac:dyDescent="0.25">
      <c r="B57" s="78"/>
      <c r="C57" s="73"/>
      <c r="D57" s="73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25"/>
      <c r="AY57" s="25"/>
      <c r="AZ57" s="75"/>
    </row>
    <row r="58" spans="2:52" s="76" customFormat="1" ht="12.95" customHeight="1" x14ac:dyDescent="0.25">
      <c r="B58" s="78"/>
      <c r="C58" s="73"/>
      <c r="D58" s="73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25"/>
      <c r="AY58" s="25"/>
      <c r="AZ58" s="75"/>
    </row>
    <row r="59" spans="2:52" s="76" customFormat="1" ht="12.95" customHeight="1" x14ac:dyDescent="0.25">
      <c r="B59" s="78"/>
      <c r="C59" s="73"/>
      <c r="D59" s="73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25"/>
      <c r="AY59" s="25"/>
      <c r="AZ59" s="75"/>
    </row>
    <row r="60" spans="2:52" s="76" customFormat="1" ht="12.95" customHeight="1" x14ac:dyDescent="0.25">
      <c r="B60" s="78"/>
      <c r="C60" s="73"/>
      <c r="D60" s="73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25"/>
      <c r="AY60" s="25"/>
      <c r="AZ60" s="75"/>
    </row>
    <row r="61" spans="2:52" s="76" customFormat="1" ht="12.95" customHeight="1" x14ac:dyDescent="0.25">
      <c r="B61" s="72"/>
      <c r="C61" s="73"/>
      <c r="D61" s="73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25"/>
      <c r="AY61" s="25"/>
      <c r="AZ61" s="75"/>
    </row>
    <row r="62" spans="2:52" s="76" customFormat="1" ht="12.95" customHeight="1" x14ac:dyDescent="0.25">
      <c r="B62" s="72"/>
      <c r="C62" s="73"/>
      <c r="D62" s="73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25"/>
      <c r="AY62" s="25"/>
      <c r="AZ62" s="75"/>
    </row>
    <row r="63" spans="2:52" s="76" customFormat="1" x14ac:dyDescent="0.25">
      <c r="B63" s="81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2:52" s="76" customFormat="1" x14ac:dyDescent="0.25">
      <c r="B64" s="81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2:52" s="76" customFormat="1" x14ac:dyDescent="0.25">
      <c r="B65" s="81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2:52" s="76" customFormat="1" x14ac:dyDescent="0.25">
      <c r="B66" s="81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2:52" s="76" customFormat="1" x14ac:dyDescent="0.25">
      <c r="B67" s="81"/>
      <c r="E67" s="79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2:52" s="76" customFormat="1" x14ac:dyDescent="0.25">
      <c r="B68" s="81"/>
      <c r="E68" s="79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2:52" s="76" customFormat="1" x14ac:dyDescent="0.25">
      <c r="B69" s="81"/>
      <c r="E69" s="79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2:52" s="76" customFormat="1" x14ac:dyDescent="0.25">
      <c r="B70" s="81"/>
      <c r="E70" s="79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2:52" s="76" customFormat="1" x14ac:dyDescent="0.25">
      <c r="B71" s="81"/>
      <c r="E71" s="79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2:52" s="76" customFormat="1" x14ac:dyDescent="0.25">
      <c r="B72" s="81"/>
      <c r="E72" s="79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2:52" s="76" customFormat="1" x14ac:dyDescent="0.25">
      <c r="B73" s="81"/>
      <c r="E73" s="79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2:52" s="76" customFormat="1" x14ac:dyDescent="0.25">
      <c r="B74" s="81"/>
      <c r="E74" s="79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2:52" s="76" customFormat="1" x14ac:dyDescent="0.25">
      <c r="B75" s="81"/>
      <c r="E75" s="79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2:52" s="76" customFormat="1" x14ac:dyDescent="0.25">
      <c r="B76" s="81"/>
      <c r="E76" s="79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2:52" s="76" customFormat="1" x14ac:dyDescent="0.25">
      <c r="B77" s="81"/>
      <c r="E77" s="79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2:52" s="76" customFormat="1" x14ac:dyDescent="0.25">
      <c r="B78" s="81"/>
      <c r="E78" s="79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2:52" s="76" customFormat="1" x14ac:dyDescent="0.25">
      <c r="B79" s="81"/>
      <c r="E79" s="79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2:52" s="76" customFormat="1" x14ac:dyDescent="0.25">
      <c r="B80" s="81"/>
      <c r="E80" s="79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2:52" s="76" customFormat="1" x14ac:dyDescent="0.25">
      <c r="B81" s="81"/>
      <c r="E81" s="79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2:52" s="76" customFormat="1" x14ac:dyDescent="0.25">
      <c r="B82" s="81"/>
      <c r="E82" s="79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2:52" s="76" customFormat="1" x14ac:dyDescent="0.25">
      <c r="B83" s="81"/>
      <c r="E83" s="79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2:52" s="76" customFormat="1" x14ac:dyDescent="0.25">
      <c r="B84" s="81"/>
      <c r="E84" s="79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2:52" s="76" customFormat="1" ht="42" customHeight="1" x14ac:dyDescent="0.3">
      <c r="B85" s="82"/>
      <c r="E85" s="79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2:52" s="76" customFormat="1" ht="24.75" customHeight="1" x14ac:dyDescent="0.25">
      <c r="B86" s="83"/>
      <c r="E86" s="79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2:52" s="76" customFormat="1" ht="31.5" customHeight="1" x14ac:dyDescent="0.25">
      <c r="B87" s="77"/>
      <c r="E87" s="79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2:52" s="76" customFormat="1" ht="12.95" customHeight="1" x14ac:dyDescent="0.25">
      <c r="B88" s="78"/>
      <c r="C88" s="73"/>
      <c r="D88" s="73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25"/>
      <c r="AY88" s="25"/>
      <c r="AZ88" s="25"/>
    </row>
    <row r="89" spans="2:52" s="76" customFormat="1" ht="12.95" customHeight="1" x14ac:dyDescent="0.25">
      <c r="B89" s="78"/>
      <c r="C89" s="73"/>
      <c r="D89" s="73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25"/>
      <c r="AY89" s="25"/>
      <c r="AZ89" s="25"/>
    </row>
    <row r="90" spans="2:52" s="76" customFormat="1" ht="12.95" customHeight="1" x14ac:dyDescent="0.25">
      <c r="B90" s="78"/>
      <c r="C90" s="73"/>
      <c r="D90" s="73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25"/>
      <c r="AY90" s="25"/>
      <c r="AZ90" s="25"/>
    </row>
    <row r="91" spans="2:52" s="76" customFormat="1" ht="12.95" customHeight="1" x14ac:dyDescent="0.25">
      <c r="B91" s="78"/>
      <c r="C91" s="73"/>
      <c r="D91" s="73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25"/>
      <c r="AY91" s="25"/>
      <c r="AZ91" s="25"/>
    </row>
    <row r="92" spans="2:52" s="76" customFormat="1" ht="12.95" customHeight="1" x14ac:dyDescent="0.25">
      <c r="B92" s="78"/>
      <c r="C92" s="73"/>
      <c r="D92" s="73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25"/>
      <c r="AY92" s="25"/>
      <c r="AZ92" s="25"/>
    </row>
    <row r="93" spans="2:52" s="76" customFormat="1" ht="12.95" customHeight="1" x14ac:dyDescent="0.25">
      <c r="B93" s="78"/>
      <c r="C93" s="73"/>
      <c r="D93" s="73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25"/>
      <c r="AY93" s="25"/>
      <c r="AZ93" s="25"/>
    </row>
    <row r="94" spans="2:52" s="76" customFormat="1" ht="12.95" customHeight="1" x14ac:dyDescent="0.25">
      <c r="B94" s="78"/>
      <c r="C94" s="73"/>
      <c r="D94" s="73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25"/>
      <c r="AY94" s="25"/>
      <c r="AZ94" s="25"/>
    </row>
    <row r="95" spans="2:52" s="76" customFormat="1" ht="12.95" customHeight="1" x14ac:dyDescent="0.25">
      <c r="B95" s="78"/>
      <c r="C95" s="73"/>
      <c r="D95" s="73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25"/>
      <c r="AY95" s="25"/>
      <c r="AZ95" s="25"/>
    </row>
    <row r="96" spans="2:52" s="76" customFormat="1" ht="12.95" customHeight="1" x14ac:dyDescent="0.25">
      <c r="B96" s="78"/>
      <c r="C96" s="73"/>
      <c r="D96" s="73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25"/>
      <c r="AY96" s="25"/>
      <c r="AZ96" s="25"/>
    </row>
    <row r="97" spans="2:52" s="76" customFormat="1" ht="12.95" customHeight="1" x14ac:dyDescent="0.25">
      <c r="B97" s="78"/>
      <c r="C97" s="73"/>
      <c r="D97" s="73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25"/>
      <c r="AY97" s="25"/>
      <c r="AZ97" s="25"/>
    </row>
    <row r="98" spans="2:52" s="76" customFormat="1" ht="12.95" customHeight="1" x14ac:dyDescent="0.25">
      <c r="B98" s="78"/>
      <c r="C98" s="73"/>
      <c r="D98" s="73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25"/>
      <c r="AY98" s="25"/>
      <c r="AZ98" s="25"/>
    </row>
    <row r="99" spans="2:52" s="76" customFormat="1" ht="12.95" customHeight="1" x14ac:dyDescent="0.25">
      <c r="B99" s="78"/>
      <c r="C99" s="73"/>
      <c r="D99" s="73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25"/>
      <c r="AY99" s="25"/>
      <c r="AZ99" s="25"/>
    </row>
    <row r="100" spans="2:52" s="76" customFormat="1" ht="12.95" customHeight="1" x14ac:dyDescent="0.25">
      <c r="B100" s="78"/>
      <c r="C100" s="73"/>
      <c r="D100" s="73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25"/>
      <c r="AY100" s="25"/>
      <c r="AZ100" s="25"/>
    </row>
    <row r="101" spans="2:52" s="76" customFormat="1" ht="12.95" customHeight="1" x14ac:dyDescent="0.25">
      <c r="B101" s="78"/>
      <c r="C101" s="73"/>
      <c r="D101" s="73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25"/>
      <c r="AY101" s="25"/>
      <c r="AZ101" s="25"/>
    </row>
    <row r="102" spans="2:52" s="76" customFormat="1" ht="12.95" customHeight="1" x14ac:dyDescent="0.25">
      <c r="B102" s="78"/>
      <c r="C102" s="73"/>
      <c r="D102" s="73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25"/>
      <c r="AY102" s="25"/>
      <c r="AZ102" s="25"/>
    </row>
    <row r="103" spans="2:52" s="76" customFormat="1" ht="12.95" customHeight="1" x14ac:dyDescent="0.25">
      <c r="B103" s="78"/>
      <c r="C103" s="73"/>
      <c r="D103" s="73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25"/>
      <c r="AY103" s="25"/>
      <c r="AZ103" s="25"/>
    </row>
    <row r="104" spans="2:52" s="76" customFormat="1" ht="12.95" customHeight="1" x14ac:dyDescent="0.25">
      <c r="B104" s="78"/>
      <c r="C104" s="73"/>
      <c r="D104" s="73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25"/>
      <c r="AY104" s="25"/>
      <c r="AZ104" s="25"/>
    </row>
    <row r="105" spans="2:52" s="76" customFormat="1" ht="12.95" customHeight="1" x14ac:dyDescent="0.25">
      <c r="B105" s="78"/>
      <c r="C105" s="73"/>
      <c r="D105" s="73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25"/>
      <c r="AY105" s="25"/>
      <c r="AZ105" s="25"/>
    </row>
    <row r="106" spans="2:52" s="76" customFormat="1" ht="12.95" customHeight="1" x14ac:dyDescent="0.25">
      <c r="B106" s="78"/>
      <c r="C106" s="73"/>
      <c r="D106" s="73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25"/>
      <c r="AY106" s="25"/>
      <c r="AZ106" s="25"/>
    </row>
    <row r="107" spans="2:52" s="76" customFormat="1" ht="12.95" customHeight="1" x14ac:dyDescent="0.25">
      <c r="B107" s="78"/>
      <c r="C107" s="73"/>
      <c r="D107" s="73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25"/>
      <c r="AY107" s="25"/>
      <c r="AZ107" s="25"/>
    </row>
    <row r="108" spans="2:52" s="76" customFormat="1" ht="12.95" customHeight="1" x14ac:dyDescent="0.25">
      <c r="B108" s="78"/>
      <c r="C108" s="73"/>
      <c r="D108" s="73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25"/>
      <c r="AY108" s="25"/>
      <c r="AZ108" s="25"/>
    </row>
    <row r="109" spans="2:52" s="76" customFormat="1" ht="12.95" customHeight="1" x14ac:dyDescent="0.25">
      <c r="B109" s="78"/>
      <c r="C109" s="73"/>
      <c r="D109" s="73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25"/>
      <c r="AY109" s="25"/>
      <c r="AZ109" s="25"/>
    </row>
    <row r="110" spans="2:52" s="76" customFormat="1" ht="12.95" customHeight="1" x14ac:dyDescent="0.25">
      <c r="B110" s="78"/>
      <c r="C110" s="73"/>
      <c r="D110" s="73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25"/>
      <c r="AY110" s="25"/>
      <c r="AZ110" s="25"/>
    </row>
    <row r="111" spans="2:52" s="76" customFormat="1" x14ac:dyDescent="0.25">
      <c r="B111" s="72"/>
      <c r="C111" s="73"/>
      <c r="D111" s="73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25"/>
      <c r="AY111" s="25"/>
      <c r="AZ111" s="25"/>
    </row>
    <row r="112" spans="2:52" s="76" customFormat="1" x14ac:dyDescent="0.25">
      <c r="B112" s="72"/>
      <c r="C112" s="73"/>
      <c r="D112" s="73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25"/>
      <c r="AY112" s="25"/>
      <c r="AZ112" s="25"/>
    </row>
    <row r="113" spans="2:52" s="76" customFormat="1" x14ac:dyDescent="0.25">
      <c r="B113" s="72"/>
      <c r="C113" s="73"/>
      <c r="D113" s="73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25"/>
      <c r="AY113" s="25"/>
      <c r="AZ113" s="25"/>
    </row>
    <row r="114" spans="2:52" s="76" customFormat="1" x14ac:dyDescent="0.25">
      <c r="B114" s="72"/>
      <c r="C114" s="73"/>
      <c r="D114" s="73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25"/>
      <c r="AY114" s="25"/>
      <c r="AZ114" s="25"/>
    </row>
    <row r="115" spans="2:52" s="76" customFormat="1" x14ac:dyDescent="0.25">
      <c r="B115" s="72"/>
      <c r="C115" s="73"/>
      <c r="D115" s="73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25"/>
      <c r="AY115" s="25"/>
      <c r="AZ115" s="25"/>
    </row>
    <row r="116" spans="2:52" s="76" customFormat="1" x14ac:dyDescent="0.25">
      <c r="B116" s="72"/>
      <c r="C116" s="73"/>
      <c r="D116" s="73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25"/>
      <c r="AY116" s="25"/>
      <c r="AZ116" s="25"/>
    </row>
    <row r="117" spans="2:52" s="76" customFormat="1" ht="31.5" customHeight="1" x14ac:dyDescent="0.25">
      <c r="B117" s="77"/>
      <c r="C117" s="73"/>
      <c r="D117" s="73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17"/>
      <c r="AY117" s="17"/>
      <c r="AZ117" s="17"/>
    </row>
    <row r="118" spans="2:52" s="76" customFormat="1" ht="12.95" customHeight="1" x14ac:dyDescent="0.25">
      <c r="B118" s="78"/>
      <c r="C118" s="73"/>
      <c r="D118" s="73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25"/>
      <c r="AY118" s="25"/>
      <c r="AZ118" s="25"/>
    </row>
    <row r="119" spans="2:52" s="76" customFormat="1" ht="12.95" customHeight="1" x14ac:dyDescent="0.25">
      <c r="B119" s="78"/>
      <c r="C119" s="73"/>
      <c r="D119" s="73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25"/>
      <c r="AY119" s="25"/>
      <c r="AZ119" s="25"/>
    </row>
    <row r="120" spans="2:52" s="76" customFormat="1" ht="12.95" customHeight="1" x14ac:dyDescent="0.25">
      <c r="B120" s="78"/>
      <c r="C120" s="73"/>
      <c r="D120" s="73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25"/>
      <c r="AY120" s="25"/>
      <c r="AZ120" s="25"/>
    </row>
    <row r="121" spans="2:52" s="76" customFormat="1" ht="12.95" customHeight="1" x14ac:dyDescent="0.25">
      <c r="B121" s="84"/>
      <c r="C121" s="73"/>
      <c r="D121" s="73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25"/>
      <c r="AY121" s="25"/>
      <c r="AZ121" s="25"/>
    </row>
    <row r="122" spans="2:52" s="76" customFormat="1" ht="12.95" customHeight="1" x14ac:dyDescent="0.25">
      <c r="B122" s="72"/>
      <c r="C122" s="73"/>
      <c r="D122" s="73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25"/>
      <c r="AY122" s="25"/>
      <c r="AZ122" s="25"/>
    </row>
    <row r="123" spans="2:52" s="76" customFormat="1" ht="12.95" customHeight="1" x14ac:dyDescent="0.25">
      <c r="B123" s="72"/>
      <c r="C123" s="73"/>
      <c r="D123" s="73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25"/>
      <c r="AY123" s="25"/>
      <c r="AZ123" s="25"/>
    </row>
    <row r="124" spans="2:52" s="76" customFormat="1" ht="12.95" customHeight="1" x14ac:dyDescent="0.25">
      <c r="B124" s="72"/>
      <c r="C124" s="73"/>
      <c r="D124" s="73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17"/>
      <c r="AY124" s="17"/>
      <c r="AZ124" s="17"/>
    </row>
    <row r="125" spans="2:52" s="76" customFormat="1" ht="12.95" customHeight="1" x14ac:dyDescent="0.25">
      <c r="B125" s="72"/>
      <c r="C125" s="73"/>
      <c r="D125" s="73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17"/>
      <c r="AY125" s="17"/>
      <c r="AZ125" s="17"/>
    </row>
    <row r="126" spans="2:52" s="76" customFormat="1" ht="12.95" customHeight="1" x14ac:dyDescent="0.25">
      <c r="B126" s="72"/>
      <c r="C126" s="73"/>
      <c r="D126" s="73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17"/>
      <c r="AY126" s="17"/>
      <c r="AZ126" s="17"/>
    </row>
    <row r="127" spans="2:52" s="76" customFormat="1" ht="12.95" customHeight="1" x14ac:dyDescent="0.25">
      <c r="B127" s="72"/>
      <c r="C127" s="73"/>
      <c r="D127" s="73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17"/>
      <c r="AY127" s="17"/>
      <c r="AZ127" s="17"/>
    </row>
    <row r="128" spans="2:52" s="76" customFormat="1" ht="12.95" customHeight="1" x14ac:dyDescent="0.25">
      <c r="B128" s="72"/>
      <c r="C128" s="73"/>
      <c r="D128" s="73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17"/>
      <c r="AY128" s="17"/>
      <c r="AZ128" s="17"/>
    </row>
    <row r="129" spans="2:52" s="76" customFormat="1" ht="12.95" customHeight="1" x14ac:dyDescent="0.25">
      <c r="B129" s="72"/>
      <c r="C129" s="73"/>
      <c r="D129" s="73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17"/>
      <c r="AY129" s="17"/>
      <c r="AZ129" s="17"/>
    </row>
    <row r="130" spans="2:52" s="76" customFormat="1" x14ac:dyDescent="0.25">
      <c r="B130" s="81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17"/>
      <c r="AY130" s="17"/>
      <c r="AZ130" s="17"/>
    </row>
    <row r="131" spans="2:52" s="76" customFormat="1" x14ac:dyDescent="0.25">
      <c r="B131" s="81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17"/>
      <c r="AY131" s="17"/>
      <c r="AZ131" s="17"/>
    </row>
    <row r="132" spans="2:52" s="76" customFormat="1" x14ac:dyDescent="0.25">
      <c r="B132" s="81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17"/>
      <c r="AY132" s="17"/>
      <c r="AZ132" s="17"/>
    </row>
    <row r="133" spans="2:52" s="76" customFormat="1" x14ac:dyDescent="0.25">
      <c r="B133" s="81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17"/>
      <c r="AY133" s="17"/>
      <c r="AZ133" s="17"/>
    </row>
    <row r="134" spans="2:52" s="76" customFormat="1" x14ac:dyDescent="0.25">
      <c r="B134" s="81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17"/>
      <c r="AY134" s="17"/>
      <c r="AZ134" s="17"/>
    </row>
    <row r="135" spans="2:52" s="76" customFormat="1" x14ac:dyDescent="0.25">
      <c r="B135" s="81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17"/>
      <c r="AY135" s="17"/>
      <c r="AZ135" s="17"/>
    </row>
    <row r="136" spans="2:52" s="76" customFormat="1" ht="37.5" customHeight="1" x14ac:dyDescent="0.25">
      <c r="B136" s="83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17"/>
      <c r="AY136" s="17"/>
      <c r="AZ136" s="17"/>
    </row>
    <row r="137" spans="2:52" s="76" customFormat="1" ht="18" customHeight="1" x14ac:dyDescent="0.25">
      <c r="B137" s="77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17"/>
      <c r="AY137" s="17"/>
      <c r="AZ137" s="17"/>
    </row>
    <row r="138" spans="2:52" s="76" customFormat="1" ht="12.95" customHeight="1" x14ac:dyDescent="0.25">
      <c r="B138" s="78"/>
      <c r="C138" s="73"/>
      <c r="D138" s="73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25"/>
      <c r="AY138" s="25"/>
      <c r="AZ138" s="25"/>
    </row>
    <row r="139" spans="2:52" s="76" customFormat="1" ht="12.95" customHeight="1" x14ac:dyDescent="0.25">
      <c r="B139" s="78"/>
      <c r="C139" s="73"/>
      <c r="D139" s="73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25"/>
      <c r="AY139" s="25"/>
      <c r="AZ139" s="25"/>
    </row>
    <row r="140" spans="2:52" s="76" customFormat="1" ht="12.95" customHeight="1" x14ac:dyDescent="0.25">
      <c r="B140" s="78"/>
      <c r="C140" s="73"/>
      <c r="D140" s="73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25"/>
      <c r="AY140" s="25"/>
      <c r="AZ140" s="25"/>
    </row>
    <row r="141" spans="2:52" s="76" customFormat="1" ht="12.95" customHeight="1" x14ac:dyDescent="0.25">
      <c r="B141" s="78"/>
      <c r="C141" s="73"/>
      <c r="D141" s="73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O141" s="79"/>
      <c r="AP141" s="79"/>
      <c r="AQ141" s="79"/>
      <c r="AR141" s="79"/>
      <c r="AS141" s="79"/>
      <c r="AT141" s="79"/>
      <c r="AU141" s="79"/>
      <c r="AV141" s="79"/>
      <c r="AW141" s="79"/>
      <c r="AX141" s="25"/>
      <c r="AY141" s="25"/>
      <c r="AZ141" s="25"/>
    </row>
    <row r="142" spans="2:52" s="76" customFormat="1" ht="12.95" customHeight="1" x14ac:dyDescent="0.25">
      <c r="B142" s="78"/>
      <c r="C142" s="73"/>
      <c r="D142" s="73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25"/>
      <c r="AY142" s="25"/>
      <c r="AZ142" s="25"/>
    </row>
    <row r="143" spans="2:52" s="76" customFormat="1" ht="12.95" customHeight="1" x14ac:dyDescent="0.25">
      <c r="B143" s="78"/>
      <c r="C143" s="73"/>
      <c r="D143" s="73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25"/>
      <c r="AY143" s="25"/>
      <c r="AZ143" s="25"/>
    </row>
    <row r="144" spans="2:52" s="76" customFormat="1" ht="12.95" customHeight="1" x14ac:dyDescent="0.25">
      <c r="B144" s="78"/>
      <c r="C144" s="73"/>
      <c r="D144" s="73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25"/>
      <c r="AY144" s="25"/>
      <c r="AZ144" s="25"/>
    </row>
    <row r="145" spans="2:52" s="76" customFormat="1" ht="12.95" customHeight="1" x14ac:dyDescent="0.25">
      <c r="B145" s="78"/>
      <c r="C145" s="73"/>
      <c r="D145" s="73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25"/>
      <c r="AY145" s="25"/>
      <c r="AZ145" s="25"/>
    </row>
    <row r="146" spans="2:52" s="76" customFormat="1" ht="12.95" customHeight="1" x14ac:dyDescent="0.25">
      <c r="B146" s="78"/>
      <c r="C146" s="73"/>
      <c r="D146" s="73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25"/>
      <c r="AY146" s="25"/>
      <c r="AZ146" s="25"/>
    </row>
    <row r="147" spans="2:52" s="76" customFormat="1" ht="12.95" customHeight="1" x14ac:dyDescent="0.25">
      <c r="B147" s="78"/>
      <c r="C147" s="73"/>
      <c r="D147" s="73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25"/>
      <c r="AY147" s="25"/>
      <c r="AZ147" s="25"/>
    </row>
    <row r="148" spans="2:52" s="76" customFormat="1" ht="12.95" customHeight="1" x14ac:dyDescent="0.25">
      <c r="B148" s="78"/>
      <c r="C148" s="73"/>
      <c r="D148" s="73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25"/>
      <c r="AY148" s="25"/>
      <c r="AZ148" s="25"/>
    </row>
    <row r="149" spans="2:52" s="76" customFormat="1" ht="12.95" customHeight="1" x14ac:dyDescent="0.25">
      <c r="B149" s="78"/>
      <c r="C149" s="73"/>
      <c r="D149" s="73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25"/>
      <c r="AY149" s="25"/>
      <c r="AZ149" s="25"/>
    </row>
    <row r="150" spans="2:52" s="76" customFormat="1" ht="12.95" customHeight="1" x14ac:dyDescent="0.25">
      <c r="B150" s="78"/>
      <c r="C150" s="73"/>
      <c r="D150" s="73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25"/>
      <c r="AY150" s="25"/>
      <c r="AZ150" s="25"/>
    </row>
    <row r="151" spans="2:52" s="76" customFormat="1" ht="12.95" customHeight="1" x14ac:dyDescent="0.25">
      <c r="B151" s="78"/>
      <c r="C151" s="73"/>
      <c r="D151" s="73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25"/>
      <c r="AY151" s="25"/>
      <c r="AZ151" s="25"/>
    </row>
    <row r="152" spans="2:52" s="76" customFormat="1" ht="12.95" customHeight="1" x14ac:dyDescent="0.25">
      <c r="B152" s="78"/>
      <c r="C152" s="73"/>
      <c r="D152" s="73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25"/>
      <c r="AY152" s="25"/>
      <c r="AZ152" s="25"/>
    </row>
    <row r="153" spans="2:52" s="76" customFormat="1" ht="12.95" customHeight="1" x14ac:dyDescent="0.25">
      <c r="B153" s="78"/>
      <c r="C153" s="73"/>
      <c r="D153" s="73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25"/>
      <c r="AY153" s="25"/>
      <c r="AZ153" s="25"/>
    </row>
    <row r="154" spans="2:52" s="76" customFormat="1" ht="12.95" customHeight="1" x14ac:dyDescent="0.25">
      <c r="B154" s="78"/>
      <c r="C154" s="73"/>
      <c r="D154" s="73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25"/>
      <c r="AY154" s="25"/>
      <c r="AZ154" s="25"/>
    </row>
    <row r="155" spans="2:52" s="76" customFormat="1" ht="12.95" customHeight="1" x14ac:dyDescent="0.25">
      <c r="B155" s="78"/>
      <c r="C155" s="73"/>
      <c r="D155" s="73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25"/>
      <c r="AY155" s="25"/>
      <c r="AZ155" s="25"/>
    </row>
    <row r="156" spans="2:52" s="76" customFormat="1" ht="12.95" customHeight="1" x14ac:dyDescent="0.25">
      <c r="B156" s="78"/>
      <c r="C156" s="73"/>
      <c r="D156" s="73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25"/>
      <c r="AY156" s="25"/>
      <c r="AZ156" s="25"/>
    </row>
    <row r="157" spans="2:52" s="76" customFormat="1" ht="12.95" customHeight="1" x14ac:dyDescent="0.25">
      <c r="B157" s="78"/>
      <c r="C157" s="73"/>
      <c r="D157" s="73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25"/>
      <c r="AY157" s="25"/>
      <c r="AZ157" s="25"/>
    </row>
    <row r="158" spans="2:52" s="76" customFormat="1" ht="12.95" customHeight="1" x14ac:dyDescent="0.25">
      <c r="B158" s="78"/>
      <c r="C158" s="73"/>
      <c r="D158" s="73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25"/>
      <c r="AY158" s="25"/>
      <c r="AZ158" s="25"/>
    </row>
    <row r="159" spans="2:52" s="76" customFormat="1" ht="12.95" customHeight="1" x14ac:dyDescent="0.25">
      <c r="B159" s="78"/>
      <c r="C159" s="73"/>
      <c r="D159" s="73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25"/>
      <c r="AY159" s="25"/>
      <c r="AZ159" s="25"/>
    </row>
    <row r="160" spans="2:52" s="76" customFormat="1" ht="12.95" customHeight="1" x14ac:dyDescent="0.25">
      <c r="B160" s="78"/>
      <c r="C160" s="73"/>
      <c r="D160" s="73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25"/>
      <c r="AY160" s="25"/>
      <c r="AZ160" s="25"/>
    </row>
    <row r="161" spans="2:52" s="76" customFormat="1" ht="12.95" customHeight="1" x14ac:dyDescent="0.25">
      <c r="B161" s="72"/>
      <c r="C161" s="73"/>
      <c r="D161" s="73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25"/>
      <c r="AY161" s="25"/>
      <c r="AZ161" s="25"/>
    </row>
    <row r="162" spans="2:52" s="76" customFormat="1" ht="12.95" customHeight="1" x14ac:dyDescent="0.25">
      <c r="B162" s="72"/>
      <c r="C162" s="73"/>
      <c r="D162" s="73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25"/>
      <c r="AY162" s="25"/>
      <c r="AZ162" s="25"/>
    </row>
    <row r="163" spans="2:52" s="76" customFormat="1" ht="12.95" customHeight="1" x14ac:dyDescent="0.25">
      <c r="B163" s="72"/>
      <c r="C163" s="73"/>
      <c r="D163" s="73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25"/>
      <c r="AY163" s="25"/>
      <c r="AZ163" s="25"/>
    </row>
    <row r="164" spans="2:52" s="76" customFormat="1" ht="12.95" customHeight="1" x14ac:dyDescent="0.25">
      <c r="B164" s="72"/>
      <c r="C164" s="73"/>
      <c r="D164" s="73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25"/>
      <c r="AY164" s="25"/>
      <c r="AZ164" s="25"/>
    </row>
    <row r="165" spans="2:52" s="76" customFormat="1" ht="12.95" customHeight="1" x14ac:dyDescent="0.25">
      <c r="B165" s="72"/>
      <c r="C165" s="73"/>
      <c r="D165" s="73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25"/>
      <c r="AY165" s="25"/>
      <c r="AZ165" s="25"/>
    </row>
    <row r="166" spans="2:52" s="76" customFormat="1" ht="12.95" customHeight="1" x14ac:dyDescent="0.25">
      <c r="B166" s="72"/>
      <c r="C166" s="73"/>
      <c r="D166" s="73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25"/>
      <c r="AY166" s="25"/>
      <c r="AZ166" s="25"/>
    </row>
    <row r="167" spans="2:52" s="76" customFormat="1" ht="18" customHeight="1" x14ac:dyDescent="0.25">
      <c r="B167" s="77"/>
      <c r="C167" s="73"/>
      <c r="D167" s="73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17"/>
      <c r="AY167" s="17"/>
      <c r="AZ167" s="17"/>
    </row>
    <row r="168" spans="2:52" s="76" customFormat="1" ht="12.95" customHeight="1" x14ac:dyDescent="0.25">
      <c r="B168" s="78"/>
      <c r="C168" s="73"/>
      <c r="D168" s="73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25"/>
      <c r="AY168" s="25"/>
      <c r="AZ168" s="25"/>
    </row>
    <row r="169" spans="2:52" s="76" customFormat="1" ht="12.95" customHeight="1" x14ac:dyDescent="0.25">
      <c r="B169" s="78"/>
      <c r="C169" s="73"/>
      <c r="D169" s="73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25"/>
      <c r="AY169" s="25"/>
      <c r="AZ169" s="25"/>
    </row>
    <row r="170" spans="2:52" s="76" customFormat="1" ht="12.95" customHeight="1" x14ac:dyDescent="0.25">
      <c r="B170" s="78"/>
      <c r="C170" s="73"/>
      <c r="D170" s="73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25"/>
      <c r="AY170" s="25"/>
      <c r="AZ170" s="25"/>
    </row>
    <row r="171" spans="2:52" s="76" customFormat="1" ht="12.95" customHeight="1" x14ac:dyDescent="0.25">
      <c r="B171" s="84"/>
      <c r="C171" s="73"/>
      <c r="D171" s="73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25"/>
      <c r="AY171" s="25"/>
      <c r="AZ171" s="25"/>
    </row>
    <row r="172" spans="2:52" s="76" customFormat="1" ht="12.95" customHeight="1" x14ac:dyDescent="0.25">
      <c r="B172" s="72"/>
      <c r="C172" s="73"/>
      <c r="D172" s="73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25"/>
      <c r="AY172" s="25"/>
      <c r="AZ172" s="25"/>
    </row>
    <row r="173" spans="2:52" s="76" customFormat="1" ht="12.95" customHeight="1" x14ac:dyDescent="0.25">
      <c r="B173" s="72"/>
      <c r="C173" s="73"/>
      <c r="D173" s="73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25"/>
      <c r="AY173" s="25"/>
      <c r="AZ173" s="25"/>
    </row>
    <row r="174" spans="2:52" s="76" customFormat="1" ht="31.5" customHeight="1" x14ac:dyDescent="0.25">
      <c r="B174" s="77"/>
      <c r="C174" s="73"/>
      <c r="D174" s="73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17"/>
      <c r="AY174" s="17"/>
      <c r="AZ174" s="17"/>
    </row>
    <row r="175" spans="2:52" s="76" customFormat="1" ht="12.95" customHeight="1" x14ac:dyDescent="0.25">
      <c r="B175" s="78"/>
      <c r="C175" s="73"/>
      <c r="D175" s="73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25"/>
      <c r="AY175" s="25"/>
      <c r="AZ175" s="25"/>
    </row>
    <row r="176" spans="2:52" s="76" customFormat="1" ht="12.95" customHeight="1" x14ac:dyDescent="0.25">
      <c r="B176" s="78"/>
      <c r="C176" s="73"/>
      <c r="D176" s="73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25"/>
      <c r="AY176" s="25"/>
      <c r="AZ176" s="25"/>
    </row>
    <row r="177" spans="2:52" s="76" customFormat="1" ht="12.95" customHeight="1" x14ac:dyDescent="0.25">
      <c r="B177" s="78"/>
      <c r="C177" s="73"/>
      <c r="D177" s="73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25"/>
      <c r="AY177" s="25"/>
      <c r="AZ177" s="25"/>
    </row>
    <row r="178" spans="2:52" s="76" customFormat="1" ht="12.95" customHeight="1" x14ac:dyDescent="0.25">
      <c r="B178" s="84"/>
      <c r="C178" s="73"/>
      <c r="D178" s="73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25"/>
      <c r="AY178" s="25"/>
      <c r="AZ178" s="25"/>
    </row>
    <row r="179" spans="2:52" s="76" customFormat="1" ht="12.95" customHeight="1" x14ac:dyDescent="0.25">
      <c r="B179" s="72"/>
      <c r="C179" s="73"/>
      <c r="D179" s="73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25"/>
      <c r="AY179" s="25"/>
      <c r="AZ179" s="25"/>
    </row>
    <row r="180" spans="2:52" s="76" customFormat="1" ht="12.95" customHeight="1" x14ac:dyDescent="0.25">
      <c r="B180" s="72"/>
      <c r="C180" s="73"/>
      <c r="D180" s="73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25"/>
      <c r="AY180" s="25"/>
      <c r="AZ180" s="25"/>
    </row>
    <row r="181" spans="2:52" s="76" customFormat="1" ht="31.5" customHeight="1" x14ac:dyDescent="0.25">
      <c r="B181" s="77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17"/>
      <c r="AY181" s="17"/>
      <c r="AZ181" s="17"/>
    </row>
    <row r="182" spans="2:52" s="76" customFormat="1" ht="12.95" customHeight="1" x14ac:dyDescent="0.25">
      <c r="B182" s="78"/>
      <c r="C182" s="73"/>
      <c r="D182" s="73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25"/>
      <c r="AY182" s="25"/>
      <c r="AZ182" s="25"/>
    </row>
    <row r="183" spans="2:52" s="76" customFormat="1" ht="12.95" customHeight="1" x14ac:dyDescent="0.25">
      <c r="B183" s="78"/>
      <c r="C183" s="73"/>
      <c r="D183" s="73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25"/>
      <c r="AY183" s="25"/>
      <c r="AZ183" s="25"/>
    </row>
    <row r="184" spans="2:52" s="76" customFormat="1" ht="12.95" customHeight="1" x14ac:dyDescent="0.25">
      <c r="B184" s="78"/>
      <c r="C184" s="73"/>
      <c r="D184" s="73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25"/>
      <c r="AY184" s="25"/>
      <c r="AZ184" s="25"/>
    </row>
    <row r="185" spans="2:52" s="76" customFormat="1" x14ac:dyDescent="0.25">
      <c r="B185" s="81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17"/>
      <c r="AY185" s="17"/>
      <c r="AZ185" s="17"/>
    </row>
    <row r="186" spans="2:52" s="76" customFormat="1" ht="37.5" customHeight="1" x14ac:dyDescent="0.25">
      <c r="B186" s="83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17"/>
      <c r="AY186" s="17"/>
      <c r="AZ186" s="17"/>
    </row>
    <row r="187" spans="2:52" s="76" customFormat="1" ht="31.5" customHeight="1" x14ac:dyDescent="0.25">
      <c r="B187" s="77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17"/>
      <c r="AY187" s="17"/>
      <c r="AZ187" s="17"/>
    </row>
    <row r="188" spans="2:52" s="76" customFormat="1" ht="12.95" customHeight="1" x14ac:dyDescent="0.25">
      <c r="B188" s="78"/>
      <c r="C188" s="73"/>
      <c r="D188" s="73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25"/>
      <c r="AY188" s="25"/>
      <c r="AZ188" s="25"/>
    </row>
    <row r="189" spans="2:52" s="76" customFormat="1" ht="12.95" customHeight="1" x14ac:dyDescent="0.25">
      <c r="B189" s="78"/>
      <c r="C189" s="73"/>
      <c r="D189" s="73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25"/>
      <c r="AY189" s="25"/>
      <c r="AZ189" s="25"/>
    </row>
    <row r="190" spans="2:52" s="76" customFormat="1" ht="12.95" customHeight="1" x14ac:dyDescent="0.25">
      <c r="B190" s="78"/>
      <c r="C190" s="73"/>
      <c r="D190" s="73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25"/>
      <c r="AY190" s="25"/>
      <c r="AZ190" s="25"/>
    </row>
    <row r="191" spans="2:52" s="76" customFormat="1" ht="12.95" customHeight="1" x14ac:dyDescent="0.25">
      <c r="B191" s="78"/>
      <c r="C191" s="73"/>
      <c r="D191" s="73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25"/>
      <c r="AY191" s="25"/>
      <c r="AZ191" s="25"/>
    </row>
    <row r="192" spans="2:52" s="76" customFormat="1" ht="12.95" customHeight="1" x14ac:dyDescent="0.25">
      <c r="B192" s="78"/>
      <c r="C192" s="73"/>
      <c r="D192" s="73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25"/>
      <c r="AY192" s="25"/>
      <c r="AZ192" s="25"/>
    </row>
    <row r="193" spans="2:52" s="76" customFormat="1" ht="12.95" customHeight="1" x14ac:dyDescent="0.25">
      <c r="B193" s="78"/>
      <c r="C193" s="73"/>
      <c r="D193" s="73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25"/>
      <c r="AY193" s="25"/>
      <c r="AZ193" s="25"/>
    </row>
    <row r="194" spans="2:52" s="76" customFormat="1" ht="12.95" customHeight="1" x14ac:dyDescent="0.25">
      <c r="B194" s="78"/>
      <c r="C194" s="73"/>
      <c r="D194" s="73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25"/>
      <c r="AY194" s="25"/>
      <c r="AZ194" s="25"/>
    </row>
    <row r="195" spans="2:52" s="76" customFormat="1" ht="12.95" customHeight="1" x14ac:dyDescent="0.25">
      <c r="B195" s="78"/>
      <c r="C195" s="73"/>
      <c r="D195" s="73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25"/>
      <c r="AY195" s="25"/>
      <c r="AZ195" s="25"/>
    </row>
    <row r="196" spans="2:52" s="76" customFormat="1" ht="12.95" customHeight="1" x14ac:dyDescent="0.25">
      <c r="B196" s="78"/>
      <c r="C196" s="73"/>
      <c r="D196" s="73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25"/>
      <c r="AY196" s="25"/>
      <c r="AZ196" s="25"/>
    </row>
    <row r="197" spans="2:52" s="76" customFormat="1" ht="12.95" customHeight="1" x14ac:dyDescent="0.25">
      <c r="B197" s="78"/>
      <c r="C197" s="73"/>
      <c r="D197" s="73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25"/>
      <c r="AY197" s="25"/>
      <c r="AZ197" s="25"/>
    </row>
    <row r="198" spans="2:52" s="76" customFormat="1" ht="12.95" customHeight="1" x14ac:dyDescent="0.25">
      <c r="B198" s="78"/>
      <c r="C198" s="73"/>
      <c r="D198" s="73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25"/>
      <c r="AY198" s="25"/>
      <c r="AZ198" s="25"/>
    </row>
    <row r="199" spans="2:52" s="76" customFormat="1" ht="12.95" customHeight="1" x14ac:dyDescent="0.25">
      <c r="B199" s="78"/>
      <c r="C199" s="73"/>
      <c r="D199" s="73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25"/>
      <c r="AY199" s="25"/>
      <c r="AZ199" s="25"/>
    </row>
    <row r="200" spans="2:52" s="76" customFormat="1" ht="12.95" customHeight="1" x14ac:dyDescent="0.25">
      <c r="B200" s="78"/>
      <c r="C200" s="73"/>
      <c r="D200" s="73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25"/>
      <c r="AY200" s="25"/>
      <c r="AZ200" s="25"/>
    </row>
    <row r="201" spans="2:52" s="76" customFormat="1" ht="12.95" customHeight="1" x14ac:dyDescent="0.25">
      <c r="B201" s="78"/>
      <c r="C201" s="73"/>
      <c r="D201" s="73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25"/>
      <c r="AY201" s="25"/>
      <c r="AZ201" s="25"/>
    </row>
    <row r="202" spans="2:52" s="76" customFormat="1" ht="12.95" customHeight="1" x14ac:dyDescent="0.25">
      <c r="B202" s="78"/>
      <c r="C202" s="73"/>
      <c r="D202" s="73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25"/>
      <c r="AY202" s="25"/>
      <c r="AZ202" s="25"/>
    </row>
    <row r="203" spans="2:52" s="76" customFormat="1" ht="12.95" customHeight="1" x14ac:dyDescent="0.25">
      <c r="B203" s="78"/>
      <c r="C203" s="73"/>
      <c r="D203" s="73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25"/>
      <c r="AY203" s="25"/>
      <c r="AZ203" s="25"/>
    </row>
    <row r="204" spans="2:52" s="76" customFormat="1" ht="12.95" customHeight="1" x14ac:dyDescent="0.25">
      <c r="B204" s="78"/>
      <c r="C204" s="73"/>
      <c r="D204" s="73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25"/>
      <c r="AY204" s="25"/>
      <c r="AZ204" s="25"/>
    </row>
    <row r="205" spans="2:52" s="76" customFormat="1" ht="12.95" customHeight="1" x14ac:dyDescent="0.25">
      <c r="B205" s="78"/>
      <c r="C205" s="73"/>
      <c r="D205" s="73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25"/>
      <c r="AY205" s="25"/>
      <c r="AZ205" s="25"/>
    </row>
    <row r="206" spans="2:52" s="76" customFormat="1" ht="12.95" customHeight="1" x14ac:dyDescent="0.25">
      <c r="B206" s="78"/>
      <c r="C206" s="73"/>
      <c r="D206" s="73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25"/>
      <c r="AY206" s="25"/>
      <c r="AZ206" s="25"/>
    </row>
    <row r="207" spans="2:52" s="76" customFormat="1" ht="12.95" customHeight="1" x14ac:dyDescent="0.25">
      <c r="B207" s="78"/>
      <c r="C207" s="73"/>
      <c r="D207" s="73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25"/>
      <c r="AY207" s="25"/>
      <c r="AZ207" s="25"/>
    </row>
    <row r="208" spans="2:52" s="76" customFormat="1" ht="12.95" customHeight="1" x14ac:dyDescent="0.25">
      <c r="B208" s="78"/>
      <c r="C208" s="73"/>
      <c r="D208" s="73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25"/>
      <c r="AY208" s="25"/>
      <c r="AZ208" s="25"/>
    </row>
    <row r="209" spans="2:52" s="76" customFormat="1" ht="12.95" customHeight="1" x14ac:dyDescent="0.25">
      <c r="B209" s="78"/>
      <c r="C209" s="73"/>
      <c r="D209" s="73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25"/>
      <c r="AY209" s="25"/>
      <c r="AZ209" s="25"/>
    </row>
    <row r="210" spans="2:52" s="76" customFormat="1" ht="12.95" customHeight="1" x14ac:dyDescent="0.25">
      <c r="B210" s="78"/>
      <c r="C210" s="73"/>
      <c r="D210" s="73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25"/>
      <c r="AY210" s="25"/>
      <c r="AZ210" s="25"/>
    </row>
    <row r="211" spans="2:52" s="76" customFormat="1" ht="12.95" customHeight="1" x14ac:dyDescent="0.25">
      <c r="B211" s="72"/>
      <c r="C211" s="73"/>
      <c r="D211" s="73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25"/>
      <c r="AY211" s="25"/>
      <c r="AZ211" s="25"/>
    </row>
    <row r="212" spans="2:52" s="76" customFormat="1" ht="12.95" customHeight="1" x14ac:dyDescent="0.25">
      <c r="B212" s="72"/>
      <c r="C212" s="73"/>
      <c r="D212" s="73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25"/>
      <c r="AY212" s="25"/>
      <c r="AZ212" s="25"/>
    </row>
    <row r="213" spans="2:52" s="76" customFormat="1" ht="12.95" customHeight="1" x14ac:dyDescent="0.25">
      <c r="B213" s="72"/>
      <c r="C213" s="73"/>
      <c r="D213" s="73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25"/>
      <c r="AY213" s="25"/>
      <c r="AZ213" s="25"/>
    </row>
    <row r="214" spans="2:52" s="76" customFormat="1" ht="12.95" customHeight="1" x14ac:dyDescent="0.25">
      <c r="B214" s="72"/>
      <c r="C214" s="73"/>
      <c r="D214" s="73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25"/>
      <c r="AY214" s="25"/>
      <c r="AZ214" s="25"/>
    </row>
    <row r="215" spans="2:52" s="76" customFormat="1" ht="12.95" customHeight="1" x14ac:dyDescent="0.25">
      <c r="B215" s="72"/>
      <c r="C215" s="73"/>
      <c r="D215" s="73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25"/>
      <c r="AY215" s="25"/>
      <c r="AZ215" s="25"/>
    </row>
    <row r="216" spans="2:52" s="76" customFormat="1" ht="12.95" customHeight="1" x14ac:dyDescent="0.25">
      <c r="B216" s="72"/>
      <c r="C216" s="73"/>
      <c r="D216" s="73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25"/>
      <c r="AY216" s="25"/>
      <c r="AZ216" s="25"/>
    </row>
    <row r="217" spans="2:52" s="76" customFormat="1" ht="31.5" customHeight="1" x14ac:dyDescent="0.25">
      <c r="B217" s="77"/>
      <c r="C217" s="73"/>
      <c r="D217" s="73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17"/>
      <c r="AY217" s="17"/>
      <c r="AZ217" s="17"/>
    </row>
    <row r="218" spans="2:52" s="76" customFormat="1" ht="12.95" customHeight="1" x14ac:dyDescent="0.25">
      <c r="B218" s="78"/>
      <c r="C218" s="73"/>
      <c r="D218" s="73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25"/>
      <c r="AY218" s="25"/>
      <c r="AZ218" s="25"/>
    </row>
    <row r="219" spans="2:52" s="76" customFormat="1" ht="12.95" customHeight="1" x14ac:dyDescent="0.25">
      <c r="B219" s="78"/>
      <c r="C219" s="73"/>
      <c r="D219" s="73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25"/>
      <c r="AY219" s="25"/>
      <c r="AZ219" s="25"/>
    </row>
    <row r="220" spans="2:52" s="76" customFormat="1" ht="12.95" customHeight="1" x14ac:dyDescent="0.25">
      <c r="B220" s="78"/>
      <c r="C220" s="73"/>
      <c r="D220" s="73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25"/>
      <c r="AY220" s="25"/>
      <c r="AZ220" s="25"/>
    </row>
    <row r="221" spans="2:52" s="76" customFormat="1" ht="12.95" customHeight="1" x14ac:dyDescent="0.25">
      <c r="B221" s="84"/>
      <c r="C221" s="73"/>
      <c r="D221" s="73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25"/>
      <c r="AY221" s="25"/>
      <c r="AZ221" s="25"/>
    </row>
    <row r="222" spans="2:52" s="76" customFormat="1" ht="12.95" customHeight="1" x14ac:dyDescent="0.25">
      <c r="B222" s="72"/>
      <c r="C222" s="73"/>
      <c r="D222" s="73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25"/>
      <c r="AY222" s="25"/>
      <c r="AZ222" s="25"/>
    </row>
    <row r="223" spans="2:52" s="76" customFormat="1" ht="12.95" customHeight="1" x14ac:dyDescent="0.25">
      <c r="B223" s="72"/>
      <c r="C223" s="73"/>
      <c r="D223" s="73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25"/>
      <c r="AY223" s="25"/>
      <c r="AZ223" s="25"/>
    </row>
    <row r="224" spans="2:52" s="76" customFormat="1" ht="43.5" customHeight="1" x14ac:dyDescent="0.25">
      <c r="B224" s="77"/>
      <c r="C224" s="73"/>
      <c r="D224" s="73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  <c r="AN224" s="85"/>
      <c r="AO224" s="85"/>
      <c r="AP224" s="85"/>
      <c r="AQ224" s="85"/>
      <c r="AR224" s="85"/>
      <c r="AS224" s="85"/>
      <c r="AT224" s="85"/>
      <c r="AU224" s="85"/>
      <c r="AV224" s="85"/>
      <c r="AW224" s="85"/>
      <c r="AX224" s="17"/>
      <c r="AY224" s="17"/>
      <c r="AZ224" s="17"/>
    </row>
    <row r="225" spans="2:52" s="76" customFormat="1" ht="12.95" customHeight="1" x14ac:dyDescent="0.25">
      <c r="B225" s="78"/>
      <c r="C225" s="73"/>
      <c r="D225" s="73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25"/>
      <c r="AY225" s="25"/>
      <c r="AZ225" s="25"/>
    </row>
    <row r="226" spans="2:52" s="76" customFormat="1" ht="12.95" customHeight="1" x14ac:dyDescent="0.25">
      <c r="B226" s="78"/>
      <c r="C226" s="73"/>
      <c r="D226" s="73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25"/>
      <c r="AY226" s="25"/>
      <c r="AZ226" s="25"/>
    </row>
    <row r="227" spans="2:52" s="76" customFormat="1" ht="12.95" customHeight="1" x14ac:dyDescent="0.25">
      <c r="B227" s="78"/>
      <c r="C227" s="73"/>
      <c r="D227" s="73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25"/>
      <c r="AY227" s="25"/>
      <c r="AZ227" s="25"/>
    </row>
    <row r="228" spans="2:52" s="76" customFormat="1" ht="12.95" customHeight="1" x14ac:dyDescent="0.25">
      <c r="B228" s="84"/>
      <c r="C228" s="73"/>
      <c r="D228" s="73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25"/>
      <c r="AY228" s="25"/>
      <c r="AZ228" s="25"/>
    </row>
    <row r="229" spans="2:52" s="76" customFormat="1" ht="12.95" customHeight="1" x14ac:dyDescent="0.25">
      <c r="B229" s="72"/>
      <c r="C229" s="73"/>
      <c r="D229" s="73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25"/>
      <c r="AY229" s="25"/>
      <c r="AZ229" s="25"/>
    </row>
    <row r="230" spans="2:52" s="76" customFormat="1" ht="12.95" customHeight="1" x14ac:dyDescent="0.25">
      <c r="B230" s="72"/>
      <c r="C230" s="73"/>
      <c r="D230" s="73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25"/>
      <c r="AY230" s="25"/>
      <c r="AZ230" s="25"/>
    </row>
    <row r="231" spans="2:52" s="76" customFormat="1" x14ac:dyDescent="0.25">
      <c r="B231" s="81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17"/>
      <c r="AY231" s="17"/>
      <c r="AZ231" s="17"/>
    </row>
    <row r="232" spans="2:52" s="76" customFormat="1" x14ac:dyDescent="0.25">
      <c r="B232" s="81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  <c r="AU232" s="86"/>
      <c r="AV232" s="86"/>
      <c r="AW232" s="86"/>
      <c r="AX232" s="17"/>
      <c r="AY232" s="17"/>
      <c r="AZ232" s="17"/>
    </row>
    <row r="233" spans="2:52" s="76" customFormat="1" x14ac:dyDescent="0.25">
      <c r="B233" s="81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6"/>
      <c r="AU233" s="86"/>
      <c r="AV233" s="86"/>
      <c r="AW233" s="86"/>
      <c r="AX233" s="17"/>
      <c r="AY233" s="17"/>
      <c r="AZ233" s="17"/>
    </row>
    <row r="234" spans="2:52" s="76" customFormat="1" x14ac:dyDescent="0.25">
      <c r="B234" s="81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  <c r="AT234" s="86"/>
      <c r="AU234" s="86"/>
      <c r="AV234" s="86"/>
      <c r="AW234" s="86"/>
      <c r="AX234" s="17"/>
      <c r="AY234" s="17"/>
      <c r="AZ234" s="17"/>
    </row>
    <row r="235" spans="2:52" s="76" customFormat="1" x14ac:dyDescent="0.25">
      <c r="B235" s="81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  <c r="AU235" s="86"/>
      <c r="AV235" s="86"/>
      <c r="AW235" s="86"/>
      <c r="AX235" s="17"/>
      <c r="AY235" s="17"/>
      <c r="AZ235" s="17"/>
    </row>
    <row r="236" spans="2:52" s="76" customFormat="1" ht="37.5" customHeight="1" x14ac:dyDescent="0.25">
      <c r="B236" s="83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  <c r="AU236" s="86"/>
      <c r="AV236" s="86"/>
      <c r="AW236" s="86"/>
      <c r="AX236" s="17"/>
      <c r="AY236" s="17"/>
      <c r="AZ236" s="17"/>
    </row>
    <row r="237" spans="2:52" s="76" customFormat="1" ht="18" customHeight="1" x14ac:dyDescent="0.25">
      <c r="B237" s="77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  <c r="AT237" s="86"/>
      <c r="AU237" s="86"/>
      <c r="AV237" s="86"/>
      <c r="AW237" s="86"/>
      <c r="AX237" s="17"/>
      <c r="AY237" s="17"/>
      <c r="AZ237" s="17"/>
    </row>
    <row r="238" spans="2:52" s="76" customFormat="1" ht="12.95" customHeight="1" x14ac:dyDescent="0.25">
      <c r="B238" s="78"/>
      <c r="C238" s="73"/>
      <c r="D238" s="73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25"/>
      <c r="AY238" s="25"/>
      <c r="AZ238" s="25"/>
    </row>
    <row r="239" spans="2:52" s="76" customFormat="1" ht="12.95" customHeight="1" x14ac:dyDescent="0.25">
      <c r="B239" s="78"/>
      <c r="C239" s="73"/>
      <c r="D239" s="73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25"/>
      <c r="AY239" s="25"/>
      <c r="AZ239" s="25"/>
    </row>
    <row r="240" spans="2:52" s="76" customFormat="1" ht="12.95" customHeight="1" x14ac:dyDescent="0.25">
      <c r="B240" s="78"/>
      <c r="C240" s="73"/>
      <c r="D240" s="73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25"/>
      <c r="AY240" s="25"/>
      <c r="AZ240" s="25"/>
    </row>
    <row r="241" spans="2:52" s="76" customFormat="1" ht="12.95" customHeight="1" x14ac:dyDescent="0.25">
      <c r="B241" s="78"/>
      <c r="C241" s="73"/>
      <c r="D241" s="73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25"/>
      <c r="AY241" s="25"/>
      <c r="AZ241" s="25"/>
    </row>
    <row r="242" spans="2:52" s="76" customFormat="1" ht="12.95" customHeight="1" x14ac:dyDescent="0.25">
      <c r="B242" s="78"/>
      <c r="C242" s="73"/>
      <c r="D242" s="73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25"/>
      <c r="AY242" s="25"/>
      <c r="AZ242" s="25"/>
    </row>
    <row r="243" spans="2:52" s="76" customFormat="1" ht="12.95" customHeight="1" x14ac:dyDescent="0.25">
      <c r="B243" s="78"/>
      <c r="C243" s="73"/>
      <c r="D243" s="73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25"/>
      <c r="AY243" s="25"/>
      <c r="AZ243" s="25"/>
    </row>
    <row r="244" spans="2:52" s="76" customFormat="1" ht="12.95" customHeight="1" x14ac:dyDescent="0.25">
      <c r="B244" s="78"/>
      <c r="C244" s="73"/>
      <c r="D244" s="73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25"/>
      <c r="AY244" s="25"/>
      <c r="AZ244" s="25"/>
    </row>
    <row r="245" spans="2:52" s="76" customFormat="1" ht="12.95" customHeight="1" x14ac:dyDescent="0.25">
      <c r="B245" s="78"/>
      <c r="C245" s="73"/>
      <c r="D245" s="73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25"/>
      <c r="AY245" s="25"/>
      <c r="AZ245" s="25"/>
    </row>
    <row r="246" spans="2:52" s="76" customFormat="1" ht="12.95" customHeight="1" x14ac:dyDescent="0.25">
      <c r="B246" s="78"/>
      <c r="C246" s="73"/>
      <c r="D246" s="73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25"/>
      <c r="AY246" s="25"/>
      <c r="AZ246" s="25"/>
    </row>
    <row r="247" spans="2:52" s="76" customFormat="1" ht="12.95" customHeight="1" x14ac:dyDescent="0.25">
      <c r="B247" s="78"/>
      <c r="C247" s="73"/>
      <c r="D247" s="73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25"/>
      <c r="AY247" s="25"/>
      <c r="AZ247" s="25"/>
    </row>
    <row r="248" spans="2:52" s="76" customFormat="1" ht="12.95" customHeight="1" x14ac:dyDescent="0.25">
      <c r="B248" s="78"/>
      <c r="C248" s="73"/>
      <c r="D248" s="73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25"/>
      <c r="AY248" s="25"/>
      <c r="AZ248" s="25"/>
    </row>
    <row r="249" spans="2:52" s="76" customFormat="1" ht="12.95" customHeight="1" x14ac:dyDescent="0.25">
      <c r="B249" s="78"/>
      <c r="C249" s="73"/>
      <c r="D249" s="73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25"/>
      <c r="AY249" s="25"/>
      <c r="AZ249" s="25"/>
    </row>
    <row r="250" spans="2:52" s="76" customFormat="1" ht="12.95" customHeight="1" x14ac:dyDescent="0.25">
      <c r="B250" s="78"/>
      <c r="C250" s="73"/>
      <c r="D250" s="73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25"/>
      <c r="AY250" s="25"/>
      <c r="AZ250" s="25"/>
    </row>
    <row r="251" spans="2:52" s="76" customFormat="1" ht="12.95" customHeight="1" x14ac:dyDescent="0.25">
      <c r="B251" s="78"/>
      <c r="C251" s="73"/>
      <c r="D251" s="73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25"/>
      <c r="AY251" s="25"/>
      <c r="AZ251" s="25"/>
    </row>
    <row r="252" spans="2:52" s="76" customFormat="1" ht="12.95" customHeight="1" x14ac:dyDescent="0.25">
      <c r="B252" s="78"/>
      <c r="C252" s="73"/>
      <c r="D252" s="73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25"/>
      <c r="AY252" s="25"/>
      <c r="AZ252" s="25"/>
    </row>
    <row r="253" spans="2:52" s="76" customFormat="1" ht="12.95" customHeight="1" x14ac:dyDescent="0.25">
      <c r="B253" s="78"/>
      <c r="C253" s="73"/>
      <c r="D253" s="73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25"/>
      <c r="AY253" s="25"/>
      <c r="AZ253" s="25"/>
    </row>
    <row r="254" spans="2:52" s="76" customFormat="1" ht="12.95" customHeight="1" x14ac:dyDescent="0.25">
      <c r="B254" s="78"/>
      <c r="C254" s="73"/>
      <c r="D254" s="73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25"/>
      <c r="AY254" s="25"/>
      <c r="AZ254" s="25"/>
    </row>
    <row r="255" spans="2:52" s="76" customFormat="1" ht="12.95" customHeight="1" x14ac:dyDescent="0.25">
      <c r="B255" s="78"/>
      <c r="C255" s="73"/>
      <c r="D255" s="73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25"/>
      <c r="AY255" s="25"/>
      <c r="AZ255" s="25"/>
    </row>
    <row r="256" spans="2:52" s="76" customFormat="1" ht="12.95" customHeight="1" x14ac:dyDescent="0.25">
      <c r="B256" s="78"/>
      <c r="C256" s="73"/>
      <c r="D256" s="73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25"/>
      <c r="AY256" s="25"/>
      <c r="AZ256" s="25"/>
    </row>
    <row r="257" spans="2:52" s="76" customFormat="1" ht="12.95" customHeight="1" x14ac:dyDescent="0.25">
      <c r="B257" s="78"/>
      <c r="C257" s="73"/>
      <c r="D257" s="73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25"/>
      <c r="AY257" s="25"/>
      <c r="AZ257" s="25"/>
    </row>
    <row r="258" spans="2:52" s="76" customFormat="1" ht="12.95" customHeight="1" x14ac:dyDescent="0.25">
      <c r="B258" s="78"/>
      <c r="C258" s="73"/>
      <c r="D258" s="73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25"/>
      <c r="AY258" s="25"/>
      <c r="AZ258" s="25"/>
    </row>
    <row r="259" spans="2:52" s="76" customFormat="1" ht="12.95" customHeight="1" x14ac:dyDescent="0.25">
      <c r="B259" s="78"/>
      <c r="C259" s="73"/>
      <c r="D259" s="73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25"/>
      <c r="AY259" s="25"/>
      <c r="AZ259" s="25"/>
    </row>
    <row r="260" spans="2:52" s="76" customFormat="1" ht="12.95" customHeight="1" x14ac:dyDescent="0.25">
      <c r="B260" s="78"/>
      <c r="C260" s="73"/>
      <c r="D260" s="73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25"/>
      <c r="AY260" s="25"/>
      <c r="AZ260" s="25"/>
    </row>
    <row r="261" spans="2:52" s="76" customFormat="1" ht="12.95" customHeight="1" x14ac:dyDescent="0.25">
      <c r="B261" s="72"/>
      <c r="C261" s="73"/>
      <c r="D261" s="73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25"/>
      <c r="AY261" s="25"/>
      <c r="AZ261" s="25"/>
    </row>
    <row r="262" spans="2:52" s="76" customFormat="1" ht="12.95" customHeight="1" x14ac:dyDescent="0.25">
      <c r="B262" s="72"/>
      <c r="C262" s="73"/>
      <c r="D262" s="73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25"/>
      <c r="AY262" s="25"/>
      <c r="AZ262" s="25"/>
    </row>
    <row r="263" spans="2:52" s="76" customFormat="1" ht="12.95" customHeight="1" x14ac:dyDescent="0.25">
      <c r="B263" s="72"/>
      <c r="C263" s="73"/>
      <c r="D263" s="73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25"/>
      <c r="AY263" s="25"/>
      <c r="AZ263" s="25"/>
    </row>
    <row r="264" spans="2:52" s="76" customFormat="1" ht="12.95" customHeight="1" x14ac:dyDescent="0.25">
      <c r="B264" s="72"/>
      <c r="C264" s="73"/>
      <c r="D264" s="73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25"/>
      <c r="AY264" s="25"/>
      <c r="AZ264" s="25"/>
    </row>
    <row r="265" spans="2:52" s="76" customFormat="1" ht="12.95" customHeight="1" x14ac:dyDescent="0.25">
      <c r="B265" s="72"/>
      <c r="C265" s="73"/>
      <c r="D265" s="73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25"/>
      <c r="AY265" s="25"/>
      <c r="AZ265" s="25"/>
    </row>
    <row r="266" spans="2:52" s="76" customFormat="1" ht="12.95" customHeight="1" x14ac:dyDescent="0.25">
      <c r="B266" s="72"/>
      <c r="C266" s="73"/>
      <c r="D266" s="73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25"/>
      <c r="AY266" s="25"/>
      <c r="AZ266" s="25"/>
    </row>
    <row r="267" spans="2:52" s="76" customFormat="1" ht="18" customHeight="1" x14ac:dyDescent="0.25">
      <c r="B267" s="77"/>
      <c r="C267" s="73"/>
      <c r="D267" s="73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17"/>
      <c r="AY267" s="17"/>
      <c r="AZ267" s="17"/>
    </row>
    <row r="268" spans="2:52" s="76" customFormat="1" ht="12.95" customHeight="1" x14ac:dyDescent="0.25">
      <c r="B268" s="78"/>
      <c r="C268" s="73"/>
      <c r="D268" s="73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25"/>
      <c r="AY268" s="25"/>
      <c r="AZ268" s="25"/>
    </row>
    <row r="269" spans="2:52" s="76" customFormat="1" ht="12.95" customHeight="1" x14ac:dyDescent="0.25">
      <c r="B269" s="78"/>
      <c r="C269" s="73"/>
      <c r="D269" s="73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25"/>
      <c r="AY269" s="25"/>
      <c r="AZ269" s="25"/>
    </row>
    <row r="270" spans="2:52" s="76" customFormat="1" ht="12.95" customHeight="1" x14ac:dyDescent="0.25">
      <c r="B270" s="78"/>
      <c r="C270" s="73"/>
      <c r="D270" s="73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25"/>
      <c r="AY270" s="25"/>
      <c r="AZ270" s="25"/>
    </row>
    <row r="271" spans="2:52" s="76" customFormat="1" ht="12.95" customHeight="1" x14ac:dyDescent="0.25">
      <c r="B271" s="84"/>
      <c r="C271" s="73"/>
      <c r="D271" s="73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25"/>
      <c r="AY271" s="25"/>
      <c r="AZ271" s="25"/>
    </row>
    <row r="272" spans="2:52" s="76" customFormat="1" ht="12.95" customHeight="1" x14ac:dyDescent="0.25">
      <c r="B272" s="72"/>
      <c r="C272" s="73"/>
      <c r="D272" s="73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25"/>
      <c r="AY272" s="25"/>
      <c r="AZ272" s="25"/>
    </row>
    <row r="273" spans="2:52" s="76" customFormat="1" ht="12.95" customHeight="1" x14ac:dyDescent="0.25">
      <c r="B273" s="72"/>
      <c r="C273" s="73"/>
      <c r="D273" s="73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25"/>
      <c r="AY273" s="25"/>
      <c r="AZ273" s="25"/>
    </row>
    <row r="274" spans="2:52" s="76" customFormat="1" ht="31.5" customHeight="1" x14ac:dyDescent="0.25">
      <c r="B274" s="77"/>
      <c r="C274" s="73"/>
      <c r="D274" s="73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5"/>
      <c r="AK274" s="85"/>
      <c r="AL274" s="85"/>
      <c r="AM274" s="85"/>
      <c r="AN274" s="85"/>
      <c r="AO274" s="85"/>
      <c r="AP274" s="85"/>
      <c r="AQ274" s="85"/>
      <c r="AR274" s="85"/>
      <c r="AS274" s="85"/>
      <c r="AT274" s="85"/>
      <c r="AU274" s="85"/>
      <c r="AV274" s="85"/>
      <c r="AW274" s="85"/>
      <c r="AX274" s="17"/>
      <c r="AY274" s="17"/>
      <c r="AZ274" s="17"/>
    </row>
    <row r="275" spans="2:52" s="76" customFormat="1" ht="12.95" customHeight="1" x14ac:dyDescent="0.25">
      <c r="B275" s="78"/>
      <c r="C275" s="73"/>
      <c r="D275" s="73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25"/>
      <c r="AY275" s="25"/>
      <c r="AZ275" s="25"/>
    </row>
    <row r="276" spans="2:52" s="76" customFormat="1" ht="12.95" customHeight="1" x14ac:dyDescent="0.25">
      <c r="B276" s="78"/>
      <c r="C276" s="73"/>
      <c r="D276" s="73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25"/>
      <c r="AY276" s="25"/>
      <c r="AZ276" s="25"/>
    </row>
    <row r="277" spans="2:52" s="76" customFormat="1" ht="12.95" customHeight="1" x14ac:dyDescent="0.25">
      <c r="B277" s="78"/>
      <c r="C277" s="73"/>
      <c r="D277" s="73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25"/>
      <c r="AY277" s="25"/>
      <c r="AZ277" s="25"/>
    </row>
    <row r="278" spans="2:52" s="76" customFormat="1" ht="12.95" customHeight="1" x14ac:dyDescent="0.25">
      <c r="B278" s="84"/>
      <c r="C278" s="73"/>
      <c r="D278" s="73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25"/>
      <c r="AY278" s="25"/>
      <c r="AZ278" s="25"/>
    </row>
    <row r="279" spans="2:52" s="76" customFormat="1" ht="12.95" customHeight="1" x14ac:dyDescent="0.25">
      <c r="B279" s="72"/>
      <c r="C279" s="73"/>
      <c r="D279" s="73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25"/>
      <c r="AY279" s="25"/>
      <c r="AZ279" s="25"/>
    </row>
    <row r="280" spans="2:52" s="76" customFormat="1" ht="12.95" customHeight="1" x14ac:dyDescent="0.25">
      <c r="B280" s="72"/>
      <c r="C280" s="73"/>
      <c r="D280" s="73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25"/>
      <c r="AY280" s="25"/>
      <c r="AZ280" s="25"/>
    </row>
    <row r="281" spans="2:52" s="76" customFormat="1" ht="12.95" customHeight="1" x14ac:dyDescent="0.25">
      <c r="B281" s="87"/>
      <c r="C281" s="73"/>
      <c r="D281" s="73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  <c r="AT281" s="86"/>
      <c r="AU281" s="86"/>
      <c r="AV281" s="86"/>
      <c r="AW281" s="86"/>
      <c r="AX281" s="17"/>
      <c r="AY281" s="17"/>
      <c r="AZ281" s="17"/>
    </row>
    <row r="282" spans="2:52" s="76" customFormat="1" ht="12.95" customHeight="1" x14ac:dyDescent="0.25">
      <c r="B282" s="87"/>
      <c r="C282" s="73"/>
      <c r="D282" s="73"/>
      <c r="E282" s="86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2:52" s="76" customFormat="1" x14ac:dyDescent="0.25">
      <c r="B283" s="81"/>
      <c r="E283" s="86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2:52" s="76" customFormat="1" x14ac:dyDescent="0.25">
      <c r="B284" s="81"/>
      <c r="E284" s="86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2:52" s="76" customFormat="1" x14ac:dyDescent="0.25">
      <c r="B285" s="81"/>
      <c r="E285" s="86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2:52" s="76" customFormat="1" ht="37.5" customHeight="1" x14ac:dyDescent="0.25">
      <c r="B286" s="83"/>
      <c r="E286" s="86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2:52" s="76" customFormat="1" ht="18" customHeight="1" x14ac:dyDescent="0.25">
      <c r="B287" s="77"/>
      <c r="E287" s="86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2:52" s="76" customFormat="1" ht="12.95" customHeight="1" x14ac:dyDescent="0.25">
      <c r="B288" s="78"/>
      <c r="C288" s="73"/>
      <c r="D288" s="73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25"/>
      <c r="AY288" s="25"/>
      <c r="AZ288" s="25"/>
    </row>
    <row r="289" spans="2:52" s="76" customFormat="1" ht="12.95" customHeight="1" x14ac:dyDescent="0.25">
      <c r="B289" s="78"/>
      <c r="C289" s="73"/>
      <c r="D289" s="73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25"/>
      <c r="AY289" s="25"/>
      <c r="AZ289" s="25"/>
    </row>
    <row r="290" spans="2:52" s="76" customFormat="1" ht="12.95" customHeight="1" x14ac:dyDescent="0.25">
      <c r="B290" s="78"/>
      <c r="C290" s="73"/>
      <c r="D290" s="73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25"/>
      <c r="AY290" s="25"/>
      <c r="AZ290" s="25"/>
    </row>
    <row r="291" spans="2:52" s="76" customFormat="1" ht="12.95" customHeight="1" x14ac:dyDescent="0.25">
      <c r="B291" s="78"/>
      <c r="C291" s="73"/>
      <c r="D291" s="73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25"/>
      <c r="AY291" s="25"/>
      <c r="AZ291" s="25"/>
    </row>
    <row r="292" spans="2:52" s="76" customFormat="1" ht="12.95" customHeight="1" x14ac:dyDescent="0.25">
      <c r="B292" s="78"/>
      <c r="C292" s="73"/>
      <c r="D292" s="73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25"/>
      <c r="AY292" s="25"/>
      <c r="AZ292" s="25"/>
    </row>
    <row r="293" spans="2:52" s="76" customFormat="1" ht="12.95" customHeight="1" x14ac:dyDescent="0.25">
      <c r="B293" s="78"/>
      <c r="C293" s="73"/>
      <c r="D293" s="73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25"/>
      <c r="AY293" s="25"/>
      <c r="AZ293" s="25"/>
    </row>
    <row r="294" spans="2:52" s="76" customFormat="1" ht="12.95" customHeight="1" x14ac:dyDescent="0.25">
      <c r="B294" s="78"/>
      <c r="C294" s="73"/>
      <c r="D294" s="73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25"/>
      <c r="AY294" s="25"/>
      <c r="AZ294" s="25"/>
    </row>
    <row r="295" spans="2:52" s="76" customFormat="1" ht="12.95" customHeight="1" x14ac:dyDescent="0.25">
      <c r="B295" s="78"/>
      <c r="C295" s="73"/>
      <c r="D295" s="73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25"/>
      <c r="AY295" s="25"/>
      <c r="AZ295" s="25"/>
    </row>
    <row r="296" spans="2:52" s="76" customFormat="1" ht="12.95" customHeight="1" x14ac:dyDescent="0.25">
      <c r="B296" s="78"/>
      <c r="C296" s="73"/>
      <c r="D296" s="73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25"/>
      <c r="AY296" s="25"/>
      <c r="AZ296" s="25"/>
    </row>
    <row r="297" spans="2:52" s="76" customFormat="1" ht="12.95" customHeight="1" x14ac:dyDescent="0.25">
      <c r="B297" s="78"/>
      <c r="C297" s="73"/>
      <c r="D297" s="73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25"/>
      <c r="AY297" s="25"/>
      <c r="AZ297" s="25"/>
    </row>
    <row r="298" spans="2:52" s="76" customFormat="1" ht="12.95" customHeight="1" x14ac:dyDescent="0.25">
      <c r="B298" s="78"/>
      <c r="C298" s="73"/>
      <c r="D298" s="73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25"/>
      <c r="AY298" s="25"/>
      <c r="AZ298" s="25"/>
    </row>
    <row r="299" spans="2:52" s="76" customFormat="1" ht="12.95" customHeight="1" x14ac:dyDescent="0.25">
      <c r="B299" s="78"/>
      <c r="C299" s="73"/>
      <c r="D299" s="73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25"/>
      <c r="AY299" s="25"/>
      <c r="AZ299" s="25"/>
    </row>
    <row r="300" spans="2:52" s="76" customFormat="1" ht="12.95" customHeight="1" x14ac:dyDescent="0.25">
      <c r="B300" s="78"/>
      <c r="C300" s="73"/>
      <c r="D300" s="73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25"/>
      <c r="AY300" s="25"/>
      <c r="AZ300" s="25"/>
    </row>
    <row r="301" spans="2:52" s="76" customFormat="1" ht="12.95" customHeight="1" x14ac:dyDescent="0.25">
      <c r="B301" s="78"/>
      <c r="C301" s="73"/>
      <c r="D301" s="73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25"/>
      <c r="AY301" s="25"/>
      <c r="AZ301" s="25"/>
    </row>
    <row r="302" spans="2:52" s="76" customFormat="1" ht="12.95" customHeight="1" x14ac:dyDescent="0.25">
      <c r="B302" s="78"/>
      <c r="C302" s="73"/>
      <c r="D302" s="73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25"/>
      <c r="AY302" s="25"/>
      <c r="AZ302" s="25"/>
    </row>
    <row r="303" spans="2:52" s="76" customFormat="1" ht="12.95" customHeight="1" x14ac:dyDescent="0.25">
      <c r="B303" s="78"/>
      <c r="C303" s="73"/>
      <c r="D303" s="73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25"/>
      <c r="AY303" s="25"/>
      <c r="AZ303" s="25"/>
    </row>
    <row r="304" spans="2:52" s="76" customFormat="1" ht="12.95" customHeight="1" x14ac:dyDescent="0.25">
      <c r="B304" s="78"/>
      <c r="C304" s="73"/>
      <c r="D304" s="73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25"/>
      <c r="AY304" s="25"/>
      <c r="AZ304" s="25"/>
    </row>
    <row r="305" spans="2:52" s="76" customFormat="1" ht="12.95" customHeight="1" x14ac:dyDescent="0.25">
      <c r="B305" s="78"/>
      <c r="C305" s="73"/>
      <c r="D305" s="73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25"/>
      <c r="AY305" s="25"/>
      <c r="AZ305" s="25"/>
    </row>
    <row r="306" spans="2:52" s="76" customFormat="1" ht="12.95" customHeight="1" x14ac:dyDescent="0.25">
      <c r="B306" s="78"/>
      <c r="C306" s="73"/>
      <c r="D306" s="73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25"/>
      <c r="AY306" s="25"/>
      <c r="AZ306" s="25"/>
    </row>
    <row r="307" spans="2:52" s="76" customFormat="1" ht="12.95" customHeight="1" x14ac:dyDescent="0.25">
      <c r="B307" s="78"/>
      <c r="C307" s="73"/>
      <c r="D307" s="73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25"/>
      <c r="AY307" s="25"/>
      <c r="AZ307" s="25"/>
    </row>
    <row r="308" spans="2:52" s="76" customFormat="1" ht="12.95" customHeight="1" x14ac:dyDescent="0.25">
      <c r="B308" s="78"/>
      <c r="C308" s="73"/>
      <c r="D308" s="73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25"/>
      <c r="AY308" s="25"/>
      <c r="AZ308" s="25"/>
    </row>
    <row r="309" spans="2:52" s="76" customFormat="1" ht="12.95" customHeight="1" x14ac:dyDescent="0.25">
      <c r="B309" s="78"/>
      <c r="C309" s="73"/>
      <c r="D309" s="73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25"/>
      <c r="AY309" s="25"/>
      <c r="AZ309" s="25"/>
    </row>
    <row r="310" spans="2:52" s="76" customFormat="1" ht="12.95" customHeight="1" x14ac:dyDescent="0.25">
      <c r="B310" s="78"/>
      <c r="C310" s="73"/>
      <c r="D310" s="73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25"/>
      <c r="AY310" s="25"/>
      <c r="AZ310" s="25"/>
    </row>
    <row r="311" spans="2:52" s="76" customFormat="1" ht="12.95" customHeight="1" x14ac:dyDescent="0.25">
      <c r="B311" s="72"/>
      <c r="C311" s="73"/>
      <c r="D311" s="73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25"/>
      <c r="AY311" s="25"/>
      <c r="AZ311" s="25"/>
    </row>
    <row r="312" spans="2:52" s="76" customFormat="1" ht="12.95" customHeight="1" x14ac:dyDescent="0.25">
      <c r="B312" s="72"/>
      <c r="C312" s="73"/>
      <c r="D312" s="73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25"/>
      <c r="AY312" s="25"/>
      <c r="AZ312" s="25"/>
    </row>
    <row r="313" spans="2:52" s="76" customFormat="1" ht="12.95" customHeight="1" x14ac:dyDescent="0.25">
      <c r="B313" s="72"/>
      <c r="C313" s="73"/>
      <c r="D313" s="73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25"/>
      <c r="AY313" s="25"/>
      <c r="AZ313" s="25"/>
    </row>
    <row r="314" spans="2:52" s="76" customFormat="1" ht="12.95" customHeight="1" x14ac:dyDescent="0.25">
      <c r="B314" s="72"/>
      <c r="C314" s="73"/>
      <c r="D314" s="73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25"/>
      <c r="AY314" s="25"/>
      <c r="AZ314" s="25"/>
    </row>
    <row r="315" spans="2:52" s="76" customFormat="1" ht="12.95" customHeight="1" x14ac:dyDescent="0.25">
      <c r="B315" s="72"/>
      <c r="C315" s="73"/>
      <c r="D315" s="73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25"/>
      <c r="AY315" s="25"/>
      <c r="AZ315" s="25"/>
    </row>
    <row r="316" spans="2:52" s="76" customFormat="1" ht="12.95" customHeight="1" x14ac:dyDescent="0.25">
      <c r="B316" s="72"/>
      <c r="C316" s="73"/>
      <c r="D316" s="73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25"/>
      <c r="AY316" s="25"/>
      <c r="AZ316" s="25"/>
    </row>
    <row r="317" spans="2:52" s="76" customFormat="1" ht="18" customHeight="1" x14ac:dyDescent="0.25">
      <c r="B317" s="77"/>
      <c r="C317" s="73"/>
      <c r="D317" s="73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17"/>
      <c r="AY317" s="17"/>
      <c r="AZ317" s="17"/>
    </row>
    <row r="318" spans="2:52" s="76" customFormat="1" ht="12.95" customHeight="1" x14ac:dyDescent="0.25">
      <c r="B318" s="78"/>
      <c r="C318" s="73"/>
      <c r="D318" s="73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25"/>
      <c r="AY318" s="25"/>
      <c r="AZ318" s="25"/>
    </row>
    <row r="319" spans="2:52" s="76" customFormat="1" ht="12.95" customHeight="1" x14ac:dyDescent="0.25">
      <c r="B319" s="78"/>
      <c r="C319" s="73"/>
      <c r="D319" s="73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25"/>
      <c r="AY319" s="25"/>
      <c r="AZ319" s="25"/>
    </row>
    <row r="320" spans="2:52" s="76" customFormat="1" ht="12.95" customHeight="1" x14ac:dyDescent="0.25">
      <c r="B320" s="78"/>
      <c r="C320" s="73"/>
      <c r="D320" s="73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25"/>
      <c r="AY320" s="25"/>
      <c r="AZ320" s="25"/>
    </row>
    <row r="321" spans="2:52" s="76" customFormat="1" ht="12.95" customHeight="1" x14ac:dyDescent="0.25">
      <c r="B321" s="84"/>
      <c r="C321" s="73"/>
      <c r="D321" s="73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25"/>
      <c r="AY321" s="25"/>
      <c r="AZ321" s="25"/>
    </row>
    <row r="322" spans="2:52" s="76" customFormat="1" ht="12.95" customHeight="1" x14ac:dyDescent="0.25">
      <c r="B322" s="72"/>
      <c r="C322" s="73"/>
      <c r="D322" s="73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25"/>
      <c r="AY322" s="25"/>
      <c r="AZ322" s="25"/>
    </row>
    <row r="323" spans="2:52" s="76" customFormat="1" ht="12.95" customHeight="1" x14ac:dyDescent="0.25">
      <c r="B323" s="72"/>
      <c r="C323" s="73"/>
      <c r="D323" s="73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25"/>
      <c r="AY323" s="25"/>
      <c r="AZ323" s="25"/>
    </row>
    <row r="324" spans="2:52" s="76" customFormat="1" ht="31.5" customHeight="1" x14ac:dyDescent="0.25">
      <c r="B324" s="77"/>
      <c r="C324" s="73"/>
      <c r="D324" s="73"/>
      <c r="E324" s="86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2:52" s="76" customFormat="1" ht="12.95" customHeight="1" x14ac:dyDescent="0.25">
      <c r="B325" s="78"/>
      <c r="C325" s="73"/>
      <c r="D325" s="73"/>
      <c r="E325" s="86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2:52" s="76" customFormat="1" ht="12.95" customHeight="1" x14ac:dyDescent="0.25">
      <c r="B326" s="78"/>
      <c r="C326" s="73"/>
      <c r="D326" s="73"/>
      <c r="E326" s="86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2:52" s="76" customFormat="1" ht="12.95" customHeight="1" x14ac:dyDescent="0.25">
      <c r="B327" s="78"/>
      <c r="C327" s="73"/>
      <c r="D327" s="73"/>
      <c r="E327" s="86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2:52" s="76" customFormat="1" ht="12.95" customHeight="1" x14ac:dyDescent="0.25">
      <c r="B328" s="84"/>
      <c r="C328" s="73"/>
      <c r="D328" s="73"/>
      <c r="E328" s="86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2:52" s="76" customFormat="1" ht="12.95" customHeight="1" x14ac:dyDescent="0.25">
      <c r="B329" s="72"/>
      <c r="C329" s="73"/>
      <c r="D329" s="73"/>
      <c r="E329" s="86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2:52" s="76" customFormat="1" ht="12.95" customHeight="1" x14ac:dyDescent="0.25">
      <c r="B330" s="87"/>
      <c r="C330" s="73"/>
      <c r="D330" s="73"/>
      <c r="E330" s="86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2:52" s="76" customFormat="1" x14ac:dyDescent="0.25">
      <c r="B331" s="81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2:52" s="76" customFormat="1" x14ac:dyDescent="0.25">
      <c r="B332" s="81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2:52" s="76" customFormat="1" x14ac:dyDescent="0.25">
      <c r="B333" s="81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2:52" s="76" customFormat="1" x14ac:dyDescent="0.25">
      <c r="B334" s="81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2:52" s="76" customFormat="1" x14ac:dyDescent="0.25">
      <c r="B335" s="81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2:52" s="76" customFormat="1" ht="37.5" customHeight="1" x14ac:dyDescent="0.25">
      <c r="B336" s="83"/>
      <c r="C336" s="88"/>
      <c r="D336" s="88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2:52" s="76" customFormat="1" ht="18" customHeight="1" x14ac:dyDescent="0.25">
      <c r="B337" s="77"/>
      <c r="C337" s="88"/>
      <c r="D337" s="88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2:52" s="76" customFormat="1" ht="12.95" customHeight="1" x14ac:dyDescent="0.25">
      <c r="B338" s="78"/>
      <c r="C338" s="73"/>
      <c r="D338" s="73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25"/>
      <c r="AY338" s="25"/>
      <c r="AZ338" s="25"/>
    </row>
    <row r="339" spans="2:52" s="76" customFormat="1" ht="12.95" customHeight="1" x14ac:dyDescent="0.25">
      <c r="B339" s="78"/>
      <c r="C339" s="73"/>
      <c r="D339" s="73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25"/>
      <c r="AY339" s="25"/>
      <c r="AZ339" s="25"/>
    </row>
    <row r="340" spans="2:52" s="76" customFormat="1" ht="12.95" customHeight="1" x14ac:dyDescent="0.25">
      <c r="B340" s="78"/>
      <c r="C340" s="73"/>
      <c r="D340" s="73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25"/>
      <c r="AY340" s="25"/>
      <c r="AZ340" s="25"/>
    </row>
    <row r="341" spans="2:52" s="76" customFormat="1" ht="12.95" customHeight="1" x14ac:dyDescent="0.25">
      <c r="B341" s="78"/>
      <c r="C341" s="73"/>
      <c r="D341" s="73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25"/>
      <c r="AY341" s="25"/>
      <c r="AZ341" s="25"/>
    </row>
    <row r="342" spans="2:52" s="76" customFormat="1" ht="12.95" customHeight="1" x14ac:dyDescent="0.25">
      <c r="B342" s="78"/>
      <c r="C342" s="73"/>
      <c r="D342" s="73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25"/>
      <c r="AY342" s="25"/>
      <c r="AZ342" s="25"/>
    </row>
    <row r="343" spans="2:52" s="76" customFormat="1" ht="12.95" customHeight="1" x14ac:dyDescent="0.25">
      <c r="B343" s="78"/>
      <c r="C343" s="73"/>
      <c r="D343" s="73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25"/>
      <c r="AY343" s="25"/>
      <c r="AZ343" s="25"/>
    </row>
    <row r="344" spans="2:52" s="76" customFormat="1" ht="12.95" customHeight="1" x14ac:dyDescent="0.25">
      <c r="B344" s="78"/>
      <c r="C344" s="73"/>
      <c r="D344" s="73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25"/>
      <c r="AY344" s="25"/>
      <c r="AZ344" s="25"/>
    </row>
    <row r="345" spans="2:52" s="76" customFormat="1" ht="12.95" customHeight="1" x14ac:dyDescent="0.25">
      <c r="B345" s="78"/>
      <c r="C345" s="73"/>
      <c r="D345" s="73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25"/>
      <c r="AY345" s="25"/>
      <c r="AZ345" s="25"/>
    </row>
    <row r="346" spans="2:52" s="76" customFormat="1" ht="12.95" customHeight="1" x14ac:dyDescent="0.25">
      <c r="B346" s="78"/>
      <c r="C346" s="73"/>
      <c r="D346" s="73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25"/>
      <c r="AY346" s="25"/>
      <c r="AZ346" s="25"/>
    </row>
    <row r="347" spans="2:52" s="76" customFormat="1" ht="12.95" customHeight="1" x14ac:dyDescent="0.25">
      <c r="B347" s="78"/>
      <c r="C347" s="73"/>
      <c r="D347" s="73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25"/>
      <c r="AY347" s="25"/>
      <c r="AZ347" s="25"/>
    </row>
    <row r="348" spans="2:52" s="76" customFormat="1" ht="12.95" customHeight="1" x14ac:dyDescent="0.25">
      <c r="B348" s="78"/>
      <c r="C348" s="73"/>
      <c r="D348" s="73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25"/>
      <c r="AY348" s="25"/>
      <c r="AZ348" s="25"/>
    </row>
    <row r="349" spans="2:52" s="76" customFormat="1" ht="12.95" customHeight="1" x14ac:dyDescent="0.25">
      <c r="B349" s="87"/>
      <c r="C349" s="73"/>
      <c r="D349" s="73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25"/>
      <c r="AY349" s="25"/>
      <c r="AZ349" s="25"/>
    </row>
    <row r="350" spans="2:52" s="76" customFormat="1" x14ac:dyDescent="0.25">
      <c r="B350" s="87"/>
      <c r="C350" s="88"/>
      <c r="D350" s="88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2:52" s="76" customFormat="1" x14ac:dyDescent="0.25">
      <c r="B351" s="87"/>
      <c r="C351" s="88"/>
      <c r="D351" s="88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2:52" s="76" customFormat="1" x14ac:dyDescent="0.25">
      <c r="B352" s="87"/>
      <c r="C352" s="88"/>
      <c r="D352" s="88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2:52" s="76" customFormat="1" x14ac:dyDescent="0.25">
      <c r="B353" s="87"/>
      <c r="C353" s="88"/>
      <c r="D353" s="88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2:52" s="76" customFormat="1" x14ac:dyDescent="0.25">
      <c r="B354" s="87"/>
      <c r="C354" s="88"/>
      <c r="D354" s="88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2:52" s="76" customFormat="1" x14ac:dyDescent="0.25">
      <c r="B355" s="87"/>
      <c r="C355" s="88"/>
      <c r="D355" s="88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2:52" s="76" customFormat="1" ht="24.75" customHeight="1" x14ac:dyDescent="0.25">
      <c r="B356" s="83"/>
      <c r="C356" s="88"/>
      <c r="D356" s="88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2:52" s="76" customFormat="1" ht="18" customHeight="1" x14ac:dyDescent="0.25">
      <c r="B357" s="77"/>
      <c r="C357" s="89"/>
      <c r="D357" s="89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2:52" s="76" customFormat="1" ht="12.95" customHeight="1" x14ac:dyDescent="0.25">
      <c r="B358" s="78"/>
      <c r="C358" s="73"/>
      <c r="D358" s="73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25"/>
      <c r="AY358" s="25"/>
      <c r="AZ358" s="25"/>
    </row>
    <row r="359" spans="2:52" s="76" customFormat="1" ht="12.95" customHeight="1" x14ac:dyDescent="0.25">
      <c r="B359" s="78"/>
      <c r="C359" s="73"/>
      <c r="D359" s="73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25"/>
      <c r="AY359" s="25"/>
      <c r="AZ359" s="25"/>
    </row>
    <row r="360" spans="2:52" s="76" customFormat="1" ht="12.95" customHeight="1" x14ac:dyDescent="0.25">
      <c r="B360" s="78"/>
      <c r="C360" s="73"/>
      <c r="D360" s="73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25"/>
      <c r="AY360" s="25"/>
      <c r="AZ360" s="25"/>
    </row>
    <row r="361" spans="2:52" s="76" customFormat="1" ht="12.95" customHeight="1" x14ac:dyDescent="0.25">
      <c r="B361" s="78"/>
      <c r="C361" s="73"/>
      <c r="D361" s="73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25"/>
      <c r="AY361" s="25"/>
      <c r="AZ361" s="25"/>
    </row>
    <row r="362" spans="2:52" s="76" customFormat="1" ht="12.95" customHeight="1" x14ac:dyDescent="0.25">
      <c r="B362" s="78"/>
      <c r="C362" s="73"/>
      <c r="D362" s="73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25"/>
      <c r="AY362" s="25"/>
      <c r="AZ362" s="25"/>
    </row>
    <row r="363" spans="2:52" s="76" customFormat="1" ht="12.95" customHeight="1" x14ac:dyDescent="0.25">
      <c r="B363" s="78"/>
      <c r="C363" s="73"/>
      <c r="D363" s="73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25"/>
      <c r="AY363" s="25"/>
      <c r="AZ363" s="25"/>
    </row>
    <row r="364" spans="2:52" s="76" customFormat="1" ht="12.95" customHeight="1" x14ac:dyDescent="0.25">
      <c r="B364" s="78"/>
      <c r="C364" s="73"/>
      <c r="D364" s="73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25"/>
      <c r="AY364" s="25"/>
      <c r="AZ364" s="25"/>
    </row>
    <row r="365" spans="2:52" s="76" customFormat="1" ht="12.95" customHeight="1" x14ac:dyDescent="0.25">
      <c r="B365" s="78"/>
      <c r="C365" s="73"/>
      <c r="D365" s="73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25"/>
      <c r="AY365" s="25"/>
      <c r="AZ365" s="25"/>
    </row>
    <row r="366" spans="2:52" s="76" customFormat="1" ht="12.95" customHeight="1" x14ac:dyDescent="0.25">
      <c r="B366" s="78"/>
      <c r="C366" s="73"/>
      <c r="D366" s="73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25"/>
      <c r="AY366" s="25"/>
      <c r="AZ366" s="25"/>
    </row>
    <row r="367" spans="2:52" s="76" customFormat="1" ht="12.95" customHeight="1" x14ac:dyDescent="0.25">
      <c r="B367" s="78"/>
      <c r="C367" s="73"/>
      <c r="D367" s="73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25"/>
      <c r="AY367" s="25"/>
      <c r="AZ367" s="25"/>
    </row>
    <row r="368" spans="2:52" s="76" customFormat="1" ht="12.95" customHeight="1" x14ac:dyDescent="0.25">
      <c r="B368" s="78"/>
      <c r="C368" s="73"/>
      <c r="D368" s="73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25"/>
      <c r="AY368" s="25"/>
      <c r="AZ368" s="25"/>
    </row>
    <row r="369" spans="2:52" s="76" customFormat="1" ht="12.95" customHeight="1" x14ac:dyDescent="0.25">
      <c r="B369" s="87"/>
      <c r="C369" s="73"/>
      <c r="D369" s="73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25"/>
      <c r="AY369" s="25"/>
      <c r="AZ369" s="25"/>
    </row>
    <row r="370" spans="2:52" s="76" customFormat="1" ht="18" customHeight="1" x14ac:dyDescent="0.25">
      <c r="B370" s="77"/>
      <c r="C370" s="89"/>
      <c r="D370" s="89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2:52" s="76" customFormat="1" ht="12.95" customHeight="1" x14ac:dyDescent="0.25">
      <c r="B371" s="78"/>
      <c r="C371" s="73"/>
      <c r="D371" s="73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25"/>
      <c r="AY371" s="25"/>
      <c r="AZ371" s="25"/>
    </row>
    <row r="372" spans="2:52" s="76" customFormat="1" ht="12.95" customHeight="1" x14ac:dyDescent="0.25">
      <c r="B372" s="78"/>
      <c r="C372" s="73"/>
      <c r="D372" s="73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25"/>
      <c r="AY372" s="25"/>
      <c r="AZ372" s="25"/>
    </row>
    <row r="373" spans="2:52" s="76" customFormat="1" ht="12.95" customHeight="1" x14ac:dyDescent="0.25">
      <c r="B373" s="78"/>
      <c r="C373" s="73"/>
      <c r="D373" s="73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25"/>
      <c r="AY373" s="25"/>
      <c r="AZ373" s="25"/>
    </row>
    <row r="374" spans="2:52" s="76" customFormat="1" ht="12.95" customHeight="1" x14ac:dyDescent="0.25">
      <c r="B374" s="78"/>
      <c r="C374" s="73"/>
      <c r="D374" s="73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25"/>
      <c r="AY374" s="25"/>
      <c r="AZ374" s="25"/>
    </row>
    <row r="375" spans="2:52" s="76" customFormat="1" ht="12.95" customHeight="1" x14ac:dyDescent="0.25">
      <c r="B375" s="78"/>
      <c r="C375" s="73"/>
      <c r="D375" s="73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25"/>
      <c r="AY375" s="25"/>
      <c r="AZ375" s="25"/>
    </row>
    <row r="376" spans="2:52" s="76" customFormat="1" ht="12.95" customHeight="1" x14ac:dyDescent="0.25">
      <c r="B376" s="78"/>
      <c r="C376" s="73"/>
      <c r="D376" s="73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25"/>
      <c r="AY376" s="25"/>
      <c r="AZ376" s="25"/>
    </row>
    <row r="377" spans="2:52" s="76" customFormat="1" ht="12.95" customHeight="1" x14ac:dyDescent="0.25">
      <c r="B377" s="78"/>
      <c r="C377" s="73"/>
      <c r="D377" s="73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25"/>
      <c r="AY377" s="25"/>
      <c r="AZ377" s="25"/>
    </row>
    <row r="378" spans="2:52" s="76" customFormat="1" ht="12.95" customHeight="1" x14ac:dyDescent="0.25">
      <c r="B378" s="78"/>
      <c r="C378" s="73"/>
      <c r="D378" s="73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25"/>
      <c r="AY378" s="25"/>
      <c r="AZ378" s="25"/>
    </row>
    <row r="379" spans="2:52" s="76" customFormat="1" ht="12.95" customHeight="1" x14ac:dyDescent="0.25">
      <c r="B379" s="78"/>
      <c r="C379" s="73"/>
      <c r="D379" s="73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25"/>
      <c r="AY379" s="25"/>
      <c r="AZ379" s="25"/>
    </row>
    <row r="380" spans="2:52" s="76" customFormat="1" ht="12.95" customHeight="1" x14ac:dyDescent="0.25">
      <c r="B380" s="78"/>
      <c r="C380" s="73"/>
      <c r="D380" s="73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25"/>
      <c r="AY380" s="25"/>
      <c r="AZ380" s="25"/>
    </row>
    <row r="381" spans="2:52" s="76" customFormat="1" ht="12.95" customHeight="1" x14ac:dyDescent="0.25">
      <c r="B381" s="78"/>
      <c r="C381" s="73"/>
      <c r="D381" s="73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25"/>
      <c r="AY381" s="25"/>
      <c r="AZ381" s="25"/>
    </row>
    <row r="382" spans="2:52" s="76" customFormat="1" ht="12.95" customHeight="1" x14ac:dyDescent="0.25">
      <c r="B382" s="87"/>
      <c r="C382" s="73"/>
      <c r="D382" s="73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25"/>
      <c r="AY382" s="25"/>
      <c r="AZ382" s="25"/>
    </row>
    <row r="383" spans="2:52" s="76" customFormat="1" ht="18" customHeight="1" x14ac:dyDescent="0.25">
      <c r="B383" s="77"/>
      <c r="C383" s="89"/>
      <c r="D383" s="89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2:52" s="76" customFormat="1" ht="12.95" customHeight="1" x14ac:dyDescent="0.25">
      <c r="B384" s="78"/>
      <c r="C384" s="73"/>
      <c r="D384" s="73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25"/>
      <c r="AY384" s="25"/>
      <c r="AZ384" s="25"/>
    </row>
    <row r="385" spans="2:52" s="76" customFormat="1" ht="12.95" customHeight="1" x14ac:dyDescent="0.25">
      <c r="B385" s="78"/>
      <c r="C385" s="73"/>
      <c r="D385" s="73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25"/>
      <c r="AY385" s="25"/>
      <c r="AZ385" s="25"/>
    </row>
    <row r="386" spans="2:52" s="76" customFormat="1" ht="12.95" customHeight="1" x14ac:dyDescent="0.25">
      <c r="B386" s="78"/>
      <c r="C386" s="73"/>
      <c r="D386" s="73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25"/>
      <c r="AY386" s="25"/>
      <c r="AZ386" s="25"/>
    </row>
    <row r="387" spans="2:52" s="76" customFormat="1" ht="12.95" customHeight="1" x14ac:dyDescent="0.25">
      <c r="B387" s="78"/>
      <c r="C387" s="73"/>
      <c r="D387" s="73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25"/>
      <c r="AY387" s="25"/>
      <c r="AZ387" s="25"/>
    </row>
    <row r="388" spans="2:52" s="76" customFormat="1" ht="12.95" customHeight="1" x14ac:dyDescent="0.25">
      <c r="B388" s="78"/>
      <c r="C388" s="73"/>
      <c r="D388" s="73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25"/>
      <c r="AY388" s="25"/>
      <c r="AZ388" s="25"/>
    </row>
    <row r="389" spans="2:52" s="76" customFormat="1" ht="12.95" customHeight="1" x14ac:dyDescent="0.25">
      <c r="B389" s="78"/>
      <c r="C389" s="73"/>
      <c r="D389" s="73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25"/>
      <c r="AY389" s="25"/>
      <c r="AZ389" s="25"/>
    </row>
    <row r="390" spans="2:52" s="76" customFormat="1" ht="12.95" customHeight="1" x14ac:dyDescent="0.25">
      <c r="B390" s="78"/>
      <c r="C390" s="73"/>
      <c r="D390" s="73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25"/>
      <c r="AY390" s="25"/>
      <c r="AZ390" s="25"/>
    </row>
    <row r="391" spans="2:52" s="76" customFormat="1" ht="12.95" customHeight="1" x14ac:dyDescent="0.25">
      <c r="B391" s="78"/>
      <c r="C391" s="73"/>
      <c r="D391" s="73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25"/>
      <c r="AY391" s="25"/>
      <c r="AZ391" s="25"/>
    </row>
    <row r="392" spans="2:52" s="76" customFormat="1" ht="12.95" customHeight="1" x14ac:dyDescent="0.25">
      <c r="B392" s="78"/>
      <c r="C392" s="73"/>
      <c r="D392" s="73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25"/>
      <c r="AY392" s="25"/>
      <c r="AZ392" s="25"/>
    </row>
    <row r="393" spans="2:52" s="76" customFormat="1" ht="12.95" customHeight="1" x14ac:dyDescent="0.25">
      <c r="B393" s="78"/>
      <c r="C393" s="73"/>
      <c r="D393" s="73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25"/>
      <c r="AY393" s="25"/>
      <c r="AZ393" s="25"/>
    </row>
    <row r="394" spans="2:52" s="76" customFormat="1" ht="12.95" customHeight="1" x14ac:dyDescent="0.25">
      <c r="B394" s="78"/>
      <c r="C394" s="73"/>
      <c r="D394" s="73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25"/>
      <c r="AY394" s="25"/>
      <c r="AZ394" s="25"/>
    </row>
    <row r="395" spans="2:52" s="76" customFormat="1" ht="12.95" customHeight="1" x14ac:dyDescent="0.25">
      <c r="B395" s="87"/>
      <c r="C395" s="73"/>
      <c r="D395" s="73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25"/>
      <c r="AY395" s="25"/>
      <c r="AZ395" s="25"/>
    </row>
    <row r="396" spans="2:52" s="76" customFormat="1" ht="18" customHeight="1" x14ac:dyDescent="0.25">
      <c r="B396" s="77"/>
      <c r="C396" s="89"/>
      <c r="D396" s="89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2:52" s="76" customFormat="1" ht="12.95" customHeight="1" x14ac:dyDescent="0.25">
      <c r="B397" s="78"/>
      <c r="C397" s="73"/>
      <c r="D397" s="73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25"/>
      <c r="AY397" s="25"/>
      <c r="AZ397" s="25"/>
    </row>
    <row r="398" spans="2:52" s="76" customFormat="1" ht="12.95" customHeight="1" x14ac:dyDescent="0.25">
      <c r="B398" s="78"/>
      <c r="C398" s="73"/>
      <c r="D398" s="73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25"/>
      <c r="AY398" s="25"/>
      <c r="AZ398" s="25"/>
    </row>
    <row r="399" spans="2:52" s="76" customFormat="1" ht="12.95" customHeight="1" x14ac:dyDescent="0.25">
      <c r="B399" s="78"/>
      <c r="C399" s="73"/>
      <c r="D399" s="73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25"/>
      <c r="AY399" s="25"/>
      <c r="AZ399" s="25"/>
    </row>
    <row r="400" spans="2:52" s="76" customFormat="1" ht="12.95" customHeight="1" x14ac:dyDescent="0.25">
      <c r="B400" s="78"/>
      <c r="C400" s="73"/>
      <c r="D400" s="73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25"/>
      <c r="AY400" s="25"/>
      <c r="AZ400" s="25"/>
    </row>
    <row r="401" spans="2:52" s="76" customFormat="1" ht="12.95" customHeight="1" x14ac:dyDescent="0.25">
      <c r="B401" s="78"/>
      <c r="C401" s="73"/>
      <c r="D401" s="73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25"/>
      <c r="AY401" s="25"/>
      <c r="AZ401" s="25"/>
    </row>
    <row r="402" spans="2:52" s="76" customFormat="1" ht="12.95" customHeight="1" x14ac:dyDescent="0.25">
      <c r="B402" s="78"/>
      <c r="C402" s="73"/>
      <c r="D402" s="73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25"/>
      <c r="AY402" s="25"/>
      <c r="AZ402" s="25"/>
    </row>
    <row r="403" spans="2:52" s="76" customFormat="1" ht="12.95" customHeight="1" x14ac:dyDescent="0.25">
      <c r="B403" s="78"/>
      <c r="C403" s="73"/>
      <c r="D403" s="73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25"/>
      <c r="AY403" s="25"/>
      <c r="AZ403" s="25"/>
    </row>
    <row r="404" spans="2:52" s="76" customFormat="1" ht="12.95" customHeight="1" x14ac:dyDescent="0.25">
      <c r="B404" s="78"/>
      <c r="C404" s="73"/>
      <c r="D404" s="73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25"/>
      <c r="AY404" s="25"/>
      <c r="AZ404" s="25"/>
    </row>
    <row r="405" spans="2:52" s="76" customFormat="1" ht="12.95" customHeight="1" x14ac:dyDescent="0.25">
      <c r="B405" s="78"/>
      <c r="C405" s="73"/>
      <c r="D405" s="73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25"/>
      <c r="AY405" s="25"/>
      <c r="AZ405" s="25"/>
    </row>
    <row r="406" spans="2:52" s="76" customFormat="1" ht="12.95" customHeight="1" x14ac:dyDescent="0.25">
      <c r="B406" s="78"/>
      <c r="C406" s="73"/>
      <c r="D406" s="73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25"/>
      <c r="AY406" s="25"/>
      <c r="AZ406" s="25"/>
    </row>
    <row r="407" spans="2:52" s="76" customFormat="1" ht="12.95" customHeight="1" x14ac:dyDescent="0.25">
      <c r="B407" s="78"/>
      <c r="C407" s="73"/>
      <c r="D407" s="73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25"/>
      <c r="AY407" s="25"/>
      <c r="AZ407" s="25"/>
    </row>
    <row r="408" spans="2:52" s="76" customFormat="1" ht="12.95" customHeight="1" x14ac:dyDescent="0.25">
      <c r="B408" s="87"/>
      <c r="C408" s="73"/>
      <c r="D408" s="73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25"/>
      <c r="AY408" s="25"/>
      <c r="AZ408" s="25"/>
    </row>
    <row r="409" spans="2:52" s="76" customFormat="1" ht="18" customHeight="1" x14ac:dyDescent="0.25">
      <c r="B409" s="77"/>
      <c r="C409" s="89"/>
      <c r="D409" s="89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2:52" s="76" customFormat="1" ht="12.95" customHeight="1" x14ac:dyDescent="0.25">
      <c r="B410" s="78"/>
      <c r="C410" s="73"/>
      <c r="D410" s="73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25"/>
      <c r="AY410" s="25"/>
      <c r="AZ410" s="25"/>
    </row>
    <row r="411" spans="2:52" s="76" customFormat="1" ht="12.95" customHeight="1" x14ac:dyDescent="0.25">
      <c r="B411" s="78"/>
      <c r="C411" s="73"/>
      <c r="D411" s="73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25"/>
      <c r="AY411" s="25"/>
      <c r="AZ411" s="25"/>
    </row>
    <row r="412" spans="2:52" s="76" customFormat="1" ht="12.95" customHeight="1" x14ac:dyDescent="0.25">
      <c r="B412" s="78"/>
      <c r="C412" s="73"/>
      <c r="D412" s="73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25"/>
      <c r="AY412" s="25"/>
      <c r="AZ412" s="25"/>
    </row>
    <row r="413" spans="2:52" s="76" customFormat="1" ht="12.95" customHeight="1" x14ac:dyDescent="0.25">
      <c r="B413" s="78"/>
      <c r="C413" s="73"/>
      <c r="D413" s="73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25"/>
      <c r="AY413" s="25"/>
      <c r="AZ413" s="25"/>
    </row>
    <row r="414" spans="2:52" s="76" customFormat="1" ht="12.95" customHeight="1" x14ac:dyDescent="0.25">
      <c r="B414" s="78"/>
      <c r="C414" s="73"/>
      <c r="D414" s="73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25"/>
      <c r="AY414" s="25"/>
      <c r="AZ414" s="25"/>
    </row>
    <row r="415" spans="2:52" s="76" customFormat="1" ht="12.95" customHeight="1" x14ac:dyDescent="0.25">
      <c r="B415" s="78"/>
      <c r="C415" s="73"/>
      <c r="D415" s="73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25"/>
      <c r="AY415" s="25"/>
      <c r="AZ415" s="25"/>
    </row>
    <row r="416" spans="2:52" s="76" customFormat="1" ht="12.95" customHeight="1" x14ac:dyDescent="0.25">
      <c r="B416" s="78"/>
      <c r="C416" s="73"/>
      <c r="D416" s="73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25"/>
      <c r="AY416" s="25"/>
      <c r="AZ416" s="25"/>
    </row>
    <row r="417" spans="2:52" s="76" customFormat="1" ht="12.95" customHeight="1" x14ac:dyDescent="0.25">
      <c r="B417" s="78"/>
      <c r="C417" s="73"/>
      <c r="D417" s="73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25"/>
      <c r="AY417" s="25"/>
      <c r="AZ417" s="25"/>
    </row>
    <row r="418" spans="2:52" s="76" customFormat="1" ht="12.95" customHeight="1" x14ac:dyDescent="0.25">
      <c r="B418" s="78"/>
      <c r="C418" s="73"/>
      <c r="D418" s="73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25"/>
      <c r="AY418" s="25"/>
      <c r="AZ418" s="25"/>
    </row>
    <row r="419" spans="2:52" s="76" customFormat="1" ht="12.95" customHeight="1" x14ac:dyDescent="0.25">
      <c r="B419" s="78"/>
      <c r="C419" s="73"/>
      <c r="D419" s="73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25"/>
      <c r="AY419" s="25"/>
      <c r="AZ419" s="25"/>
    </row>
    <row r="420" spans="2:52" s="76" customFormat="1" ht="12.95" customHeight="1" x14ac:dyDescent="0.25">
      <c r="B420" s="78"/>
      <c r="C420" s="73"/>
      <c r="D420" s="73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25"/>
      <c r="AY420" s="25"/>
      <c r="AZ420" s="25"/>
    </row>
    <row r="421" spans="2:52" s="76" customFormat="1" ht="12.95" customHeight="1" x14ac:dyDescent="0.25">
      <c r="B421" s="87"/>
      <c r="C421" s="73"/>
      <c r="D421" s="73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25"/>
      <c r="AY421" s="25"/>
      <c r="AZ421" s="25"/>
    </row>
    <row r="422" spans="2:52" s="76" customFormat="1" ht="18" customHeight="1" x14ac:dyDescent="0.25">
      <c r="B422" s="77"/>
      <c r="C422" s="89"/>
      <c r="D422" s="89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2:52" s="76" customFormat="1" ht="12.95" customHeight="1" x14ac:dyDescent="0.25">
      <c r="B423" s="78"/>
      <c r="C423" s="73"/>
      <c r="D423" s="73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25"/>
      <c r="AY423" s="25"/>
      <c r="AZ423" s="25"/>
    </row>
    <row r="424" spans="2:52" s="76" customFormat="1" ht="12.95" customHeight="1" x14ac:dyDescent="0.25">
      <c r="B424" s="78"/>
      <c r="C424" s="73"/>
      <c r="D424" s="73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25"/>
      <c r="AY424" s="25"/>
      <c r="AZ424" s="25"/>
    </row>
    <row r="425" spans="2:52" s="76" customFormat="1" ht="12.95" customHeight="1" x14ac:dyDescent="0.25">
      <c r="B425" s="78"/>
      <c r="C425" s="73"/>
      <c r="D425" s="73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25"/>
      <c r="AY425" s="25"/>
      <c r="AZ425" s="25"/>
    </row>
    <row r="426" spans="2:52" s="76" customFormat="1" ht="12.95" customHeight="1" x14ac:dyDescent="0.25">
      <c r="B426" s="78"/>
      <c r="C426" s="73"/>
      <c r="D426" s="73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25"/>
      <c r="AY426" s="25"/>
      <c r="AZ426" s="25"/>
    </row>
    <row r="427" spans="2:52" s="76" customFormat="1" ht="12.95" customHeight="1" x14ac:dyDescent="0.25">
      <c r="B427" s="78"/>
      <c r="C427" s="73"/>
      <c r="D427" s="73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25"/>
      <c r="AY427" s="25"/>
      <c r="AZ427" s="25"/>
    </row>
    <row r="428" spans="2:52" s="76" customFormat="1" ht="12.95" customHeight="1" x14ac:dyDescent="0.25">
      <c r="B428" s="78"/>
      <c r="C428" s="73"/>
      <c r="D428" s="73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25"/>
      <c r="AY428" s="25"/>
      <c r="AZ428" s="25"/>
    </row>
    <row r="429" spans="2:52" s="76" customFormat="1" ht="12.95" customHeight="1" x14ac:dyDescent="0.25">
      <c r="B429" s="78"/>
      <c r="C429" s="73"/>
      <c r="D429" s="73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25"/>
      <c r="AY429" s="25"/>
      <c r="AZ429" s="25"/>
    </row>
    <row r="430" spans="2:52" s="76" customFormat="1" ht="12.95" customHeight="1" x14ac:dyDescent="0.25">
      <c r="B430" s="78"/>
      <c r="C430" s="73"/>
      <c r="D430" s="73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25"/>
      <c r="AY430" s="25"/>
      <c r="AZ430" s="25"/>
    </row>
    <row r="431" spans="2:52" s="76" customFormat="1" ht="12.95" customHeight="1" x14ac:dyDescent="0.25">
      <c r="B431" s="78"/>
      <c r="C431" s="73"/>
      <c r="D431" s="73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25"/>
      <c r="AY431" s="25"/>
      <c r="AZ431" s="25"/>
    </row>
    <row r="432" spans="2:52" s="76" customFormat="1" ht="12.95" customHeight="1" x14ac:dyDescent="0.25">
      <c r="B432" s="78"/>
      <c r="C432" s="73"/>
      <c r="D432" s="73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25"/>
      <c r="AY432" s="25"/>
      <c r="AZ432" s="25"/>
    </row>
    <row r="433" spans="2:52" s="76" customFormat="1" ht="12.95" customHeight="1" x14ac:dyDescent="0.25">
      <c r="B433" s="78"/>
      <c r="C433" s="73"/>
      <c r="D433" s="73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25"/>
      <c r="AY433" s="25"/>
      <c r="AZ433" s="25"/>
    </row>
    <row r="434" spans="2:52" s="76" customFormat="1" ht="12.95" customHeight="1" x14ac:dyDescent="0.25">
      <c r="B434" s="87"/>
      <c r="C434" s="73"/>
      <c r="D434" s="73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25"/>
      <c r="AY434" s="25"/>
      <c r="AZ434" s="25"/>
    </row>
    <row r="435" spans="2:52" s="76" customFormat="1" ht="18" customHeight="1" x14ac:dyDescent="0.25">
      <c r="B435" s="77"/>
      <c r="C435" s="89"/>
      <c r="D435" s="89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2:52" s="76" customFormat="1" ht="12.95" customHeight="1" x14ac:dyDescent="0.25">
      <c r="B436" s="78"/>
      <c r="C436" s="73"/>
      <c r="D436" s="73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25"/>
      <c r="AY436" s="25"/>
      <c r="AZ436" s="25"/>
    </row>
    <row r="437" spans="2:52" s="76" customFormat="1" ht="12.95" customHeight="1" x14ac:dyDescent="0.25">
      <c r="B437" s="78"/>
      <c r="C437" s="73"/>
      <c r="D437" s="73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25"/>
      <c r="AY437" s="25"/>
      <c r="AZ437" s="25"/>
    </row>
    <row r="438" spans="2:52" s="76" customFormat="1" ht="12.95" customHeight="1" x14ac:dyDescent="0.25">
      <c r="B438" s="78"/>
      <c r="C438" s="73"/>
      <c r="D438" s="73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25"/>
      <c r="AY438" s="25"/>
      <c r="AZ438" s="25"/>
    </row>
    <row r="439" spans="2:52" s="76" customFormat="1" ht="12.95" customHeight="1" x14ac:dyDescent="0.25">
      <c r="B439" s="78"/>
      <c r="C439" s="73"/>
      <c r="D439" s="73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25"/>
      <c r="AY439" s="25"/>
      <c r="AZ439" s="25"/>
    </row>
    <row r="440" spans="2:52" s="76" customFormat="1" ht="12.95" customHeight="1" x14ac:dyDescent="0.25">
      <c r="B440" s="78"/>
      <c r="C440" s="73"/>
      <c r="D440" s="73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25"/>
      <c r="AY440" s="25"/>
      <c r="AZ440" s="25"/>
    </row>
    <row r="441" spans="2:52" s="76" customFormat="1" ht="12.95" customHeight="1" x14ac:dyDescent="0.25">
      <c r="B441" s="78"/>
      <c r="C441" s="73"/>
      <c r="D441" s="73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25"/>
      <c r="AY441" s="25"/>
      <c r="AZ441" s="25"/>
    </row>
    <row r="442" spans="2:52" s="76" customFormat="1" ht="12.95" customHeight="1" x14ac:dyDescent="0.25">
      <c r="B442" s="78"/>
      <c r="C442" s="73"/>
      <c r="D442" s="73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25"/>
      <c r="AY442" s="25"/>
      <c r="AZ442" s="25"/>
    </row>
    <row r="443" spans="2:52" s="76" customFormat="1" ht="12.95" customHeight="1" x14ac:dyDescent="0.25">
      <c r="B443" s="78"/>
      <c r="C443" s="73"/>
      <c r="D443" s="73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25"/>
      <c r="AY443" s="25"/>
      <c r="AZ443" s="25"/>
    </row>
    <row r="444" spans="2:52" s="76" customFormat="1" ht="12.95" customHeight="1" x14ac:dyDescent="0.25">
      <c r="B444" s="78"/>
      <c r="C444" s="73"/>
      <c r="D444" s="73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25"/>
      <c r="AY444" s="25"/>
      <c r="AZ444" s="25"/>
    </row>
    <row r="445" spans="2:52" s="76" customFormat="1" ht="12.95" customHeight="1" x14ac:dyDescent="0.25">
      <c r="B445" s="78"/>
      <c r="C445" s="73"/>
      <c r="D445" s="73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25"/>
      <c r="AY445" s="25"/>
      <c r="AZ445" s="25"/>
    </row>
    <row r="446" spans="2:52" s="76" customFormat="1" ht="12.95" customHeight="1" x14ac:dyDescent="0.25">
      <c r="B446" s="78"/>
      <c r="C446" s="73"/>
      <c r="D446" s="73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25"/>
      <c r="AY446" s="25"/>
      <c r="AZ446" s="25"/>
    </row>
    <row r="447" spans="2:52" s="76" customFormat="1" ht="12.95" customHeight="1" x14ac:dyDescent="0.25">
      <c r="B447" s="87"/>
      <c r="C447" s="73"/>
      <c r="D447" s="73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25"/>
      <c r="AY447" s="25"/>
      <c r="AZ447" s="25"/>
    </row>
    <row r="448" spans="2:52" s="76" customFormat="1" ht="18" customHeight="1" x14ac:dyDescent="0.25">
      <c r="B448" s="77"/>
      <c r="C448" s="89"/>
      <c r="D448" s="89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2:52" s="76" customFormat="1" ht="12.95" customHeight="1" x14ac:dyDescent="0.25">
      <c r="B449" s="78"/>
      <c r="C449" s="73"/>
      <c r="D449" s="73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25"/>
      <c r="AY449" s="25"/>
      <c r="AZ449" s="25"/>
    </row>
    <row r="450" spans="2:52" s="76" customFormat="1" ht="12.95" customHeight="1" x14ac:dyDescent="0.25">
      <c r="B450" s="78"/>
      <c r="C450" s="73"/>
      <c r="D450" s="73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25"/>
      <c r="AY450" s="25"/>
      <c r="AZ450" s="25"/>
    </row>
    <row r="451" spans="2:52" s="76" customFormat="1" ht="12.95" customHeight="1" x14ac:dyDescent="0.25">
      <c r="B451" s="78"/>
      <c r="C451" s="73"/>
      <c r="D451" s="73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25"/>
      <c r="AY451" s="25"/>
      <c r="AZ451" s="25"/>
    </row>
    <row r="452" spans="2:52" s="76" customFormat="1" ht="12.95" customHeight="1" x14ac:dyDescent="0.25">
      <c r="B452" s="78"/>
      <c r="C452" s="73"/>
      <c r="D452" s="73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25"/>
      <c r="AY452" s="25"/>
      <c r="AZ452" s="25"/>
    </row>
    <row r="453" spans="2:52" s="76" customFormat="1" ht="12.95" customHeight="1" x14ac:dyDescent="0.25">
      <c r="B453" s="78"/>
      <c r="C453" s="73"/>
      <c r="D453" s="73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25"/>
      <c r="AY453" s="25"/>
      <c r="AZ453" s="25"/>
    </row>
    <row r="454" spans="2:52" s="76" customFormat="1" ht="12.95" customHeight="1" x14ac:dyDescent="0.25">
      <c r="B454" s="78"/>
      <c r="C454" s="73"/>
      <c r="D454" s="73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25"/>
      <c r="AY454" s="25"/>
      <c r="AZ454" s="25"/>
    </row>
    <row r="455" spans="2:52" s="76" customFormat="1" ht="12.95" customHeight="1" x14ac:dyDescent="0.25">
      <c r="B455" s="78"/>
      <c r="C455" s="73"/>
      <c r="D455" s="73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25"/>
      <c r="AY455" s="25"/>
      <c r="AZ455" s="25"/>
    </row>
    <row r="456" spans="2:52" s="76" customFormat="1" ht="12.95" customHeight="1" x14ac:dyDescent="0.25">
      <c r="B456" s="78"/>
      <c r="C456" s="73"/>
      <c r="D456" s="73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25"/>
      <c r="AY456" s="25"/>
      <c r="AZ456" s="25"/>
    </row>
    <row r="457" spans="2:52" s="76" customFormat="1" ht="12.95" customHeight="1" x14ac:dyDescent="0.25">
      <c r="B457" s="78"/>
      <c r="C457" s="73"/>
      <c r="D457" s="73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25"/>
      <c r="AY457" s="25"/>
      <c r="AZ457" s="25"/>
    </row>
    <row r="458" spans="2:52" s="76" customFormat="1" ht="12.95" customHeight="1" x14ac:dyDescent="0.25">
      <c r="B458" s="78"/>
      <c r="C458" s="73"/>
      <c r="D458" s="73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25"/>
      <c r="AY458" s="25"/>
      <c r="AZ458" s="25"/>
    </row>
    <row r="459" spans="2:52" s="76" customFormat="1" ht="12.95" customHeight="1" x14ac:dyDescent="0.25">
      <c r="B459" s="78"/>
      <c r="C459" s="73"/>
      <c r="D459" s="73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25"/>
      <c r="AY459" s="25"/>
      <c r="AZ459" s="25"/>
    </row>
    <row r="460" spans="2:52" s="76" customFormat="1" ht="12.95" customHeight="1" x14ac:dyDescent="0.25">
      <c r="B460" s="87"/>
      <c r="C460" s="73"/>
      <c r="D460" s="73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25"/>
      <c r="AY460" s="25"/>
      <c r="AZ460" s="25"/>
    </row>
    <row r="461" spans="2:52" s="76" customFormat="1" ht="18" customHeight="1" x14ac:dyDescent="0.25">
      <c r="B461" s="77"/>
      <c r="C461" s="89"/>
      <c r="D461" s="89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2:52" s="76" customFormat="1" ht="12.95" customHeight="1" x14ac:dyDescent="0.25">
      <c r="B462" s="78"/>
      <c r="C462" s="73"/>
      <c r="D462" s="73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25"/>
      <c r="AY462" s="25"/>
      <c r="AZ462" s="25"/>
    </row>
    <row r="463" spans="2:52" s="76" customFormat="1" ht="12.95" customHeight="1" x14ac:dyDescent="0.25">
      <c r="B463" s="78"/>
      <c r="C463" s="73"/>
      <c r="D463" s="73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25"/>
      <c r="AY463" s="25"/>
      <c r="AZ463" s="25"/>
    </row>
    <row r="464" spans="2:52" s="76" customFormat="1" ht="12.95" customHeight="1" x14ac:dyDescent="0.25">
      <c r="B464" s="78"/>
      <c r="C464" s="73"/>
      <c r="D464" s="73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25"/>
      <c r="AY464" s="25"/>
      <c r="AZ464" s="25"/>
    </row>
    <row r="465" spans="2:52" s="76" customFormat="1" ht="12.95" customHeight="1" x14ac:dyDescent="0.25">
      <c r="B465" s="78"/>
      <c r="C465" s="73"/>
      <c r="D465" s="73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25"/>
      <c r="AY465" s="25"/>
      <c r="AZ465" s="25"/>
    </row>
    <row r="466" spans="2:52" s="76" customFormat="1" ht="12.95" customHeight="1" x14ac:dyDescent="0.25">
      <c r="B466" s="78"/>
      <c r="C466" s="73"/>
      <c r="D466" s="73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25"/>
      <c r="AY466" s="25"/>
      <c r="AZ466" s="25"/>
    </row>
    <row r="467" spans="2:52" s="76" customFormat="1" ht="12.95" customHeight="1" x14ac:dyDescent="0.25">
      <c r="B467" s="78"/>
      <c r="C467" s="73"/>
      <c r="D467" s="73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25"/>
      <c r="AY467" s="25"/>
      <c r="AZ467" s="25"/>
    </row>
    <row r="468" spans="2:52" s="76" customFormat="1" ht="12.95" customHeight="1" x14ac:dyDescent="0.25">
      <c r="B468" s="78"/>
      <c r="C468" s="73"/>
      <c r="D468" s="73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25"/>
      <c r="AY468" s="25"/>
      <c r="AZ468" s="25"/>
    </row>
    <row r="469" spans="2:52" s="76" customFormat="1" ht="12.95" customHeight="1" x14ac:dyDescent="0.25">
      <c r="B469" s="78"/>
      <c r="C469" s="73"/>
      <c r="D469" s="73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25"/>
      <c r="AY469" s="25"/>
      <c r="AZ469" s="25"/>
    </row>
    <row r="470" spans="2:52" s="76" customFormat="1" ht="12.95" customHeight="1" x14ac:dyDescent="0.25">
      <c r="B470" s="78"/>
      <c r="C470" s="73"/>
      <c r="D470" s="73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25"/>
      <c r="AY470" s="25"/>
      <c r="AZ470" s="25"/>
    </row>
    <row r="471" spans="2:52" s="76" customFormat="1" ht="12.95" customHeight="1" x14ac:dyDescent="0.25">
      <c r="B471" s="78"/>
      <c r="C471" s="73"/>
      <c r="D471" s="73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25"/>
      <c r="AY471" s="25"/>
      <c r="AZ471" s="25"/>
    </row>
    <row r="472" spans="2:52" s="76" customFormat="1" ht="12.95" customHeight="1" x14ac:dyDescent="0.25">
      <c r="B472" s="78"/>
      <c r="C472" s="73"/>
      <c r="D472" s="73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25"/>
      <c r="AY472" s="25"/>
      <c r="AZ472" s="25"/>
    </row>
    <row r="473" spans="2:52" s="76" customFormat="1" ht="12.95" customHeight="1" x14ac:dyDescent="0.25">
      <c r="B473" s="87"/>
      <c r="C473" s="73"/>
      <c r="D473" s="73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25"/>
      <c r="AY473" s="25"/>
      <c r="AZ473" s="25"/>
    </row>
    <row r="474" spans="2:52" s="76" customFormat="1" ht="18" customHeight="1" x14ac:dyDescent="0.25">
      <c r="B474" s="77"/>
      <c r="C474" s="89"/>
      <c r="D474" s="89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2:52" s="76" customFormat="1" ht="12.95" customHeight="1" x14ac:dyDescent="0.25">
      <c r="B475" s="78"/>
      <c r="C475" s="73"/>
      <c r="D475" s="73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25"/>
      <c r="AY475" s="25"/>
      <c r="AZ475" s="25"/>
    </row>
    <row r="476" spans="2:52" s="76" customFormat="1" ht="12.95" customHeight="1" x14ac:dyDescent="0.25">
      <c r="B476" s="78"/>
      <c r="C476" s="73"/>
      <c r="D476" s="73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25"/>
      <c r="AY476" s="25"/>
      <c r="AZ476" s="25"/>
    </row>
    <row r="477" spans="2:52" s="76" customFormat="1" ht="12.95" customHeight="1" x14ac:dyDescent="0.25">
      <c r="B477" s="78"/>
      <c r="C477" s="73"/>
      <c r="D477" s="73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25"/>
      <c r="AY477" s="25"/>
      <c r="AZ477" s="25"/>
    </row>
    <row r="478" spans="2:52" s="76" customFormat="1" ht="12.95" customHeight="1" x14ac:dyDescent="0.25">
      <c r="B478" s="78"/>
      <c r="C478" s="73"/>
      <c r="D478" s="73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25"/>
      <c r="AY478" s="25"/>
      <c r="AZ478" s="25"/>
    </row>
    <row r="479" spans="2:52" s="76" customFormat="1" ht="12.95" customHeight="1" x14ac:dyDescent="0.25">
      <c r="B479" s="78"/>
      <c r="C479" s="73"/>
      <c r="D479" s="73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25"/>
      <c r="AY479" s="25"/>
      <c r="AZ479" s="25"/>
    </row>
    <row r="480" spans="2:52" s="76" customFormat="1" ht="12.95" customHeight="1" x14ac:dyDescent="0.25">
      <c r="B480" s="78"/>
      <c r="C480" s="73"/>
      <c r="D480" s="73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25"/>
      <c r="AY480" s="25"/>
      <c r="AZ480" s="25"/>
    </row>
    <row r="481" spans="2:52" s="76" customFormat="1" ht="12.95" customHeight="1" x14ac:dyDescent="0.25">
      <c r="B481" s="78"/>
      <c r="C481" s="73"/>
      <c r="D481" s="73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25"/>
      <c r="AY481" s="25"/>
      <c r="AZ481" s="25"/>
    </row>
    <row r="482" spans="2:52" s="76" customFormat="1" ht="12.95" customHeight="1" x14ac:dyDescent="0.25">
      <c r="B482" s="78"/>
      <c r="C482" s="73"/>
      <c r="D482" s="73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25"/>
      <c r="AY482" s="25"/>
      <c r="AZ482" s="25"/>
    </row>
    <row r="483" spans="2:52" s="76" customFormat="1" ht="12.95" customHeight="1" x14ac:dyDescent="0.25">
      <c r="B483" s="78"/>
      <c r="C483" s="73"/>
      <c r="D483" s="73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25"/>
      <c r="AY483" s="25"/>
      <c r="AZ483" s="25"/>
    </row>
    <row r="484" spans="2:52" s="76" customFormat="1" ht="12.95" customHeight="1" x14ac:dyDescent="0.25">
      <c r="B484" s="78"/>
      <c r="C484" s="73"/>
      <c r="D484" s="73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25"/>
      <c r="AY484" s="25"/>
      <c r="AZ484" s="25"/>
    </row>
    <row r="485" spans="2:52" s="76" customFormat="1" ht="12.95" customHeight="1" x14ac:dyDescent="0.25">
      <c r="B485" s="78"/>
      <c r="C485" s="73"/>
      <c r="D485" s="73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25"/>
      <c r="AY485" s="25"/>
      <c r="AZ485" s="25"/>
    </row>
    <row r="486" spans="2:52" s="76" customFormat="1" ht="12.95" customHeight="1" x14ac:dyDescent="0.25">
      <c r="B486" s="87"/>
      <c r="C486" s="73"/>
      <c r="D486" s="73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25"/>
      <c r="AY486" s="25"/>
      <c r="AZ486" s="25"/>
    </row>
    <row r="487" spans="2:52" s="76" customFormat="1" ht="18" customHeight="1" x14ac:dyDescent="0.25">
      <c r="B487" s="77"/>
      <c r="C487" s="89"/>
      <c r="D487" s="89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2:52" s="76" customFormat="1" ht="12.95" customHeight="1" x14ac:dyDescent="0.25">
      <c r="B488" s="78"/>
      <c r="C488" s="73"/>
      <c r="D488" s="73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25"/>
      <c r="AY488" s="25"/>
      <c r="AZ488" s="25"/>
    </row>
    <row r="489" spans="2:52" s="76" customFormat="1" ht="12.95" customHeight="1" x14ac:dyDescent="0.25">
      <c r="B489" s="78"/>
      <c r="C489" s="73"/>
      <c r="D489" s="73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25"/>
      <c r="AY489" s="25"/>
      <c r="AZ489" s="25"/>
    </row>
    <row r="490" spans="2:52" s="76" customFormat="1" ht="12.95" customHeight="1" x14ac:dyDescent="0.25">
      <c r="B490" s="78"/>
      <c r="C490" s="73"/>
      <c r="D490" s="73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25"/>
      <c r="AY490" s="25"/>
      <c r="AZ490" s="25"/>
    </row>
    <row r="491" spans="2:52" s="76" customFormat="1" ht="12.95" customHeight="1" x14ac:dyDescent="0.25">
      <c r="B491" s="78"/>
      <c r="C491" s="73"/>
      <c r="D491" s="73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25"/>
      <c r="AY491" s="25"/>
      <c r="AZ491" s="25"/>
    </row>
    <row r="492" spans="2:52" s="76" customFormat="1" ht="12.95" customHeight="1" x14ac:dyDescent="0.25">
      <c r="B492" s="78"/>
      <c r="C492" s="73"/>
      <c r="D492" s="73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25"/>
      <c r="AY492" s="25"/>
      <c r="AZ492" s="25"/>
    </row>
    <row r="493" spans="2:52" s="76" customFormat="1" ht="12.95" customHeight="1" x14ac:dyDescent="0.25">
      <c r="B493" s="78"/>
      <c r="C493" s="73"/>
      <c r="D493" s="73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25"/>
      <c r="AY493" s="25"/>
      <c r="AZ493" s="25"/>
    </row>
    <row r="494" spans="2:52" s="76" customFormat="1" ht="12.95" customHeight="1" x14ac:dyDescent="0.25">
      <c r="B494" s="78"/>
      <c r="C494" s="73"/>
      <c r="D494" s="73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25"/>
      <c r="AY494" s="25"/>
      <c r="AZ494" s="25"/>
    </row>
    <row r="495" spans="2:52" s="76" customFormat="1" ht="12.95" customHeight="1" x14ac:dyDescent="0.25">
      <c r="B495" s="78"/>
      <c r="C495" s="73"/>
      <c r="D495" s="73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25"/>
      <c r="AY495" s="25"/>
      <c r="AZ495" s="25"/>
    </row>
    <row r="496" spans="2:52" s="76" customFormat="1" ht="12.95" customHeight="1" x14ac:dyDescent="0.25">
      <c r="B496" s="78"/>
      <c r="C496" s="73"/>
      <c r="D496" s="73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25"/>
      <c r="AY496" s="25"/>
      <c r="AZ496" s="25"/>
    </row>
    <row r="497" spans="2:52" s="76" customFormat="1" ht="12.95" customHeight="1" x14ac:dyDescent="0.25">
      <c r="B497" s="78"/>
      <c r="C497" s="73"/>
      <c r="D497" s="73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25"/>
      <c r="AY497" s="25"/>
      <c r="AZ497" s="25"/>
    </row>
    <row r="498" spans="2:52" s="76" customFormat="1" ht="12.95" customHeight="1" x14ac:dyDescent="0.25">
      <c r="B498" s="78"/>
      <c r="C498" s="73"/>
      <c r="D498" s="73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25"/>
      <c r="AY498" s="25"/>
      <c r="AZ498" s="25"/>
    </row>
    <row r="499" spans="2:52" s="76" customFormat="1" ht="12.95" customHeight="1" x14ac:dyDescent="0.25">
      <c r="B499" s="87"/>
      <c r="C499" s="73"/>
      <c r="D499" s="73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25"/>
      <c r="AY499" s="25"/>
      <c r="AZ499" s="25"/>
    </row>
    <row r="500" spans="2:52" s="76" customFormat="1" ht="18" customHeight="1" x14ac:dyDescent="0.25">
      <c r="B500" s="77"/>
      <c r="C500" s="89"/>
      <c r="D500" s="89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2:52" s="76" customFormat="1" ht="12.95" customHeight="1" x14ac:dyDescent="0.25">
      <c r="B501" s="78"/>
      <c r="C501" s="73"/>
      <c r="D501" s="73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25"/>
      <c r="AY501" s="25"/>
      <c r="AZ501" s="25"/>
    </row>
    <row r="502" spans="2:52" s="76" customFormat="1" ht="12.95" customHeight="1" x14ac:dyDescent="0.25">
      <c r="B502" s="78"/>
      <c r="C502" s="73"/>
      <c r="D502" s="73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25"/>
      <c r="AY502" s="25"/>
      <c r="AZ502" s="25"/>
    </row>
    <row r="503" spans="2:52" s="76" customFormat="1" ht="12.95" customHeight="1" x14ac:dyDescent="0.25">
      <c r="B503" s="78"/>
      <c r="C503" s="73"/>
      <c r="D503" s="73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25"/>
      <c r="AY503" s="25"/>
      <c r="AZ503" s="25"/>
    </row>
    <row r="504" spans="2:52" s="76" customFormat="1" ht="12.95" customHeight="1" x14ac:dyDescent="0.25">
      <c r="B504" s="78"/>
      <c r="C504" s="73"/>
      <c r="D504" s="73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25"/>
      <c r="AY504" s="25"/>
      <c r="AZ504" s="25"/>
    </row>
    <row r="505" spans="2:52" s="76" customFormat="1" ht="12.95" customHeight="1" x14ac:dyDescent="0.25">
      <c r="B505" s="78"/>
      <c r="C505" s="73"/>
      <c r="D505" s="73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25"/>
      <c r="AY505" s="25"/>
      <c r="AZ505" s="25"/>
    </row>
    <row r="506" spans="2:52" s="76" customFormat="1" ht="12.95" customHeight="1" x14ac:dyDescent="0.25">
      <c r="B506" s="78"/>
      <c r="C506" s="73"/>
      <c r="D506" s="73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25"/>
      <c r="AY506" s="25"/>
      <c r="AZ506" s="25"/>
    </row>
    <row r="507" spans="2:52" s="76" customFormat="1" ht="12.95" customHeight="1" x14ac:dyDescent="0.25">
      <c r="B507" s="78"/>
      <c r="C507" s="73"/>
      <c r="D507" s="73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25"/>
      <c r="AY507" s="25"/>
      <c r="AZ507" s="25"/>
    </row>
    <row r="508" spans="2:52" s="76" customFormat="1" ht="12.95" customHeight="1" x14ac:dyDescent="0.25">
      <c r="B508" s="78"/>
      <c r="C508" s="73"/>
      <c r="D508" s="73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25"/>
      <c r="AY508" s="25"/>
      <c r="AZ508" s="25"/>
    </row>
    <row r="509" spans="2:52" s="76" customFormat="1" ht="12.95" customHeight="1" x14ac:dyDescent="0.25">
      <c r="B509" s="78"/>
      <c r="C509" s="73"/>
      <c r="D509" s="73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25"/>
      <c r="AY509" s="25"/>
      <c r="AZ509" s="25"/>
    </row>
    <row r="510" spans="2:52" s="76" customFormat="1" ht="12.95" customHeight="1" x14ac:dyDescent="0.25">
      <c r="B510" s="78"/>
      <c r="C510" s="73"/>
      <c r="D510" s="73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25"/>
      <c r="AY510" s="25"/>
      <c r="AZ510" s="25"/>
    </row>
    <row r="511" spans="2:52" s="76" customFormat="1" ht="12.95" customHeight="1" x14ac:dyDescent="0.25">
      <c r="B511" s="78"/>
      <c r="C511" s="73"/>
      <c r="D511" s="73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25"/>
      <c r="AY511" s="25"/>
      <c r="AZ511" s="25"/>
    </row>
    <row r="512" spans="2:52" s="76" customFormat="1" ht="12.95" customHeight="1" x14ac:dyDescent="0.25">
      <c r="B512" s="87"/>
      <c r="C512" s="73"/>
      <c r="D512" s="73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25"/>
      <c r="AY512" s="25"/>
      <c r="AZ512" s="25"/>
    </row>
    <row r="513" spans="2:52" s="76" customFormat="1" ht="18" customHeight="1" x14ac:dyDescent="0.25">
      <c r="B513" s="77"/>
      <c r="C513" s="89"/>
      <c r="D513" s="89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2:52" s="76" customFormat="1" ht="12.95" customHeight="1" x14ac:dyDescent="0.25">
      <c r="B514" s="78"/>
      <c r="C514" s="73"/>
      <c r="D514" s="73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25"/>
      <c r="AY514" s="25"/>
      <c r="AZ514" s="25"/>
    </row>
    <row r="515" spans="2:52" s="76" customFormat="1" ht="12.95" customHeight="1" x14ac:dyDescent="0.25">
      <c r="B515" s="78"/>
      <c r="C515" s="73"/>
      <c r="D515" s="73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25"/>
      <c r="AY515" s="25"/>
      <c r="AZ515" s="25"/>
    </row>
    <row r="516" spans="2:52" s="76" customFormat="1" ht="12.95" customHeight="1" x14ac:dyDescent="0.25">
      <c r="B516" s="78"/>
      <c r="C516" s="73"/>
      <c r="D516" s="73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25"/>
      <c r="AY516" s="25"/>
      <c r="AZ516" s="25"/>
    </row>
    <row r="517" spans="2:52" s="76" customFormat="1" ht="12.95" customHeight="1" x14ac:dyDescent="0.25">
      <c r="B517" s="78"/>
      <c r="C517" s="73"/>
      <c r="D517" s="73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25"/>
      <c r="AY517" s="25"/>
      <c r="AZ517" s="25"/>
    </row>
    <row r="518" spans="2:52" s="76" customFormat="1" ht="12.95" customHeight="1" x14ac:dyDescent="0.25">
      <c r="B518" s="78"/>
      <c r="C518" s="73"/>
      <c r="D518" s="73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25"/>
      <c r="AY518" s="25"/>
      <c r="AZ518" s="25"/>
    </row>
    <row r="519" spans="2:52" s="76" customFormat="1" ht="12.95" customHeight="1" x14ac:dyDescent="0.25">
      <c r="B519" s="78"/>
      <c r="C519" s="73"/>
      <c r="D519" s="73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25"/>
      <c r="AY519" s="25"/>
      <c r="AZ519" s="25"/>
    </row>
    <row r="520" spans="2:52" s="76" customFormat="1" ht="12.95" customHeight="1" x14ac:dyDescent="0.25">
      <c r="B520" s="78"/>
      <c r="C520" s="73"/>
      <c r="D520" s="73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25"/>
      <c r="AY520" s="25"/>
      <c r="AZ520" s="25"/>
    </row>
    <row r="521" spans="2:52" s="76" customFormat="1" ht="12.95" customHeight="1" x14ac:dyDescent="0.25">
      <c r="B521" s="78"/>
      <c r="C521" s="73"/>
      <c r="D521" s="73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25"/>
      <c r="AY521" s="25"/>
      <c r="AZ521" s="25"/>
    </row>
    <row r="522" spans="2:52" s="76" customFormat="1" ht="12.95" customHeight="1" x14ac:dyDescent="0.25">
      <c r="B522" s="78"/>
      <c r="C522" s="73"/>
      <c r="D522" s="73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25"/>
      <c r="AY522" s="25"/>
      <c r="AZ522" s="25"/>
    </row>
    <row r="523" spans="2:52" s="76" customFormat="1" ht="12.95" customHeight="1" x14ac:dyDescent="0.25">
      <c r="B523" s="78"/>
      <c r="C523" s="73"/>
      <c r="D523" s="73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25"/>
      <c r="AY523" s="25"/>
      <c r="AZ523" s="25"/>
    </row>
    <row r="524" spans="2:52" s="76" customFormat="1" ht="12.95" customHeight="1" x14ac:dyDescent="0.25">
      <c r="B524" s="78"/>
      <c r="C524" s="73"/>
      <c r="D524" s="73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25"/>
      <c r="AY524" s="25"/>
      <c r="AZ524" s="25"/>
    </row>
    <row r="525" spans="2:52" s="76" customFormat="1" ht="12.95" customHeight="1" x14ac:dyDescent="0.25">
      <c r="B525" s="87"/>
      <c r="C525" s="73"/>
      <c r="D525" s="73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25"/>
      <c r="AY525" s="25"/>
      <c r="AZ525" s="25"/>
    </row>
    <row r="526" spans="2:52" s="76" customFormat="1" ht="18" customHeight="1" x14ac:dyDescent="0.25">
      <c r="B526" s="77"/>
      <c r="C526" s="89"/>
      <c r="D526" s="89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2:52" s="76" customFormat="1" ht="12.95" customHeight="1" x14ac:dyDescent="0.25">
      <c r="B527" s="78"/>
      <c r="C527" s="73"/>
      <c r="D527" s="73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25"/>
      <c r="AY527" s="25"/>
      <c r="AZ527" s="25"/>
    </row>
    <row r="528" spans="2:52" s="76" customFormat="1" ht="12.95" customHeight="1" x14ac:dyDescent="0.25">
      <c r="B528" s="78"/>
      <c r="C528" s="73"/>
      <c r="D528" s="73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25"/>
      <c r="AY528" s="25"/>
      <c r="AZ528" s="25"/>
    </row>
    <row r="529" spans="2:52" s="76" customFormat="1" ht="12.95" customHeight="1" x14ac:dyDescent="0.25">
      <c r="B529" s="78"/>
      <c r="C529" s="73"/>
      <c r="D529" s="73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25"/>
      <c r="AY529" s="25"/>
      <c r="AZ529" s="25"/>
    </row>
    <row r="530" spans="2:52" s="76" customFormat="1" ht="12.95" customHeight="1" x14ac:dyDescent="0.25">
      <c r="B530" s="78"/>
      <c r="C530" s="73"/>
      <c r="D530" s="73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25"/>
      <c r="AY530" s="25"/>
      <c r="AZ530" s="25"/>
    </row>
    <row r="531" spans="2:52" s="76" customFormat="1" ht="12.95" customHeight="1" x14ac:dyDescent="0.25">
      <c r="B531" s="78"/>
      <c r="C531" s="73"/>
      <c r="D531" s="73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25"/>
      <c r="AY531" s="25"/>
      <c r="AZ531" s="25"/>
    </row>
    <row r="532" spans="2:52" s="76" customFormat="1" ht="12.95" customHeight="1" x14ac:dyDescent="0.25">
      <c r="B532" s="78"/>
      <c r="C532" s="73"/>
      <c r="D532" s="73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25"/>
      <c r="AY532" s="25"/>
      <c r="AZ532" s="25"/>
    </row>
    <row r="533" spans="2:52" s="76" customFormat="1" ht="12.95" customHeight="1" x14ac:dyDescent="0.25">
      <c r="B533" s="78"/>
      <c r="C533" s="73"/>
      <c r="D533" s="73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25"/>
      <c r="AY533" s="25"/>
      <c r="AZ533" s="25"/>
    </row>
    <row r="534" spans="2:52" s="76" customFormat="1" ht="12.95" customHeight="1" x14ac:dyDescent="0.25">
      <c r="B534" s="78"/>
      <c r="C534" s="73"/>
      <c r="D534" s="73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25"/>
      <c r="AY534" s="25"/>
      <c r="AZ534" s="25"/>
    </row>
    <row r="535" spans="2:52" s="76" customFormat="1" ht="12.95" customHeight="1" x14ac:dyDescent="0.25">
      <c r="B535" s="78"/>
      <c r="C535" s="73"/>
      <c r="D535" s="73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25"/>
      <c r="AY535" s="25"/>
      <c r="AZ535" s="25"/>
    </row>
    <row r="536" spans="2:52" s="76" customFormat="1" ht="12.95" customHeight="1" x14ac:dyDescent="0.25">
      <c r="B536" s="78"/>
      <c r="C536" s="73"/>
      <c r="D536" s="73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25"/>
      <c r="AY536" s="25"/>
      <c r="AZ536" s="25"/>
    </row>
    <row r="537" spans="2:52" s="76" customFormat="1" ht="12.95" customHeight="1" x14ac:dyDescent="0.25">
      <c r="B537" s="78"/>
      <c r="C537" s="73"/>
      <c r="D537" s="73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25"/>
      <c r="AY537" s="25"/>
      <c r="AZ537" s="25"/>
    </row>
    <row r="538" spans="2:52" s="76" customFormat="1" ht="12.95" customHeight="1" x14ac:dyDescent="0.25">
      <c r="B538" s="87"/>
      <c r="C538" s="73"/>
      <c r="D538" s="73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25"/>
      <c r="AY538" s="25"/>
      <c r="AZ538" s="25"/>
    </row>
    <row r="539" spans="2:52" s="76" customFormat="1" ht="18" customHeight="1" x14ac:dyDescent="0.25">
      <c r="B539" s="77"/>
      <c r="C539" s="89"/>
      <c r="D539" s="89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2:52" s="76" customFormat="1" ht="12.95" customHeight="1" x14ac:dyDescent="0.25">
      <c r="B540" s="78"/>
      <c r="C540" s="73"/>
      <c r="D540" s="73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25"/>
      <c r="AY540" s="25"/>
      <c r="AZ540" s="25"/>
    </row>
    <row r="541" spans="2:52" s="76" customFormat="1" ht="12.95" customHeight="1" x14ac:dyDescent="0.25">
      <c r="B541" s="78"/>
      <c r="C541" s="73"/>
      <c r="D541" s="73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25"/>
      <c r="AY541" s="25"/>
      <c r="AZ541" s="25"/>
    </row>
    <row r="542" spans="2:52" s="76" customFormat="1" ht="12.95" customHeight="1" x14ac:dyDescent="0.25">
      <c r="B542" s="78"/>
      <c r="C542" s="73"/>
      <c r="D542" s="73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25"/>
      <c r="AY542" s="25"/>
      <c r="AZ542" s="25"/>
    </row>
    <row r="543" spans="2:52" s="76" customFormat="1" ht="12.95" customHeight="1" x14ac:dyDescent="0.25">
      <c r="B543" s="78"/>
      <c r="C543" s="73"/>
      <c r="D543" s="73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25"/>
      <c r="AY543" s="25"/>
      <c r="AZ543" s="25"/>
    </row>
    <row r="544" spans="2:52" s="76" customFormat="1" ht="12.95" customHeight="1" x14ac:dyDescent="0.25">
      <c r="B544" s="78"/>
      <c r="C544" s="73"/>
      <c r="D544" s="73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25"/>
      <c r="AY544" s="25"/>
      <c r="AZ544" s="25"/>
    </row>
    <row r="545" spans="2:52" s="76" customFormat="1" ht="12.95" customHeight="1" x14ac:dyDescent="0.25">
      <c r="B545" s="78"/>
      <c r="C545" s="73"/>
      <c r="D545" s="73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25"/>
      <c r="AY545" s="25"/>
      <c r="AZ545" s="25"/>
    </row>
    <row r="546" spans="2:52" s="76" customFormat="1" ht="12.95" customHeight="1" x14ac:dyDescent="0.25">
      <c r="B546" s="78"/>
      <c r="C546" s="73"/>
      <c r="D546" s="73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25"/>
      <c r="AY546" s="25"/>
      <c r="AZ546" s="25"/>
    </row>
    <row r="547" spans="2:52" s="76" customFormat="1" ht="12.95" customHeight="1" x14ac:dyDescent="0.25">
      <c r="B547" s="78"/>
      <c r="C547" s="73"/>
      <c r="D547" s="73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25"/>
      <c r="AY547" s="25"/>
      <c r="AZ547" s="25"/>
    </row>
    <row r="548" spans="2:52" s="76" customFormat="1" ht="12.95" customHeight="1" x14ac:dyDescent="0.25">
      <c r="B548" s="78"/>
      <c r="C548" s="73"/>
      <c r="D548" s="73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25"/>
      <c r="AY548" s="25"/>
      <c r="AZ548" s="25"/>
    </row>
    <row r="549" spans="2:52" s="76" customFormat="1" ht="12.95" customHeight="1" x14ac:dyDescent="0.25">
      <c r="B549" s="78"/>
      <c r="C549" s="73"/>
      <c r="D549" s="73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25"/>
      <c r="AY549" s="25"/>
      <c r="AZ549" s="25"/>
    </row>
    <row r="550" spans="2:52" s="76" customFormat="1" ht="12.95" customHeight="1" x14ac:dyDescent="0.25">
      <c r="B550" s="78"/>
      <c r="C550" s="73"/>
      <c r="D550" s="73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25"/>
      <c r="AY550" s="25"/>
      <c r="AZ550" s="25"/>
    </row>
    <row r="551" spans="2:52" s="76" customFormat="1" ht="12.95" customHeight="1" x14ac:dyDescent="0.25">
      <c r="B551" s="87"/>
      <c r="C551" s="73"/>
      <c r="D551" s="73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25"/>
      <c r="AY551" s="25"/>
      <c r="AZ551" s="25"/>
    </row>
    <row r="552" spans="2:52" s="76" customFormat="1" ht="18" customHeight="1" x14ac:dyDescent="0.25">
      <c r="B552" s="77"/>
      <c r="C552" s="89"/>
      <c r="D552" s="89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2:52" s="76" customFormat="1" ht="12.95" customHeight="1" x14ac:dyDescent="0.25">
      <c r="B553" s="78"/>
      <c r="C553" s="73"/>
      <c r="D553" s="73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25"/>
      <c r="AY553" s="25"/>
      <c r="AZ553" s="25"/>
    </row>
    <row r="554" spans="2:52" s="76" customFormat="1" ht="12.95" customHeight="1" x14ac:dyDescent="0.25">
      <c r="B554" s="78"/>
      <c r="C554" s="73"/>
      <c r="D554" s="73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25"/>
      <c r="AY554" s="25"/>
      <c r="AZ554" s="25"/>
    </row>
    <row r="555" spans="2:52" s="76" customFormat="1" ht="12.95" customHeight="1" x14ac:dyDescent="0.25">
      <c r="B555" s="78"/>
      <c r="C555" s="73"/>
      <c r="D555" s="73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25"/>
      <c r="AY555" s="25"/>
      <c r="AZ555" s="25"/>
    </row>
    <row r="556" spans="2:52" s="76" customFormat="1" ht="12.95" customHeight="1" x14ac:dyDescent="0.25">
      <c r="B556" s="78"/>
      <c r="C556" s="73"/>
      <c r="D556" s="73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25"/>
      <c r="AY556" s="25"/>
      <c r="AZ556" s="25"/>
    </row>
    <row r="557" spans="2:52" s="76" customFormat="1" ht="12.95" customHeight="1" x14ac:dyDescent="0.25">
      <c r="B557" s="78"/>
      <c r="C557" s="73"/>
      <c r="D557" s="73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25"/>
      <c r="AY557" s="25"/>
      <c r="AZ557" s="25"/>
    </row>
    <row r="558" spans="2:52" s="76" customFormat="1" ht="12.95" customHeight="1" x14ac:dyDescent="0.25">
      <c r="B558" s="78"/>
      <c r="C558" s="73"/>
      <c r="D558" s="73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25"/>
      <c r="AY558" s="25"/>
      <c r="AZ558" s="25"/>
    </row>
    <row r="559" spans="2:52" s="76" customFormat="1" ht="12.95" customHeight="1" x14ac:dyDescent="0.25">
      <c r="B559" s="78"/>
      <c r="C559" s="73"/>
      <c r="D559" s="73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25"/>
      <c r="AY559" s="25"/>
      <c r="AZ559" s="25"/>
    </row>
    <row r="560" spans="2:52" s="76" customFormat="1" ht="12.95" customHeight="1" x14ac:dyDescent="0.25">
      <c r="B560" s="78"/>
      <c r="C560" s="73"/>
      <c r="D560" s="73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25"/>
      <c r="AY560" s="25"/>
      <c r="AZ560" s="25"/>
    </row>
    <row r="561" spans="2:52" s="76" customFormat="1" ht="12.95" customHeight="1" x14ac:dyDescent="0.25">
      <c r="B561" s="78"/>
      <c r="C561" s="73"/>
      <c r="D561" s="73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25"/>
      <c r="AY561" s="25"/>
      <c r="AZ561" s="25"/>
    </row>
    <row r="562" spans="2:52" s="76" customFormat="1" ht="12.95" customHeight="1" x14ac:dyDescent="0.25">
      <c r="B562" s="78"/>
      <c r="C562" s="73"/>
      <c r="D562" s="73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25"/>
      <c r="AY562" s="25"/>
      <c r="AZ562" s="25"/>
    </row>
    <row r="563" spans="2:52" s="76" customFormat="1" ht="12.95" customHeight="1" x14ac:dyDescent="0.25">
      <c r="B563" s="78"/>
      <c r="C563" s="73"/>
      <c r="D563" s="73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25"/>
      <c r="AY563" s="25"/>
      <c r="AZ563" s="25"/>
    </row>
    <row r="564" spans="2:52" s="76" customFormat="1" ht="12.95" customHeight="1" x14ac:dyDescent="0.25">
      <c r="B564" s="87"/>
      <c r="C564" s="73"/>
      <c r="D564" s="73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25"/>
      <c r="AY564" s="25"/>
      <c r="AZ564" s="25"/>
    </row>
    <row r="565" spans="2:52" s="76" customFormat="1" ht="18" customHeight="1" x14ac:dyDescent="0.25">
      <c r="B565" s="77"/>
      <c r="C565" s="89"/>
      <c r="D565" s="89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2:52" s="76" customFormat="1" ht="12.95" customHeight="1" x14ac:dyDescent="0.25">
      <c r="B566" s="78"/>
      <c r="C566" s="73"/>
      <c r="D566" s="73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25"/>
      <c r="AY566" s="25"/>
      <c r="AZ566" s="25"/>
    </row>
    <row r="567" spans="2:52" s="76" customFormat="1" ht="12.95" customHeight="1" x14ac:dyDescent="0.25">
      <c r="B567" s="78"/>
      <c r="C567" s="73"/>
      <c r="D567" s="73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25"/>
      <c r="AY567" s="25"/>
      <c r="AZ567" s="25"/>
    </row>
    <row r="568" spans="2:52" s="76" customFormat="1" ht="12.95" customHeight="1" x14ac:dyDescent="0.25">
      <c r="B568" s="78"/>
      <c r="C568" s="73"/>
      <c r="D568" s="73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25"/>
      <c r="AY568" s="25"/>
      <c r="AZ568" s="25"/>
    </row>
    <row r="569" spans="2:52" s="76" customFormat="1" ht="12.95" customHeight="1" x14ac:dyDescent="0.25">
      <c r="B569" s="78"/>
      <c r="C569" s="73"/>
      <c r="D569" s="73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25"/>
      <c r="AY569" s="25"/>
      <c r="AZ569" s="25"/>
    </row>
    <row r="570" spans="2:52" s="76" customFormat="1" ht="12.95" customHeight="1" x14ac:dyDescent="0.25">
      <c r="B570" s="78"/>
      <c r="C570" s="73"/>
      <c r="D570" s="73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25"/>
      <c r="AY570" s="25"/>
      <c r="AZ570" s="25"/>
    </row>
    <row r="571" spans="2:52" s="76" customFormat="1" ht="12.95" customHeight="1" x14ac:dyDescent="0.25">
      <c r="B571" s="78"/>
      <c r="C571" s="73"/>
      <c r="D571" s="73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25"/>
      <c r="AY571" s="25"/>
      <c r="AZ571" s="25"/>
    </row>
    <row r="572" spans="2:52" s="76" customFormat="1" ht="12.95" customHeight="1" x14ac:dyDescent="0.25">
      <c r="B572" s="78"/>
      <c r="C572" s="73"/>
      <c r="D572" s="73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25"/>
      <c r="AY572" s="25"/>
      <c r="AZ572" s="25"/>
    </row>
    <row r="573" spans="2:52" s="76" customFormat="1" ht="12.95" customHeight="1" x14ac:dyDescent="0.25">
      <c r="B573" s="78"/>
      <c r="C573" s="73"/>
      <c r="D573" s="73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25"/>
      <c r="AY573" s="25"/>
      <c r="AZ573" s="25"/>
    </row>
    <row r="574" spans="2:52" s="76" customFormat="1" ht="12.95" customHeight="1" x14ac:dyDescent="0.25">
      <c r="B574" s="78"/>
      <c r="C574" s="73"/>
      <c r="D574" s="73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25"/>
      <c r="AY574" s="25"/>
      <c r="AZ574" s="25"/>
    </row>
    <row r="575" spans="2:52" s="76" customFormat="1" ht="12.95" customHeight="1" x14ac:dyDescent="0.25">
      <c r="B575" s="78"/>
      <c r="C575" s="73"/>
      <c r="D575" s="73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25"/>
      <c r="AY575" s="25"/>
      <c r="AZ575" s="25"/>
    </row>
    <row r="576" spans="2:52" s="76" customFormat="1" ht="12.95" customHeight="1" x14ac:dyDescent="0.25">
      <c r="B576" s="78"/>
      <c r="C576" s="73"/>
      <c r="D576" s="73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25"/>
      <c r="AY576" s="25"/>
      <c r="AZ576" s="25"/>
    </row>
    <row r="577" spans="2:52" s="76" customFormat="1" ht="12.95" customHeight="1" x14ac:dyDescent="0.25">
      <c r="B577" s="87"/>
      <c r="C577" s="73"/>
      <c r="D577" s="73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25"/>
      <c r="AY577" s="25"/>
      <c r="AZ577" s="25"/>
    </row>
    <row r="578" spans="2:52" s="76" customFormat="1" ht="18" customHeight="1" x14ac:dyDescent="0.25">
      <c r="B578" s="77"/>
      <c r="C578" s="89"/>
      <c r="D578" s="89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2:52" s="76" customFormat="1" ht="12.95" customHeight="1" x14ac:dyDescent="0.25">
      <c r="B579" s="78"/>
      <c r="C579" s="73"/>
      <c r="D579" s="73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25"/>
      <c r="AY579" s="25"/>
      <c r="AZ579" s="25"/>
    </row>
    <row r="580" spans="2:52" s="76" customFormat="1" ht="12.95" customHeight="1" x14ac:dyDescent="0.25">
      <c r="B580" s="78"/>
      <c r="C580" s="73"/>
      <c r="D580" s="73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25"/>
      <c r="AY580" s="25"/>
      <c r="AZ580" s="25"/>
    </row>
    <row r="581" spans="2:52" s="76" customFormat="1" ht="12.95" customHeight="1" x14ac:dyDescent="0.25">
      <c r="B581" s="78"/>
      <c r="C581" s="73"/>
      <c r="D581" s="73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25"/>
      <c r="AY581" s="25"/>
      <c r="AZ581" s="25"/>
    </row>
    <row r="582" spans="2:52" s="76" customFormat="1" ht="12.95" customHeight="1" x14ac:dyDescent="0.25">
      <c r="B582" s="78"/>
      <c r="C582" s="73"/>
      <c r="D582" s="73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25"/>
      <c r="AY582" s="25"/>
      <c r="AZ582" s="25"/>
    </row>
    <row r="583" spans="2:52" s="76" customFormat="1" ht="12.95" customHeight="1" x14ac:dyDescent="0.25">
      <c r="B583" s="78"/>
      <c r="C583" s="73"/>
      <c r="D583" s="73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25"/>
      <c r="AY583" s="25"/>
      <c r="AZ583" s="25"/>
    </row>
    <row r="584" spans="2:52" s="76" customFormat="1" ht="12.95" customHeight="1" x14ac:dyDescent="0.25">
      <c r="B584" s="78"/>
      <c r="C584" s="73"/>
      <c r="D584" s="73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25"/>
      <c r="AY584" s="25"/>
      <c r="AZ584" s="25"/>
    </row>
    <row r="585" spans="2:52" s="76" customFormat="1" ht="12.95" customHeight="1" x14ac:dyDescent="0.25">
      <c r="B585" s="78"/>
      <c r="C585" s="73"/>
      <c r="D585" s="73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25"/>
      <c r="AY585" s="25"/>
      <c r="AZ585" s="25"/>
    </row>
    <row r="586" spans="2:52" s="76" customFormat="1" ht="12.95" customHeight="1" x14ac:dyDescent="0.25">
      <c r="B586" s="78"/>
      <c r="C586" s="73"/>
      <c r="D586" s="73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25"/>
      <c r="AY586" s="25"/>
      <c r="AZ586" s="25"/>
    </row>
    <row r="587" spans="2:52" s="76" customFormat="1" ht="12.95" customHeight="1" x14ac:dyDescent="0.25">
      <c r="B587" s="78"/>
      <c r="C587" s="73"/>
      <c r="D587" s="73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25"/>
      <c r="AY587" s="25"/>
      <c r="AZ587" s="25"/>
    </row>
    <row r="588" spans="2:52" s="76" customFormat="1" ht="12.95" customHeight="1" x14ac:dyDescent="0.25">
      <c r="B588" s="78"/>
      <c r="C588" s="73"/>
      <c r="D588" s="73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25"/>
      <c r="AY588" s="25"/>
      <c r="AZ588" s="25"/>
    </row>
    <row r="589" spans="2:52" s="76" customFormat="1" ht="12.95" customHeight="1" x14ac:dyDescent="0.25">
      <c r="B589" s="78"/>
      <c r="C589" s="73"/>
      <c r="D589" s="73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25"/>
      <c r="AY589" s="25"/>
      <c r="AZ589" s="25"/>
    </row>
    <row r="590" spans="2:52" s="76" customFormat="1" ht="12.95" customHeight="1" x14ac:dyDescent="0.25">
      <c r="B590" s="87"/>
      <c r="C590" s="73"/>
      <c r="D590" s="73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25"/>
      <c r="AY590" s="25"/>
      <c r="AZ590" s="25"/>
    </row>
    <row r="591" spans="2:52" s="76" customFormat="1" ht="18" customHeight="1" x14ac:dyDescent="0.25">
      <c r="B591" s="77"/>
      <c r="C591" s="89"/>
      <c r="D591" s="89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2:52" s="76" customFormat="1" ht="12.95" customHeight="1" x14ac:dyDescent="0.25">
      <c r="B592" s="78"/>
      <c r="C592" s="73"/>
      <c r="D592" s="73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25"/>
      <c r="AY592" s="25"/>
      <c r="AZ592" s="25"/>
    </row>
    <row r="593" spans="2:52" s="76" customFormat="1" ht="12.95" customHeight="1" x14ac:dyDescent="0.25">
      <c r="B593" s="78"/>
      <c r="C593" s="73"/>
      <c r="D593" s="73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25"/>
      <c r="AY593" s="25"/>
      <c r="AZ593" s="25"/>
    </row>
    <row r="594" spans="2:52" s="76" customFormat="1" ht="12.95" customHeight="1" x14ac:dyDescent="0.25">
      <c r="B594" s="78"/>
      <c r="C594" s="73"/>
      <c r="D594" s="73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25"/>
      <c r="AY594" s="25"/>
      <c r="AZ594" s="25"/>
    </row>
    <row r="595" spans="2:52" s="76" customFormat="1" ht="12.95" customHeight="1" x14ac:dyDescent="0.25">
      <c r="B595" s="78"/>
      <c r="C595" s="73"/>
      <c r="D595" s="73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25"/>
      <c r="AY595" s="25"/>
      <c r="AZ595" s="25"/>
    </row>
    <row r="596" spans="2:52" s="76" customFormat="1" ht="12.95" customHeight="1" x14ac:dyDescent="0.25">
      <c r="B596" s="78"/>
      <c r="C596" s="73"/>
      <c r="D596" s="73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25"/>
      <c r="AY596" s="25"/>
      <c r="AZ596" s="25"/>
    </row>
    <row r="597" spans="2:52" s="76" customFormat="1" ht="12.95" customHeight="1" x14ac:dyDescent="0.25">
      <c r="B597" s="78"/>
      <c r="C597" s="73"/>
      <c r="D597" s="73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25"/>
      <c r="AY597" s="25"/>
      <c r="AZ597" s="25"/>
    </row>
    <row r="598" spans="2:52" s="76" customFormat="1" ht="12.95" customHeight="1" x14ac:dyDescent="0.25">
      <c r="B598" s="78"/>
      <c r="C598" s="73"/>
      <c r="D598" s="73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25"/>
      <c r="AY598" s="25"/>
      <c r="AZ598" s="25"/>
    </row>
    <row r="599" spans="2:52" s="76" customFormat="1" ht="12.95" customHeight="1" x14ac:dyDescent="0.25">
      <c r="B599" s="78"/>
      <c r="C599" s="73"/>
      <c r="D599" s="73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25"/>
      <c r="AY599" s="25"/>
      <c r="AZ599" s="25"/>
    </row>
    <row r="600" spans="2:52" s="76" customFormat="1" ht="12.95" customHeight="1" x14ac:dyDescent="0.25">
      <c r="B600" s="78"/>
      <c r="C600" s="73"/>
      <c r="D600" s="73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25"/>
      <c r="AY600" s="25"/>
      <c r="AZ600" s="25"/>
    </row>
    <row r="601" spans="2:52" s="76" customFormat="1" ht="12.95" customHeight="1" x14ac:dyDescent="0.25">
      <c r="B601" s="78"/>
      <c r="C601" s="73"/>
      <c r="D601" s="73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25"/>
      <c r="AY601" s="25"/>
      <c r="AZ601" s="25"/>
    </row>
    <row r="602" spans="2:52" s="76" customFormat="1" ht="12.95" customHeight="1" x14ac:dyDescent="0.25">
      <c r="B602" s="78"/>
      <c r="C602" s="73"/>
      <c r="D602" s="73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25"/>
      <c r="AY602" s="25"/>
      <c r="AZ602" s="25"/>
    </row>
    <row r="603" spans="2:52" s="76" customFormat="1" ht="12.95" customHeight="1" x14ac:dyDescent="0.25">
      <c r="B603" s="87"/>
      <c r="C603" s="73"/>
      <c r="D603" s="73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25"/>
      <c r="AY603" s="25"/>
      <c r="AZ603" s="25"/>
    </row>
    <row r="604" spans="2:52" s="76" customFormat="1" ht="18" customHeight="1" x14ac:dyDescent="0.25">
      <c r="B604" s="77"/>
      <c r="C604" s="89"/>
      <c r="D604" s="89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2:52" s="76" customFormat="1" ht="12.95" customHeight="1" x14ac:dyDescent="0.25">
      <c r="B605" s="78"/>
      <c r="C605" s="73"/>
      <c r="D605" s="73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25"/>
      <c r="AY605" s="25"/>
      <c r="AZ605" s="25"/>
    </row>
    <row r="606" spans="2:52" s="76" customFormat="1" ht="12.95" customHeight="1" x14ac:dyDescent="0.25">
      <c r="B606" s="78"/>
      <c r="C606" s="73"/>
      <c r="D606" s="73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25"/>
      <c r="AY606" s="25"/>
      <c r="AZ606" s="25"/>
    </row>
    <row r="607" spans="2:52" s="76" customFormat="1" ht="12.95" customHeight="1" x14ac:dyDescent="0.25">
      <c r="B607" s="78"/>
      <c r="C607" s="73"/>
      <c r="D607" s="73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25"/>
      <c r="AY607" s="25"/>
      <c r="AZ607" s="25"/>
    </row>
    <row r="608" spans="2:52" s="76" customFormat="1" ht="12.95" customHeight="1" x14ac:dyDescent="0.25">
      <c r="B608" s="78"/>
      <c r="C608" s="73"/>
      <c r="D608" s="73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25"/>
      <c r="AY608" s="25"/>
      <c r="AZ608" s="25"/>
    </row>
    <row r="609" spans="2:52" s="76" customFormat="1" ht="12.95" customHeight="1" x14ac:dyDescent="0.25">
      <c r="B609" s="78"/>
      <c r="C609" s="73"/>
      <c r="D609" s="73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25"/>
      <c r="AY609" s="25"/>
      <c r="AZ609" s="25"/>
    </row>
    <row r="610" spans="2:52" s="76" customFormat="1" ht="12.95" customHeight="1" x14ac:dyDescent="0.25">
      <c r="B610" s="78"/>
      <c r="C610" s="73"/>
      <c r="D610" s="73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25"/>
      <c r="AY610" s="25"/>
      <c r="AZ610" s="25"/>
    </row>
    <row r="611" spans="2:52" s="76" customFormat="1" ht="12.95" customHeight="1" x14ac:dyDescent="0.25">
      <c r="B611" s="78"/>
      <c r="C611" s="73"/>
      <c r="D611" s="73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25"/>
      <c r="AY611" s="25"/>
      <c r="AZ611" s="25"/>
    </row>
    <row r="612" spans="2:52" s="76" customFormat="1" ht="12.95" customHeight="1" x14ac:dyDescent="0.25">
      <c r="B612" s="78"/>
      <c r="C612" s="73"/>
      <c r="D612" s="73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25"/>
      <c r="AY612" s="25"/>
      <c r="AZ612" s="25"/>
    </row>
    <row r="613" spans="2:52" s="76" customFormat="1" ht="12.95" customHeight="1" x14ac:dyDescent="0.25">
      <c r="B613" s="78"/>
      <c r="C613" s="73"/>
      <c r="D613" s="73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25"/>
      <c r="AY613" s="25"/>
      <c r="AZ613" s="25"/>
    </row>
    <row r="614" spans="2:52" s="76" customFormat="1" ht="12.95" customHeight="1" x14ac:dyDescent="0.25">
      <c r="B614" s="78"/>
      <c r="C614" s="73"/>
      <c r="D614" s="73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25"/>
      <c r="AY614" s="25"/>
      <c r="AZ614" s="25"/>
    </row>
    <row r="615" spans="2:52" s="76" customFormat="1" ht="12.95" customHeight="1" x14ac:dyDescent="0.25">
      <c r="B615" s="78"/>
      <c r="C615" s="73"/>
      <c r="D615" s="73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25"/>
      <c r="AY615" s="25"/>
      <c r="AZ615" s="25"/>
    </row>
    <row r="616" spans="2:52" s="76" customFormat="1" ht="12.95" customHeight="1" x14ac:dyDescent="0.25">
      <c r="B616" s="87"/>
      <c r="C616" s="73"/>
      <c r="D616" s="73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25"/>
      <c r="AY616" s="25"/>
      <c r="AZ616" s="25"/>
    </row>
    <row r="617" spans="2:52" s="76" customFormat="1" ht="18" customHeight="1" x14ac:dyDescent="0.25">
      <c r="B617" s="77"/>
      <c r="C617" s="89"/>
      <c r="D617" s="89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2:52" s="76" customFormat="1" ht="12.95" customHeight="1" x14ac:dyDescent="0.25">
      <c r="B618" s="78"/>
      <c r="C618" s="73"/>
      <c r="D618" s="73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25"/>
      <c r="AY618" s="25"/>
      <c r="AZ618" s="25"/>
    </row>
    <row r="619" spans="2:52" s="76" customFormat="1" ht="12.95" customHeight="1" x14ac:dyDescent="0.25">
      <c r="B619" s="78"/>
      <c r="C619" s="73"/>
      <c r="D619" s="73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25"/>
      <c r="AY619" s="25"/>
      <c r="AZ619" s="25"/>
    </row>
    <row r="620" spans="2:52" s="76" customFormat="1" ht="12.95" customHeight="1" x14ac:dyDescent="0.25">
      <c r="B620" s="78"/>
      <c r="C620" s="73"/>
      <c r="D620" s="73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25"/>
      <c r="AY620" s="25"/>
      <c r="AZ620" s="25"/>
    </row>
    <row r="621" spans="2:52" s="76" customFormat="1" ht="12.95" customHeight="1" x14ac:dyDescent="0.25">
      <c r="B621" s="78"/>
      <c r="C621" s="73"/>
      <c r="D621" s="73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25"/>
      <c r="AY621" s="25"/>
      <c r="AZ621" s="25"/>
    </row>
    <row r="622" spans="2:52" s="76" customFormat="1" ht="12.95" customHeight="1" x14ac:dyDescent="0.25">
      <c r="B622" s="78"/>
      <c r="C622" s="73"/>
      <c r="D622" s="73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25"/>
      <c r="AY622" s="25"/>
      <c r="AZ622" s="25"/>
    </row>
    <row r="623" spans="2:52" s="76" customFormat="1" ht="12.95" customHeight="1" x14ac:dyDescent="0.25">
      <c r="B623" s="78"/>
      <c r="C623" s="73"/>
      <c r="D623" s="73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25"/>
      <c r="AY623" s="25"/>
      <c r="AZ623" s="25"/>
    </row>
    <row r="624" spans="2:52" s="76" customFormat="1" ht="12.95" customHeight="1" x14ac:dyDescent="0.25">
      <c r="B624" s="78"/>
      <c r="C624" s="73"/>
      <c r="D624" s="73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25"/>
      <c r="AY624" s="25"/>
      <c r="AZ624" s="25"/>
    </row>
    <row r="625" spans="2:52" s="76" customFormat="1" ht="12.95" customHeight="1" x14ac:dyDescent="0.25">
      <c r="B625" s="78"/>
      <c r="C625" s="73"/>
      <c r="D625" s="73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25"/>
      <c r="AY625" s="25"/>
      <c r="AZ625" s="25"/>
    </row>
    <row r="626" spans="2:52" s="76" customFormat="1" ht="12.95" customHeight="1" x14ac:dyDescent="0.25">
      <c r="B626" s="78"/>
      <c r="C626" s="73"/>
      <c r="D626" s="73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25"/>
      <c r="AY626" s="25"/>
      <c r="AZ626" s="25"/>
    </row>
    <row r="627" spans="2:52" s="76" customFormat="1" ht="12.95" customHeight="1" x14ac:dyDescent="0.25">
      <c r="B627" s="78"/>
      <c r="C627" s="73"/>
      <c r="D627" s="73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25"/>
      <c r="AY627" s="25"/>
      <c r="AZ627" s="25"/>
    </row>
    <row r="628" spans="2:52" s="76" customFormat="1" ht="12.95" customHeight="1" x14ac:dyDescent="0.25">
      <c r="B628" s="78"/>
      <c r="C628" s="73"/>
      <c r="D628" s="73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25"/>
      <c r="AY628" s="25"/>
      <c r="AZ628" s="25"/>
    </row>
    <row r="629" spans="2:52" s="76" customFormat="1" ht="12.95" customHeight="1" x14ac:dyDescent="0.25">
      <c r="B629" s="87"/>
      <c r="C629" s="73"/>
      <c r="D629" s="73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25"/>
      <c r="AY629" s="25"/>
      <c r="AZ629" s="25"/>
    </row>
    <row r="630" spans="2:52" s="76" customFormat="1" ht="18" customHeight="1" x14ac:dyDescent="0.25">
      <c r="B630" s="77"/>
      <c r="C630" s="89"/>
      <c r="D630" s="89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2:52" s="76" customFormat="1" ht="12.95" customHeight="1" x14ac:dyDescent="0.25">
      <c r="B631" s="78"/>
      <c r="C631" s="73"/>
      <c r="D631" s="73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25"/>
      <c r="AY631" s="25"/>
      <c r="AZ631" s="25"/>
    </row>
    <row r="632" spans="2:52" s="76" customFormat="1" ht="12.95" customHeight="1" x14ac:dyDescent="0.25">
      <c r="B632" s="78"/>
      <c r="C632" s="73"/>
      <c r="D632" s="73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25"/>
      <c r="AY632" s="25"/>
      <c r="AZ632" s="25"/>
    </row>
    <row r="633" spans="2:52" s="76" customFormat="1" ht="12.95" customHeight="1" x14ac:dyDescent="0.25">
      <c r="B633" s="78"/>
      <c r="C633" s="73"/>
      <c r="D633" s="73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25"/>
      <c r="AY633" s="25"/>
      <c r="AZ633" s="25"/>
    </row>
    <row r="634" spans="2:52" s="76" customFormat="1" ht="12.95" customHeight="1" x14ac:dyDescent="0.25">
      <c r="B634" s="78"/>
      <c r="C634" s="73"/>
      <c r="D634" s="73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25"/>
      <c r="AY634" s="25"/>
      <c r="AZ634" s="25"/>
    </row>
    <row r="635" spans="2:52" s="76" customFormat="1" ht="12.95" customHeight="1" x14ac:dyDescent="0.25">
      <c r="B635" s="78"/>
      <c r="C635" s="73"/>
      <c r="D635" s="73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25"/>
      <c r="AY635" s="25"/>
      <c r="AZ635" s="25"/>
    </row>
    <row r="636" spans="2:52" s="76" customFormat="1" ht="12.95" customHeight="1" x14ac:dyDescent="0.25">
      <c r="B636" s="78"/>
      <c r="C636" s="73"/>
      <c r="D636" s="73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25"/>
      <c r="AY636" s="25"/>
      <c r="AZ636" s="25"/>
    </row>
    <row r="637" spans="2:52" s="76" customFormat="1" ht="12.95" customHeight="1" x14ac:dyDescent="0.25">
      <c r="B637" s="78"/>
      <c r="C637" s="73"/>
      <c r="D637" s="73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25"/>
      <c r="AY637" s="25"/>
      <c r="AZ637" s="25"/>
    </row>
    <row r="638" spans="2:52" s="76" customFormat="1" ht="12.95" customHeight="1" x14ac:dyDescent="0.25">
      <c r="B638" s="78"/>
      <c r="C638" s="73"/>
      <c r="D638" s="73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25"/>
      <c r="AY638" s="25"/>
      <c r="AZ638" s="25"/>
    </row>
    <row r="639" spans="2:52" s="76" customFormat="1" ht="12.95" customHeight="1" x14ac:dyDescent="0.25">
      <c r="B639" s="78"/>
      <c r="C639" s="73"/>
      <c r="D639" s="73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25"/>
      <c r="AY639" s="25"/>
      <c r="AZ639" s="25"/>
    </row>
    <row r="640" spans="2:52" s="76" customFormat="1" ht="12.95" customHeight="1" x14ac:dyDescent="0.25">
      <c r="B640" s="78"/>
      <c r="C640" s="73"/>
      <c r="D640" s="73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25"/>
      <c r="AY640" s="25"/>
      <c r="AZ640" s="25"/>
    </row>
    <row r="641" spans="2:52" s="76" customFormat="1" ht="12.95" customHeight="1" x14ac:dyDescent="0.25">
      <c r="B641" s="78"/>
      <c r="C641" s="73"/>
      <c r="D641" s="73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25"/>
      <c r="AY641" s="25"/>
      <c r="AZ641" s="25"/>
    </row>
    <row r="642" spans="2:52" s="76" customFormat="1" ht="12.95" customHeight="1" x14ac:dyDescent="0.25">
      <c r="B642" s="87"/>
      <c r="C642" s="73"/>
      <c r="D642" s="73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25"/>
      <c r="AY642" s="25"/>
      <c r="AZ642" s="25"/>
    </row>
    <row r="643" spans="2:52" s="76" customFormat="1" ht="18" customHeight="1" x14ac:dyDescent="0.25">
      <c r="B643" s="77"/>
      <c r="C643" s="89"/>
      <c r="D643" s="89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2:52" s="76" customFormat="1" ht="12.95" customHeight="1" x14ac:dyDescent="0.25">
      <c r="B644" s="78"/>
      <c r="C644" s="73"/>
      <c r="D644" s="73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25"/>
      <c r="AY644" s="25"/>
      <c r="AZ644" s="25"/>
    </row>
    <row r="645" spans="2:52" s="76" customFormat="1" ht="12.95" customHeight="1" x14ac:dyDescent="0.25">
      <c r="B645" s="78"/>
      <c r="C645" s="73"/>
      <c r="D645" s="73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25"/>
      <c r="AY645" s="25"/>
      <c r="AZ645" s="25"/>
    </row>
    <row r="646" spans="2:52" s="76" customFormat="1" ht="12.95" customHeight="1" x14ac:dyDescent="0.25">
      <c r="B646" s="78"/>
      <c r="C646" s="73"/>
      <c r="D646" s="73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25"/>
      <c r="AY646" s="25"/>
      <c r="AZ646" s="25"/>
    </row>
    <row r="647" spans="2:52" s="76" customFormat="1" ht="12.95" customHeight="1" x14ac:dyDescent="0.25">
      <c r="B647" s="78"/>
      <c r="C647" s="73"/>
      <c r="D647" s="73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25"/>
      <c r="AY647" s="25"/>
      <c r="AZ647" s="25"/>
    </row>
    <row r="648" spans="2:52" s="76" customFormat="1" ht="12.95" customHeight="1" x14ac:dyDescent="0.25">
      <c r="B648" s="78"/>
      <c r="C648" s="73"/>
      <c r="D648" s="73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25"/>
      <c r="AY648" s="25"/>
      <c r="AZ648" s="25"/>
    </row>
    <row r="649" spans="2:52" s="76" customFormat="1" ht="12.95" customHeight="1" x14ac:dyDescent="0.25">
      <c r="B649" s="78"/>
      <c r="C649" s="73"/>
      <c r="D649" s="73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25"/>
      <c r="AY649" s="25"/>
      <c r="AZ649" s="25"/>
    </row>
    <row r="650" spans="2:52" s="76" customFormat="1" ht="12.95" customHeight="1" x14ac:dyDescent="0.25">
      <c r="B650" s="78"/>
      <c r="C650" s="73"/>
      <c r="D650" s="73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25"/>
      <c r="AY650" s="25"/>
      <c r="AZ650" s="25"/>
    </row>
    <row r="651" spans="2:52" s="76" customFormat="1" ht="12.95" customHeight="1" x14ac:dyDescent="0.25">
      <c r="B651" s="78"/>
      <c r="C651" s="73"/>
      <c r="D651" s="73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25"/>
      <c r="AY651" s="25"/>
      <c r="AZ651" s="25"/>
    </row>
    <row r="652" spans="2:52" s="76" customFormat="1" ht="12.95" customHeight="1" x14ac:dyDescent="0.25">
      <c r="B652" s="78"/>
      <c r="C652" s="73"/>
      <c r="D652" s="73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25"/>
      <c r="AY652" s="25"/>
      <c r="AZ652" s="25"/>
    </row>
    <row r="653" spans="2:52" s="76" customFormat="1" ht="12.95" customHeight="1" x14ac:dyDescent="0.25">
      <c r="B653" s="78"/>
      <c r="C653" s="73"/>
      <c r="D653" s="73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25"/>
      <c r="AY653" s="25"/>
      <c r="AZ653" s="25"/>
    </row>
    <row r="654" spans="2:52" s="76" customFormat="1" ht="12.95" customHeight="1" x14ac:dyDescent="0.25">
      <c r="B654" s="78"/>
      <c r="C654" s="73"/>
      <c r="D654" s="73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25"/>
      <c r="AY654" s="25"/>
      <c r="AZ654" s="25"/>
    </row>
    <row r="655" spans="2:52" s="76" customFormat="1" ht="12.95" customHeight="1" x14ac:dyDescent="0.25">
      <c r="B655" s="87"/>
      <c r="C655" s="73"/>
      <c r="D655" s="73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25"/>
      <c r="AY655" s="25"/>
      <c r="AZ655" s="25"/>
    </row>
    <row r="656" spans="2:52" s="76" customFormat="1" ht="18" customHeight="1" x14ac:dyDescent="0.25">
      <c r="B656" s="77"/>
      <c r="C656" s="89"/>
      <c r="D656" s="89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2:52" s="76" customFormat="1" ht="12.95" customHeight="1" x14ac:dyDescent="0.25">
      <c r="B657" s="78"/>
      <c r="C657" s="73"/>
      <c r="D657" s="73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25"/>
      <c r="AY657" s="25"/>
      <c r="AZ657" s="25"/>
    </row>
    <row r="658" spans="2:52" s="76" customFormat="1" ht="12.95" customHeight="1" x14ac:dyDescent="0.25">
      <c r="B658" s="78"/>
      <c r="C658" s="73"/>
      <c r="D658" s="73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25"/>
      <c r="AY658" s="25"/>
      <c r="AZ658" s="25"/>
    </row>
    <row r="659" spans="2:52" s="76" customFormat="1" ht="12.95" customHeight="1" x14ac:dyDescent="0.25">
      <c r="B659" s="78"/>
      <c r="C659" s="73"/>
      <c r="D659" s="73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25"/>
      <c r="AY659" s="25"/>
      <c r="AZ659" s="25"/>
    </row>
    <row r="660" spans="2:52" s="76" customFormat="1" ht="12.95" customHeight="1" x14ac:dyDescent="0.25">
      <c r="B660" s="78"/>
      <c r="C660" s="73"/>
      <c r="D660" s="73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25"/>
      <c r="AY660" s="25"/>
      <c r="AZ660" s="25"/>
    </row>
    <row r="661" spans="2:52" s="76" customFormat="1" ht="12.95" customHeight="1" x14ac:dyDescent="0.25">
      <c r="B661" s="78"/>
      <c r="C661" s="73"/>
      <c r="D661" s="73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25"/>
      <c r="AY661" s="25"/>
      <c r="AZ661" s="25"/>
    </row>
    <row r="662" spans="2:52" s="76" customFormat="1" ht="12.95" customHeight="1" x14ac:dyDescent="0.25">
      <c r="B662" s="78"/>
      <c r="C662" s="73"/>
      <c r="D662" s="73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25"/>
      <c r="AY662" s="25"/>
      <c r="AZ662" s="25"/>
    </row>
    <row r="663" spans="2:52" s="76" customFormat="1" ht="12.95" customHeight="1" x14ac:dyDescent="0.25">
      <c r="B663" s="78"/>
      <c r="C663" s="73"/>
      <c r="D663" s="73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25"/>
      <c r="AY663" s="25"/>
      <c r="AZ663" s="25"/>
    </row>
    <row r="664" spans="2:52" s="76" customFormat="1" ht="12.95" customHeight="1" x14ac:dyDescent="0.25">
      <c r="B664" s="78"/>
      <c r="C664" s="73"/>
      <c r="D664" s="73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25"/>
      <c r="AY664" s="25"/>
      <c r="AZ664" s="25"/>
    </row>
    <row r="665" spans="2:52" s="76" customFormat="1" ht="12.95" customHeight="1" x14ac:dyDescent="0.25">
      <c r="B665" s="78"/>
      <c r="C665" s="73"/>
      <c r="D665" s="73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25"/>
      <c r="AY665" s="25"/>
      <c r="AZ665" s="25"/>
    </row>
    <row r="666" spans="2:52" s="76" customFormat="1" ht="12.95" customHeight="1" x14ac:dyDescent="0.25">
      <c r="B666" s="78"/>
      <c r="C666" s="73"/>
      <c r="D666" s="73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25"/>
      <c r="AY666" s="25"/>
      <c r="AZ666" s="25"/>
    </row>
    <row r="667" spans="2:52" s="76" customFormat="1" ht="12.95" customHeight="1" x14ac:dyDescent="0.25">
      <c r="B667" s="78"/>
      <c r="C667" s="73"/>
      <c r="D667" s="73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25"/>
      <c r="AY667" s="25"/>
      <c r="AZ667" s="25"/>
    </row>
    <row r="668" spans="2:52" s="76" customFormat="1" ht="12.95" customHeight="1" x14ac:dyDescent="0.25">
      <c r="B668" s="87"/>
      <c r="C668" s="73"/>
      <c r="D668" s="73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25"/>
      <c r="AY668" s="25"/>
      <c r="AZ668" s="25"/>
    </row>
    <row r="669" spans="2:52" s="76" customFormat="1" ht="18" customHeight="1" x14ac:dyDescent="0.25">
      <c r="B669" s="77"/>
      <c r="C669" s="89"/>
      <c r="D669" s="89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2:52" s="76" customFormat="1" ht="12.95" customHeight="1" x14ac:dyDescent="0.25">
      <c r="B670" s="78"/>
      <c r="C670" s="73"/>
      <c r="D670" s="73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25"/>
      <c r="AY670" s="25"/>
      <c r="AZ670" s="25"/>
    </row>
    <row r="671" spans="2:52" s="76" customFormat="1" ht="12.95" customHeight="1" x14ac:dyDescent="0.25">
      <c r="B671" s="78"/>
      <c r="C671" s="73"/>
      <c r="D671" s="73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25"/>
      <c r="AY671" s="25"/>
      <c r="AZ671" s="25"/>
    </row>
    <row r="672" spans="2:52" s="76" customFormat="1" ht="12.95" customHeight="1" x14ac:dyDescent="0.25">
      <c r="B672" s="78"/>
      <c r="C672" s="73"/>
      <c r="D672" s="73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25"/>
      <c r="AY672" s="25"/>
      <c r="AZ672" s="25"/>
    </row>
    <row r="673" spans="2:52" s="76" customFormat="1" ht="12.95" customHeight="1" x14ac:dyDescent="0.25">
      <c r="B673" s="78"/>
      <c r="C673" s="73"/>
      <c r="D673" s="73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25"/>
      <c r="AY673" s="25"/>
      <c r="AZ673" s="25"/>
    </row>
    <row r="674" spans="2:52" s="76" customFormat="1" ht="12.95" customHeight="1" x14ac:dyDescent="0.25">
      <c r="B674" s="78"/>
      <c r="C674" s="73"/>
      <c r="D674" s="73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25"/>
      <c r="AY674" s="25"/>
      <c r="AZ674" s="25"/>
    </row>
    <row r="675" spans="2:52" s="76" customFormat="1" ht="12.95" customHeight="1" x14ac:dyDescent="0.25">
      <c r="B675" s="78"/>
      <c r="C675" s="73"/>
      <c r="D675" s="73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25"/>
      <c r="AY675" s="25"/>
      <c r="AZ675" s="25"/>
    </row>
    <row r="676" spans="2:52" s="76" customFormat="1" ht="12.95" customHeight="1" x14ac:dyDescent="0.25">
      <c r="B676" s="78"/>
      <c r="C676" s="73"/>
      <c r="D676" s="73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25"/>
      <c r="AY676" s="25"/>
      <c r="AZ676" s="25"/>
    </row>
    <row r="677" spans="2:52" s="76" customFormat="1" ht="12.95" customHeight="1" x14ac:dyDescent="0.25">
      <c r="B677" s="78"/>
      <c r="C677" s="73"/>
      <c r="D677" s="73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25"/>
      <c r="AY677" s="25"/>
      <c r="AZ677" s="25"/>
    </row>
    <row r="678" spans="2:52" s="76" customFormat="1" ht="12.95" customHeight="1" x14ac:dyDescent="0.25">
      <c r="B678" s="78"/>
      <c r="C678" s="73"/>
      <c r="D678" s="73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25"/>
      <c r="AY678" s="25"/>
      <c r="AZ678" s="25"/>
    </row>
    <row r="679" spans="2:52" s="76" customFormat="1" ht="12.95" customHeight="1" x14ac:dyDescent="0.25">
      <c r="B679" s="78"/>
      <c r="C679" s="73"/>
      <c r="D679" s="73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25"/>
      <c r="AY679" s="25"/>
      <c r="AZ679" s="25"/>
    </row>
    <row r="680" spans="2:52" s="76" customFormat="1" ht="12.95" customHeight="1" x14ac:dyDescent="0.25">
      <c r="B680" s="78"/>
      <c r="C680" s="73"/>
      <c r="D680" s="73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25"/>
      <c r="AY680" s="25"/>
      <c r="AZ680" s="25"/>
    </row>
    <row r="681" spans="2:52" s="76" customFormat="1" ht="12.95" customHeight="1" x14ac:dyDescent="0.25">
      <c r="B681" s="87"/>
      <c r="C681" s="73"/>
      <c r="D681" s="73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25"/>
      <c r="AY681" s="25"/>
      <c r="AZ681" s="25"/>
    </row>
    <row r="682" spans="2:52" s="76" customFormat="1" ht="18" customHeight="1" x14ac:dyDescent="0.25">
      <c r="B682" s="77"/>
      <c r="C682" s="89"/>
      <c r="D682" s="89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2:52" s="76" customFormat="1" ht="12.95" customHeight="1" x14ac:dyDescent="0.25">
      <c r="B683" s="78"/>
      <c r="C683" s="73"/>
      <c r="D683" s="73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25"/>
      <c r="AY683" s="25"/>
      <c r="AZ683" s="25"/>
    </row>
    <row r="684" spans="2:52" s="76" customFormat="1" ht="12.95" customHeight="1" x14ac:dyDescent="0.25">
      <c r="B684" s="78"/>
      <c r="C684" s="73"/>
      <c r="D684" s="73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25"/>
      <c r="AY684" s="25"/>
      <c r="AZ684" s="25"/>
    </row>
    <row r="685" spans="2:52" s="76" customFormat="1" ht="12.95" customHeight="1" x14ac:dyDescent="0.25">
      <c r="B685" s="78"/>
      <c r="C685" s="73"/>
      <c r="D685" s="73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25"/>
      <c r="AY685" s="25"/>
      <c r="AZ685" s="25"/>
    </row>
    <row r="686" spans="2:52" s="76" customFormat="1" ht="12.95" customHeight="1" x14ac:dyDescent="0.25">
      <c r="B686" s="78"/>
      <c r="C686" s="73"/>
      <c r="D686" s="73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25"/>
      <c r="AY686" s="25"/>
      <c r="AZ686" s="25"/>
    </row>
    <row r="687" spans="2:52" s="76" customFormat="1" ht="12.95" customHeight="1" x14ac:dyDescent="0.25">
      <c r="B687" s="78"/>
      <c r="C687" s="73"/>
      <c r="D687" s="73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25"/>
      <c r="AY687" s="25"/>
      <c r="AZ687" s="25"/>
    </row>
    <row r="688" spans="2:52" s="76" customFormat="1" ht="12.95" customHeight="1" x14ac:dyDescent="0.25">
      <c r="B688" s="78"/>
      <c r="C688" s="73"/>
      <c r="D688" s="73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25"/>
      <c r="AY688" s="25"/>
      <c r="AZ688" s="25"/>
    </row>
    <row r="689" spans="2:52" s="76" customFormat="1" ht="12.95" customHeight="1" x14ac:dyDescent="0.25">
      <c r="B689" s="78"/>
      <c r="C689" s="73"/>
      <c r="D689" s="73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25"/>
      <c r="AY689" s="25"/>
      <c r="AZ689" s="25"/>
    </row>
    <row r="690" spans="2:52" s="76" customFormat="1" ht="12.95" customHeight="1" x14ac:dyDescent="0.25">
      <c r="B690" s="78"/>
      <c r="C690" s="73"/>
      <c r="D690" s="73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25"/>
      <c r="AY690" s="25"/>
      <c r="AZ690" s="25"/>
    </row>
    <row r="691" spans="2:52" s="76" customFormat="1" ht="12.95" customHeight="1" x14ac:dyDescent="0.25">
      <c r="B691" s="78"/>
      <c r="C691" s="73"/>
      <c r="D691" s="73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25"/>
      <c r="AY691" s="25"/>
      <c r="AZ691" s="25"/>
    </row>
    <row r="692" spans="2:52" s="76" customFormat="1" ht="12.95" customHeight="1" x14ac:dyDescent="0.25">
      <c r="B692" s="78"/>
      <c r="C692" s="73"/>
      <c r="D692" s="73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25"/>
      <c r="AY692" s="25"/>
      <c r="AZ692" s="25"/>
    </row>
    <row r="693" spans="2:52" s="76" customFormat="1" ht="12.95" customHeight="1" x14ac:dyDescent="0.25">
      <c r="B693" s="78"/>
      <c r="C693" s="73"/>
      <c r="D693" s="73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25"/>
      <c r="AY693" s="25"/>
      <c r="AZ693" s="25"/>
    </row>
    <row r="694" spans="2:52" s="76" customFormat="1" ht="12.95" customHeight="1" x14ac:dyDescent="0.25">
      <c r="B694" s="87"/>
      <c r="C694" s="73"/>
      <c r="D694" s="73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25"/>
      <c r="AY694" s="25"/>
      <c r="AZ694" s="25"/>
    </row>
    <row r="695" spans="2:52" s="76" customFormat="1" ht="18" customHeight="1" x14ac:dyDescent="0.25">
      <c r="B695" s="77"/>
      <c r="C695" s="89"/>
      <c r="D695" s="89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2:52" s="76" customFormat="1" ht="12.95" customHeight="1" x14ac:dyDescent="0.25">
      <c r="B696" s="78"/>
      <c r="C696" s="73"/>
      <c r="D696" s="73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25"/>
      <c r="AY696" s="25"/>
      <c r="AZ696" s="25"/>
    </row>
    <row r="697" spans="2:52" s="76" customFormat="1" ht="12.95" customHeight="1" x14ac:dyDescent="0.25">
      <c r="B697" s="78"/>
      <c r="C697" s="73"/>
      <c r="D697" s="73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25"/>
      <c r="AY697" s="25"/>
      <c r="AZ697" s="25"/>
    </row>
    <row r="698" spans="2:52" s="76" customFormat="1" ht="12.95" customHeight="1" x14ac:dyDescent="0.25">
      <c r="B698" s="78"/>
      <c r="C698" s="73"/>
      <c r="D698" s="73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25"/>
      <c r="AY698" s="25"/>
      <c r="AZ698" s="25"/>
    </row>
    <row r="699" spans="2:52" s="76" customFormat="1" ht="12.95" customHeight="1" x14ac:dyDescent="0.25">
      <c r="B699" s="78"/>
      <c r="C699" s="73"/>
      <c r="D699" s="73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25"/>
      <c r="AY699" s="25"/>
      <c r="AZ699" s="25"/>
    </row>
    <row r="700" spans="2:52" s="76" customFormat="1" ht="12.95" customHeight="1" x14ac:dyDescent="0.25">
      <c r="B700" s="78"/>
      <c r="C700" s="73"/>
      <c r="D700" s="73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25"/>
      <c r="AY700" s="25"/>
      <c r="AZ700" s="25"/>
    </row>
    <row r="701" spans="2:52" s="76" customFormat="1" ht="12.95" customHeight="1" x14ac:dyDescent="0.25">
      <c r="B701" s="78"/>
      <c r="C701" s="73"/>
      <c r="D701" s="73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25"/>
      <c r="AY701" s="25"/>
      <c r="AZ701" s="25"/>
    </row>
    <row r="702" spans="2:52" s="76" customFormat="1" ht="12.95" customHeight="1" x14ac:dyDescent="0.25">
      <c r="B702" s="78"/>
      <c r="C702" s="73"/>
      <c r="D702" s="73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25"/>
      <c r="AY702" s="25"/>
      <c r="AZ702" s="25"/>
    </row>
    <row r="703" spans="2:52" s="76" customFormat="1" ht="12.95" customHeight="1" x14ac:dyDescent="0.25">
      <c r="B703" s="78"/>
      <c r="C703" s="73"/>
      <c r="D703" s="73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25"/>
      <c r="AY703" s="25"/>
      <c r="AZ703" s="25"/>
    </row>
    <row r="704" spans="2:52" s="76" customFormat="1" ht="12.95" customHeight="1" x14ac:dyDescent="0.25">
      <c r="B704" s="78"/>
      <c r="C704" s="73"/>
      <c r="D704" s="73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25"/>
      <c r="AY704" s="25"/>
      <c r="AZ704" s="25"/>
    </row>
    <row r="705" spans="2:52" s="76" customFormat="1" ht="12.95" customHeight="1" x14ac:dyDescent="0.25">
      <c r="B705" s="78"/>
      <c r="C705" s="73"/>
      <c r="D705" s="73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25"/>
      <c r="AY705" s="25"/>
      <c r="AZ705" s="25"/>
    </row>
    <row r="706" spans="2:52" s="76" customFormat="1" ht="12.95" customHeight="1" x14ac:dyDescent="0.25">
      <c r="B706" s="78"/>
      <c r="C706" s="73"/>
      <c r="D706" s="73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25"/>
      <c r="AY706" s="25"/>
      <c r="AZ706" s="25"/>
    </row>
    <row r="707" spans="2:52" s="76" customFormat="1" ht="12.95" customHeight="1" x14ac:dyDescent="0.25">
      <c r="B707" s="87"/>
      <c r="C707" s="73"/>
      <c r="D707" s="73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25"/>
      <c r="AY707" s="25"/>
      <c r="AZ707" s="25"/>
    </row>
    <row r="708" spans="2:52" s="76" customFormat="1" x14ac:dyDescent="0.25">
      <c r="B708" s="81"/>
      <c r="C708" s="73"/>
      <c r="D708" s="73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2:52" s="76" customFormat="1" x14ac:dyDescent="0.25">
      <c r="B709" s="81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2:52" s="76" customFormat="1" x14ac:dyDescent="0.25">
      <c r="B710" s="81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2:52" s="76" customFormat="1" x14ac:dyDescent="0.25">
      <c r="B711" s="81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2:52" s="76" customFormat="1" x14ac:dyDescent="0.25">
      <c r="B712" s="81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2:52" s="76" customFormat="1" x14ac:dyDescent="0.25">
      <c r="B713" s="81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2:52" s="76" customFormat="1" x14ac:dyDescent="0.25">
      <c r="B714" s="81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2:52" s="76" customFormat="1" x14ac:dyDescent="0.25">
      <c r="B715" s="81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2:52" s="76" customFormat="1" x14ac:dyDescent="0.25">
      <c r="B716" s="81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2:52" s="76" customFormat="1" x14ac:dyDescent="0.25">
      <c r="B717" s="81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2:52" s="76" customFormat="1" x14ac:dyDescent="0.25">
      <c r="B718" s="81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2:52" s="76" customFormat="1" x14ac:dyDescent="0.25">
      <c r="B719" s="81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2:52" s="76" customFormat="1" x14ac:dyDescent="0.25">
      <c r="B720" s="81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2:52" s="76" customFormat="1" x14ac:dyDescent="0.25">
      <c r="B721" s="81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2:52" s="76" customFormat="1" x14ac:dyDescent="0.25">
      <c r="B722" s="81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2:52" s="76" customFormat="1" x14ac:dyDescent="0.25">
      <c r="B723" s="81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2:52" s="76" customFormat="1" x14ac:dyDescent="0.25">
      <c r="B724" s="81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2:52" s="76" customFormat="1" x14ac:dyDescent="0.25">
      <c r="B725" s="81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2:52" s="76" customFormat="1" x14ac:dyDescent="0.25">
      <c r="B726" s="81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2:52" s="76" customFormat="1" x14ac:dyDescent="0.25">
      <c r="B727" s="81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2:52" s="76" customFormat="1" x14ac:dyDescent="0.25">
      <c r="B728" s="81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2:52" s="76" customFormat="1" x14ac:dyDescent="0.25">
      <c r="B729" s="81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2:52" s="76" customFormat="1" x14ac:dyDescent="0.25">
      <c r="B730" s="81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2:52" s="76" customFormat="1" x14ac:dyDescent="0.25">
      <c r="B731" s="81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2:52" s="76" customFormat="1" x14ac:dyDescent="0.25">
      <c r="B732" s="81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2:52" s="76" customFormat="1" x14ac:dyDescent="0.25">
      <c r="B733" s="81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2:52" s="76" customFormat="1" x14ac:dyDescent="0.25">
      <c r="B734" s="81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2:52" s="76" customFormat="1" ht="24.75" customHeight="1" x14ac:dyDescent="0.3">
      <c r="B735" s="82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2:52" s="76" customFormat="1" ht="37.5" customHeight="1" x14ac:dyDescent="0.25">
      <c r="B736" s="83"/>
      <c r="C736" s="88"/>
      <c r="D736" s="88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2:52" s="92" customFormat="1" ht="31.5" customHeight="1" x14ac:dyDescent="0.25">
      <c r="B737" s="90"/>
      <c r="C737" s="91"/>
      <c r="D737" s="91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2:52" s="92" customFormat="1" ht="12.95" customHeight="1" x14ac:dyDescent="0.25">
      <c r="B738" s="72"/>
      <c r="C738" s="93"/>
      <c r="D738" s="93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  <c r="AM738" s="79"/>
      <c r="AN738" s="79"/>
      <c r="AO738" s="79"/>
      <c r="AP738" s="79"/>
      <c r="AQ738" s="79"/>
      <c r="AR738" s="79"/>
      <c r="AS738" s="79"/>
      <c r="AT738" s="79"/>
      <c r="AU738" s="79"/>
      <c r="AV738" s="79"/>
      <c r="AW738" s="79"/>
      <c r="AX738" s="25"/>
      <c r="AY738" s="25"/>
      <c r="AZ738" s="25"/>
    </row>
    <row r="739" spans="2:52" s="92" customFormat="1" ht="12.95" customHeight="1" x14ac:dyDescent="0.25">
      <c r="B739" s="72"/>
      <c r="C739" s="93"/>
      <c r="D739" s="93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  <c r="AM739" s="79"/>
      <c r="AN739" s="79"/>
      <c r="AO739" s="79"/>
      <c r="AP739" s="79"/>
      <c r="AQ739" s="79"/>
      <c r="AR739" s="79"/>
      <c r="AS739" s="79"/>
      <c r="AT739" s="79"/>
      <c r="AU739" s="79"/>
      <c r="AV739" s="79"/>
      <c r="AW739" s="79"/>
      <c r="AX739" s="25"/>
      <c r="AY739" s="25"/>
      <c r="AZ739" s="25"/>
    </row>
    <row r="740" spans="2:52" s="92" customFormat="1" ht="12.95" customHeight="1" x14ac:dyDescent="0.25">
      <c r="B740" s="72"/>
      <c r="C740" s="93"/>
      <c r="D740" s="93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  <c r="AM740" s="79"/>
      <c r="AN740" s="79"/>
      <c r="AO740" s="79"/>
      <c r="AP740" s="79"/>
      <c r="AQ740" s="79"/>
      <c r="AR740" s="79"/>
      <c r="AS740" s="79"/>
      <c r="AT740" s="79"/>
      <c r="AU740" s="79"/>
      <c r="AV740" s="79"/>
      <c r="AW740" s="79"/>
      <c r="AX740" s="25"/>
      <c r="AY740" s="25"/>
      <c r="AZ740" s="25"/>
    </row>
    <row r="741" spans="2:52" s="92" customFormat="1" ht="12.95" customHeight="1" x14ac:dyDescent="0.25">
      <c r="B741" s="72"/>
      <c r="C741" s="93"/>
      <c r="D741" s="93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  <c r="AM741" s="79"/>
      <c r="AN741" s="79"/>
      <c r="AO741" s="79"/>
      <c r="AP741" s="79"/>
      <c r="AQ741" s="79"/>
      <c r="AR741" s="79"/>
      <c r="AS741" s="79"/>
      <c r="AT741" s="79"/>
      <c r="AU741" s="79"/>
      <c r="AV741" s="79"/>
      <c r="AW741" s="79"/>
      <c r="AX741" s="25"/>
      <c r="AY741" s="25"/>
      <c r="AZ741" s="25"/>
    </row>
    <row r="742" spans="2:52" s="92" customFormat="1" ht="12.95" customHeight="1" x14ac:dyDescent="0.25">
      <c r="B742" s="78"/>
      <c r="C742" s="93"/>
      <c r="D742" s="93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  <c r="AM742" s="79"/>
      <c r="AN742" s="79"/>
      <c r="AO742" s="79"/>
      <c r="AP742" s="79"/>
      <c r="AQ742" s="79"/>
      <c r="AR742" s="79"/>
      <c r="AS742" s="79"/>
      <c r="AT742" s="79"/>
      <c r="AU742" s="79"/>
      <c r="AV742" s="79"/>
      <c r="AW742" s="79"/>
      <c r="AX742" s="25"/>
      <c r="AY742" s="25"/>
      <c r="AZ742" s="25"/>
    </row>
    <row r="743" spans="2:52" s="92" customFormat="1" ht="12.95" customHeight="1" x14ac:dyDescent="0.25">
      <c r="B743" s="78"/>
      <c r="C743" s="93"/>
      <c r="D743" s="93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  <c r="AM743" s="79"/>
      <c r="AN743" s="79"/>
      <c r="AO743" s="79"/>
      <c r="AP743" s="79"/>
      <c r="AQ743" s="79"/>
      <c r="AR743" s="79"/>
      <c r="AS743" s="79"/>
      <c r="AT743" s="79"/>
      <c r="AU743" s="79"/>
      <c r="AV743" s="79"/>
      <c r="AW743" s="79"/>
      <c r="AX743" s="25"/>
      <c r="AY743" s="25"/>
      <c r="AZ743" s="25"/>
    </row>
    <row r="744" spans="2:52" s="92" customFormat="1" ht="12.95" customHeight="1" x14ac:dyDescent="0.25">
      <c r="B744" s="78"/>
      <c r="C744" s="93"/>
      <c r="D744" s="93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  <c r="AM744" s="79"/>
      <c r="AN744" s="79"/>
      <c r="AO744" s="79"/>
      <c r="AP744" s="79"/>
      <c r="AQ744" s="79"/>
      <c r="AR744" s="79"/>
      <c r="AS744" s="79"/>
      <c r="AT744" s="79"/>
      <c r="AU744" s="79"/>
      <c r="AV744" s="79"/>
      <c r="AW744" s="79"/>
      <c r="AX744" s="25"/>
      <c r="AY744" s="25"/>
      <c r="AZ744" s="25"/>
    </row>
    <row r="745" spans="2:52" s="92" customFormat="1" ht="12.95" customHeight="1" x14ac:dyDescent="0.25">
      <c r="B745" s="78"/>
      <c r="C745" s="93"/>
      <c r="D745" s="93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  <c r="AM745" s="79"/>
      <c r="AN745" s="79"/>
      <c r="AO745" s="79"/>
      <c r="AP745" s="79"/>
      <c r="AQ745" s="79"/>
      <c r="AR745" s="79"/>
      <c r="AS745" s="79"/>
      <c r="AT745" s="79"/>
      <c r="AU745" s="79"/>
      <c r="AV745" s="79"/>
      <c r="AW745" s="79"/>
      <c r="AX745" s="25"/>
      <c r="AY745" s="25"/>
      <c r="AZ745" s="25"/>
    </row>
    <row r="746" spans="2:52" s="92" customFormat="1" ht="12.95" customHeight="1" x14ac:dyDescent="0.25">
      <c r="B746" s="78"/>
      <c r="C746" s="93"/>
      <c r="D746" s="93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  <c r="AM746" s="79"/>
      <c r="AN746" s="79"/>
      <c r="AO746" s="79"/>
      <c r="AP746" s="79"/>
      <c r="AQ746" s="79"/>
      <c r="AR746" s="79"/>
      <c r="AS746" s="79"/>
      <c r="AT746" s="79"/>
      <c r="AU746" s="79"/>
      <c r="AV746" s="79"/>
      <c r="AW746" s="79"/>
      <c r="AX746" s="25"/>
      <c r="AY746" s="25"/>
      <c r="AZ746" s="25"/>
    </row>
    <row r="747" spans="2:52" s="92" customFormat="1" ht="12.95" customHeight="1" x14ac:dyDescent="0.25">
      <c r="B747" s="78"/>
      <c r="C747" s="93"/>
      <c r="D747" s="93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  <c r="AM747" s="79"/>
      <c r="AN747" s="79"/>
      <c r="AO747" s="79"/>
      <c r="AP747" s="79"/>
      <c r="AQ747" s="79"/>
      <c r="AR747" s="79"/>
      <c r="AS747" s="79"/>
      <c r="AT747" s="79"/>
      <c r="AU747" s="79"/>
      <c r="AV747" s="79"/>
      <c r="AW747" s="79"/>
      <c r="AX747" s="25"/>
      <c r="AY747" s="25"/>
      <c r="AZ747" s="25"/>
    </row>
    <row r="748" spans="2:52" s="92" customFormat="1" ht="12.95" customHeight="1" x14ac:dyDescent="0.25">
      <c r="B748" s="78"/>
      <c r="C748" s="93"/>
      <c r="D748" s="93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  <c r="AM748" s="79"/>
      <c r="AN748" s="79"/>
      <c r="AO748" s="79"/>
      <c r="AP748" s="79"/>
      <c r="AQ748" s="79"/>
      <c r="AR748" s="79"/>
      <c r="AS748" s="79"/>
      <c r="AT748" s="79"/>
      <c r="AU748" s="79"/>
      <c r="AV748" s="79"/>
      <c r="AW748" s="79"/>
      <c r="AX748" s="25"/>
      <c r="AY748" s="25"/>
      <c r="AZ748" s="25"/>
    </row>
    <row r="749" spans="2:52" s="92" customFormat="1" ht="12.95" customHeight="1" x14ac:dyDescent="0.25">
      <c r="B749" s="78"/>
      <c r="C749" s="93"/>
      <c r="D749" s="93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  <c r="AM749" s="79"/>
      <c r="AN749" s="79"/>
      <c r="AO749" s="79"/>
      <c r="AP749" s="79"/>
      <c r="AQ749" s="79"/>
      <c r="AR749" s="79"/>
      <c r="AS749" s="79"/>
      <c r="AT749" s="79"/>
      <c r="AU749" s="79"/>
      <c r="AV749" s="79"/>
      <c r="AW749" s="79"/>
      <c r="AX749" s="25"/>
      <c r="AY749" s="25"/>
      <c r="AZ749" s="25"/>
    </row>
    <row r="750" spans="2:52" s="92" customFormat="1" ht="12.95" customHeight="1" x14ac:dyDescent="0.25">
      <c r="B750" s="78"/>
      <c r="C750" s="93"/>
      <c r="D750" s="93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  <c r="AM750" s="79"/>
      <c r="AN750" s="79"/>
      <c r="AO750" s="79"/>
      <c r="AP750" s="79"/>
      <c r="AQ750" s="79"/>
      <c r="AR750" s="79"/>
      <c r="AS750" s="79"/>
      <c r="AT750" s="79"/>
      <c r="AU750" s="79"/>
      <c r="AV750" s="79"/>
      <c r="AW750" s="79"/>
      <c r="AX750" s="25"/>
      <c r="AY750" s="25"/>
      <c r="AZ750" s="25"/>
    </row>
    <row r="751" spans="2:52" s="92" customFormat="1" ht="12.95" customHeight="1" x14ac:dyDescent="0.25">
      <c r="B751" s="78"/>
      <c r="C751" s="93"/>
      <c r="D751" s="93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  <c r="AM751" s="79"/>
      <c r="AN751" s="79"/>
      <c r="AO751" s="79"/>
      <c r="AP751" s="79"/>
      <c r="AQ751" s="79"/>
      <c r="AR751" s="79"/>
      <c r="AS751" s="79"/>
      <c r="AT751" s="79"/>
      <c r="AU751" s="79"/>
      <c r="AV751" s="79"/>
      <c r="AW751" s="79"/>
      <c r="AX751" s="25"/>
      <c r="AY751" s="25"/>
      <c r="AZ751" s="25"/>
    </row>
    <row r="752" spans="2:52" s="92" customFormat="1" ht="12.95" customHeight="1" x14ac:dyDescent="0.25">
      <c r="B752" s="78"/>
      <c r="C752" s="93"/>
      <c r="D752" s="93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  <c r="AM752" s="79"/>
      <c r="AN752" s="79"/>
      <c r="AO752" s="79"/>
      <c r="AP752" s="79"/>
      <c r="AQ752" s="79"/>
      <c r="AR752" s="79"/>
      <c r="AS752" s="79"/>
      <c r="AT752" s="79"/>
      <c r="AU752" s="79"/>
      <c r="AV752" s="79"/>
      <c r="AW752" s="79"/>
      <c r="AX752" s="25"/>
      <c r="AY752" s="25"/>
      <c r="AZ752" s="25"/>
    </row>
    <row r="753" spans="2:52" s="92" customFormat="1" ht="12.95" customHeight="1" x14ac:dyDescent="0.25">
      <c r="B753" s="78"/>
      <c r="C753" s="93"/>
      <c r="D753" s="93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  <c r="AM753" s="79"/>
      <c r="AN753" s="79"/>
      <c r="AO753" s="79"/>
      <c r="AP753" s="79"/>
      <c r="AQ753" s="79"/>
      <c r="AR753" s="79"/>
      <c r="AS753" s="79"/>
      <c r="AT753" s="79"/>
      <c r="AU753" s="79"/>
      <c r="AV753" s="79"/>
      <c r="AW753" s="79"/>
      <c r="AX753" s="25"/>
      <c r="AY753" s="25"/>
      <c r="AZ753" s="25"/>
    </row>
    <row r="754" spans="2:52" s="92" customFormat="1" ht="12.95" customHeight="1" x14ac:dyDescent="0.25">
      <c r="B754" s="78"/>
      <c r="C754" s="93"/>
      <c r="D754" s="93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  <c r="AM754" s="79"/>
      <c r="AN754" s="79"/>
      <c r="AO754" s="79"/>
      <c r="AP754" s="79"/>
      <c r="AQ754" s="79"/>
      <c r="AR754" s="79"/>
      <c r="AS754" s="79"/>
      <c r="AT754" s="79"/>
      <c r="AU754" s="79"/>
      <c r="AV754" s="79"/>
      <c r="AW754" s="79"/>
      <c r="AX754" s="25"/>
      <c r="AY754" s="25"/>
      <c r="AZ754" s="25"/>
    </row>
    <row r="755" spans="2:52" s="92" customFormat="1" ht="12.95" customHeight="1" x14ac:dyDescent="0.25">
      <c r="B755" s="78"/>
      <c r="C755" s="93"/>
      <c r="D755" s="93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  <c r="AM755" s="79"/>
      <c r="AN755" s="79"/>
      <c r="AO755" s="79"/>
      <c r="AP755" s="79"/>
      <c r="AQ755" s="79"/>
      <c r="AR755" s="79"/>
      <c r="AS755" s="79"/>
      <c r="AT755" s="79"/>
      <c r="AU755" s="79"/>
      <c r="AV755" s="79"/>
      <c r="AW755" s="79"/>
      <c r="AX755" s="25"/>
      <c r="AY755" s="25"/>
      <c r="AZ755" s="25"/>
    </row>
    <row r="756" spans="2:52" s="92" customFormat="1" ht="12.95" customHeight="1" x14ac:dyDescent="0.25">
      <c r="B756" s="78"/>
      <c r="C756" s="93"/>
      <c r="D756" s="93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  <c r="AM756" s="79"/>
      <c r="AN756" s="79"/>
      <c r="AO756" s="79"/>
      <c r="AP756" s="79"/>
      <c r="AQ756" s="79"/>
      <c r="AR756" s="79"/>
      <c r="AS756" s="79"/>
      <c r="AT756" s="79"/>
      <c r="AU756" s="79"/>
      <c r="AV756" s="79"/>
      <c r="AW756" s="79"/>
      <c r="AX756" s="25"/>
      <c r="AY756" s="25"/>
      <c r="AZ756" s="25"/>
    </row>
    <row r="757" spans="2:52" s="92" customFormat="1" ht="12.95" customHeight="1" x14ac:dyDescent="0.25">
      <c r="B757" s="78"/>
      <c r="C757" s="93"/>
      <c r="D757" s="93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  <c r="AM757" s="79"/>
      <c r="AN757" s="79"/>
      <c r="AO757" s="79"/>
      <c r="AP757" s="79"/>
      <c r="AQ757" s="79"/>
      <c r="AR757" s="79"/>
      <c r="AS757" s="79"/>
      <c r="AT757" s="79"/>
      <c r="AU757" s="79"/>
      <c r="AV757" s="79"/>
      <c r="AW757" s="79"/>
      <c r="AX757" s="25"/>
      <c r="AY757" s="25"/>
      <c r="AZ757" s="25"/>
    </row>
    <row r="758" spans="2:52" s="92" customFormat="1" ht="12.95" customHeight="1" x14ac:dyDescent="0.25">
      <c r="B758" s="78"/>
      <c r="C758" s="93"/>
      <c r="D758" s="93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  <c r="AM758" s="79"/>
      <c r="AN758" s="79"/>
      <c r="AO758" s="79"/>
      <c r="AP758" s="79"/>
      <c r="AQ758" s="79"/>
      <c r="AR758" s="79"/>
      <c r="AS758" s="79"/>
      <c r="AT758" s="79"/>
      <c r="AU758" s="79"/>
      <c r="AV758" s="79"/>
      <c r="AW758" s="79"/>
      <c r="AX758" s="25"/>
      <c r="AY758" s="25"/>
      <c r="AZ758" s="25"/>
    </row>
    <row r="759" spans="2:52" s="92" customFormat="1" ht="12.95" customHeight="1" x14ac:dyDescent="0.25">
      <c r="B759" s="78"/>
      <c r="C759" s="93"/>
      <c r="D759" s="93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  <c r="AM759" s="79"/>
      <c r="AN759" s="79"/>
      <c r="AO759" s="79"/>
      <c r="AP759" s="79"/>
      <c r="AQ759" s="79"/>
      <c r="AR759" s="79"/>
      <c r="AS759" s="79"/>
      <c r="AT759" s="79"/>
      <c r="AU759" s="79"/>
      <c r="AV759" s="79"/>
      <c r="AW759" s="79"/>
      <c r="AX759" s="25"/>
      <c r="AY759" s="25"/>
      <c r="AZ759" s="25"/>
    </row>
    <row r="760" spans="2:52" s="92" customFormat="1" ht="12.95" customHeight="1" x14ac:dyDescent="0.25">
      <c r="B760" s="78"/>
      <c r="C760" s="93"/>
      <c r="D760" s="93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  <c r="AM760" s="79"/>
      <c r="AN760" s="79"/>
      <c r="AO760" s="79"/>
      <c r="AP760" s="79"/>
      <c r="AQ760" s="79"/>
      <c r="AR760" s="79"/>
      <c r="AS760" s="79"/>
      <c r="AT760" s="79"/>
      <c r="AU760" s="79"/>
      <c r="AV760" s="79"/>
      <c r="AW760" s="79"/>
      <c r="AX760" s="25"/>
      <c r="AY760" s="25"/>
      <c r="AZ760" s="25"/>
    </row>
    <row r="761" spans="2:52" s="92" customFormat="1" ht="12.95" customHeight="1" x14ac:dyDescent="0.25">
      <c r="B761" s="78"/>
      <c r="C761" s="93"/>
      <c r="D761" s="93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  <c r="AM761" s="79"/>
      <c r="AN761" s="79"/>
      <c r="AO761" s="79"/>
      <c r="AP761" s="79"/>
      <c r="AQ761" s="79"/>
      <c r="AR761" s="79"/>
      <c r="AS761" s="79"/>
      <c r="AT761" s="79"/>
      <c r="AU761" s="79"/>
      <c r="AV761" s="79"/>
      <c r="AW761" s="79"/>
      <c r="AX761" s="25"/>
      <c r="AY761" s="25"/>
      <c r="AZ761" s="25"/>
    </row>
    <row r="762" spans="2:52" s="92" customFormat="1" ht="12.95" customHeight="1" x14ac:dyDescent="0.25">
      <c r="B762" s="78"/>
      <c r="C762" s="93"/>
      <c r="D762" s="93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2:52" s="92" customFormat="1" ht="12.95" customHeight="1" x14ac:dyDescent="0.25">
      <c r="B763" s="78"/>
      <c r="C763" s="93"/>
      <c r="D763" s="93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2:52" s="92" customFormat="1" ht="12.95" customHeight="1" x14ac:dyDescent="0.25">
      <c r="B764" s="78"/>
      <c r="C764" s="93"/>
      <c r="D764" s="93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2:52" s="92" customFormat="1" ht="12.95" customHeight="1" x14ac:dyDescent="0.25">
      <c r="B765" s="78"/>
      <c r="C765" s="93"/>
      <c r="D765" s="93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2:52" s="92" customFormat="1" ht="12.95" customHeight="1" x14ac:dyDescent="0.25">
      <c r="B766" s="78"/>
      <c r="C766" s="91"/>
      <c r="D766" s="91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2:52" s="92" customFormat="1" ht="18" customHeight="1" x14ac:dyDescent="0.25">
      <c r="B767" s="90"/>
      <c r="C767" s="91"/>
      <c r="D767" s="91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2:52" s="92" customFormat="1" ht="12.95" customHeight="1" x14ac:dyDescent="0.25">
      <c r="B768" s="72"/>
      <c r="C768" s="93"/>
      <c r="D768" s="93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  <c r="AI768" s="79"/>
      <c r="AJ768" s="79"/>
      <c r="AK768" s="79"/>
      <c r="AL768" s="79"/>
      <c r="AM768" s="79"/>
      <c r="AN768" s="79"/>
      <c r="AO768" s="79"/>
      <c r="AP768" s="79"/>
      <c r="AQ768" s="79"/>
      <c r="AR768" s="79"/>
      <c r="AS768" s="79"/>
      <c r="AT768" s="79"/>
      <c r="AU768" s="79"/>
      <c r="AV768" s="79"/>
      <c r="AW768" s="79"/>
      <c r="AX768" s="25"/>
      <c r="AY768" s="25"/>
      <c r="AZ768" s="25"/>
    </row>
    <row r="769" spans="2:52" s="92" customFormat="1" ht="12.95" customHeight="1" x14ac:dyDescent="0.25">
      <c r="B769" s="72"/>
      <c r="C769" s="93"/>
      <c r="D769" s="93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  <c r="AM769" s="79"/>
      <c r="AN769" s="79"/>
      <c r="AO769" s="79"/>
      <c r="AP769" s="79"/>
      <c r="AQ769" s="79"/>
      <c r="AR769" s="79"/>
      <c r="AS769" s="79"/>
      <c r="AT769" s="79"/>
      <c r="AU769" s="79"/>
      <c r="AV769" s="79"/>
      <c r="AW769" s="79"/>
      <c r="AX769" s="25"/>
      <c r="AY769" s="25"/>
      <c r="AZ769" s="25"/>
    </row>
    <row r="770" spans="2:52" s="92" customFormat="1" ht="12.95" customHeight="1" x14ac:dyDescent="0.25">
      <c r="B770" s="72"/>
      <c r="C770" s="93"/>
      <c r="D770" s="93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  <c r="AM770" s="79"/>
      <c r="AN770" s="79"/>
      <c r="AO770" s="79"/>
      <c r="AP770" s="79"/>
      <c r="AQ770" s="79"/>
      <c r="AR770" s="79"/>
      <c r="AS770" s="79"/>
      <c r="AT770" s="79"/>
      <c r="AU770" s="79"/>
      <c r="AV770" s="79"/>
      <c r="AW770" s="79"/>
      <c r="AX770" s="25"/>
      <c r="AY770" s="25"/>
      <c r="AZ770" s="25"/>
    </row>
    <row r="771" spans="2:52" s="92" customFormat="1" ht="12.95" customHeight="1" x14ac:dyDescent="0.25">
      <c r="B771" s="72"/>
      <c r="C771" s="93"/>
      <c r="D771" s="93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  <c r="AM771" s="79"/>
      <c r="AN771" s="79"/>
      <c r="AO771" s="79"/>
      <c r="AP771" s="79"/>
      <c r="AQ771" s="79"/>
      <c r="AR771" s="79"/>
      <c r="AS771" s="79"/>
      <c r="AT771" s="79"/>
      <c r="AU771" s="79"/>
      <c r="AV771" s="79"/>
      <c r="AW771" s="79"/>
      <c r="AX771" s="25"/>
      <c r="AY771" s="25"/>
      <c r="AZ771" s="25"/>
    </row>
    <row r="772" spans="2:52" s="92" customFormat="1" ht="12.95" customHeight="1" x14ac:dyDescent="0.25">
      <c r="B772" s="78"/>
      <c r="C772" s="93"/>
      <c r="D772" s="93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  <c r="AM772" s="79"/>
      <c r="AN772" s="79"/>
      <c r="AO772" s="79"/>
      <c r="AP772" s="79"/>
      <c r="AQ772" s="79"/>
      <c r="AR772" s="79"/>
      <c r="AS772" s="79"/>
      <c r="AT772" s="79"/>
      <c r="AU772" s="79"/>
      <c r="AV772" s="79"/>
      <c r="AW772" s="79"/>
      <c r="AX772" s="25"/>
      <c r="AY772" s="25"/>
      <c r="AZ772" s="25"/>
    </row>
    <row r="773" spans="2:52" s="92" customFormat="1" ht="12.95" customHeight="1" x14ac:dyDescent="0.25">
      <c r="B773" s="78"/>
      <c r="C773" s="93"/>
      <c r="D773" s="93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  <c r="AM773" s="79"/>
      <c r="AN773" s="79"/>
      <c r="AO773" s="79"/>
      <c r="AP773" s="79"/>
      <c r="AQ773" s="79"/>
      <c r="AR773" s="79"/>
      <c r="AS773" s="79"/>
      <c r="AT773" s="79"/>
      <c r="AU773" s="79"/>
      <c r="AV773" s="79"/>
      <c r="AW773" s="79"/>
      <c r="AX773" s="25"/>
      <c r="AY773" s="25"/>
      <c r="AZ773" s="25"/>
    </row>
    <row r="774" spans="2:52" s="92" customFormat="1" ht="12.95" customHeight="1" x14ac:dyDescent="0.25">
      <c r="B774" s="78"/>
      <c r="C774" s="93"/>
      <c r="D774" s="93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  <c r="AM774" s="79"/>
      <c r="AN774" s="79"/>
      <c r="AO774" s="79"/>
      <c r="AP774" s="79"/>
      <c r="AQ774" s="79"/>
      <c r="AR774" s="79"/>
      <c r="AS774" s="79"/>
      <c r="AT774" s="79"/>
      <c r="AU774" s="79"/>
      <c r="AV774" s="79"/>
      <c r="AW774" s="79"/>
      <c r="AX774" s="25"/>
      <c r="AY774" s="25"/>
      <c r="AZ774" s="25"/>
    </row>
    <row r="775" spans="2:52" s="92" customFormat="1" ht="12.95" customHeight="1" x14ac:dyDescent="0.25">
      <c r="B775" s="78"/>
      <c r="C775" s="93"/>
      <c r="D775" s="93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  <c r="AM775" s="79"/>
      <c r="AN775" s="79"/>
      <c r="AO775" s="79"/>
      <c r="AP775" s="79"/>
      <c r="AQ775" s="79"/>
      <c r="AR775" s="79"/>
      <c r="AS775" s="79"/>
      <c r="AT775" s="79"/>
      <c r="AU775" s="79"/>
      <c r="AV775" s="79"/>
      <c r="AW775" s="79"/>
      <c r="AX775" s="25"/>
      <c r="AY775" s="25"/>
      <c r="AZ775" s="25"/>
    </row>
    <row r="776" spans="2:52" s="92" customFormat="1" ht="12.95" customHeight="1" x14ac:dyDescent="0.25">
      <c r="B776" s="78"/>
      <c r="C776" s="93"/>
      <c r="D776" s="93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  <c r="AM776" s="79"/>
      <c r="AN776" s="79"/>
      <c r="AO776" s="79"/>
      <c r="AP776" s="79"/>
      <c r="AQ776" s="79"/>
      <c r="AR776" s="79"/>
      <c r="AS776" s="79"/>
      <c r="AT776" s="79"/>
      <c r="AU776" s="79"/>
      <c r="AV776" s="79"/>
      <c r="AW776" s="79"/>
      <c r="AX776" s="25"/>
      <c r="AY776" s="25"/>
      <c r="AZ776" s="25"/>
    </row>
    <row r="777" spans="2:52" s="92" customFormat="1" ht="12.95" customHeight="1" x14ac:dyDescent="0.25">
      <c r="B777" s="78"/>
      <c r="C777" s="93"/>
      <c r="D777" s="93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  <c r="AM777" s="79"/>
      <c r="AN777" s="79"/>
      <c r="AO777" s="79"/>
      <c r="AP777" s="79"/>
      <c r="AQ777" s="79"/>
      <c r="AR777" s="79"/>
      <c r="AS777" s="79"/>
      <c r="AT777" s="79"/>
      <c r="AU777" s="79"/>
      <c r="AV777" s="79"/>
      <c r="AW777" s="79"/>
      <c r="AX777" s="25"/>
      <c r="AY777" s="25"/>
      <c r="AZ777" s="25"/>
    </row>
    <row r="778" spans="2:52" s="92" customFormat="1" ht="12.95" customHeight="1" x14ac:dyDescent="0.25">
      <c r="B778" s="78"/>
      <c r="C778" s="93"/>
      <c r="D778" s="93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  <c r="AM778" s="79"/>
      <c r="AN778" s="79"/>
      <c r="AO778" s="79"/>
      <c r="AP778" s="79"/>
      <c r="AQ778" s="79"/>
      <c r="AR778" s="79"/>
      <c r="AS778" s="79"/>
      <c r="AT778" s="79"/>
      <c r="AU778" s="79"/>
      <c r="AV778" s="79"/>
      <c r="AW778" s="79"/>
      <c r="AX778" s="25"/>
      <c r="AY778" s="25"/>
      <c r="AZ778" s="25"/>
    </row>
    <row r="779" spans="2:52" s="92" customFormat="1" ht="12.95" customHeight="1" x14ac:dyDescent="0.25">
      <c r="B779" s="78"/>
      <c r="C779" s="93"/>
      <c r="D779" s="93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  <c r="AI779" s="79"/>
      <c r="AJ779" s="79"/>
      <c r="AK779" s="79"/>
      <c r="AL779" s="79"/>
      <c r="AM779" s="79"/>
      <c r="AN779" s="79"/>
      <c r="AO779" s="79"/>
      <c r="AP779" s="79"/>
      <c r="AQ779" s="79"/>
      <c r="AR779" s="79"/>
      <c r="AS779" s="79"/>
      <c r="AT779" s="79"/>
      <c r="AU779" s="79"/>
      <c r="AV779" s="79"/>
      <c r="AW779" s="79"/>
      <c r="AX779" s="25"/>
      <c r="AY779" s="25"/>
      <c r="AZ779" s="25"/>
    </row>
    <row r="780" spans="2:52" s="92" customFormat="1" ht="12.95" customHeight="1" x14ac:dyDescent="0.25">
      <c r="B780" s="78"/>
      <c r="C780" s="93"/>
      <c r="D780" s="93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  <c r="AM780" s="79"/>
      <c r="AN780" s="79"/>
      <c r="AO780" s="79"/>
      <c r="AP780" s="79"/>
      <c r="AQ780" s="79"/>
      <c r="AR780" s="79"/>
      <c r="AS780" s="79"/>
      <c r="AT780" s="79"/>
      <c r="AU780" s="79"/>
      <c r="AV780" s="79"/>
      <c r="AW780" s="79"/>
      <c r="AX780" s="25"/>
      <c r="AY780" s="25"/>
      <c r="AZ780" s="25"/>
    </row>
    <row r="781" spans="2:52" s="92" customFormat="1" ht="12.95" customHeight="1" x14ac:dyDescent="0.25">
      <c r="B781" s="78"/>
      <c r="C781" s="93"/>
      <c r="D781" s="93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  <c r="AM781" s="79"/>
      <c r="AN781" s="79"/>
      <c r="AO781" s="79"/>
      <c r="AP781" s="79"/>
      <c r="AQ781" s="79"/>
      <c r="AR781" s="79"/>
      <c r="AS781" s="79"/>
      <c r="AT781" s="79"/>
      <c r="AU781" s="79"/>
      <c r="AV781" s="79"/>
      <c r="AW781" s="79"/>
      <c r="AX781" s="25"/>
      <c r="AY781" s="25"/>
      <c r="AZ781" s="25"/>
    </row>
    <row r="782" spans="2:52" s="92" customFormat="1" ht="12.95" customHeight="1" x14ac:dyDescent="0.25">
      <c r="B782" s="78"/>
      <c r="C782" s="93"/>
      <c r="D782" s="93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  <c r="AM782" s="79"/>
      <c r="AN782" s="79"/>
      <c r="AO782" s="79"/>
      <c r="AP782" s="79"/>
      <c r="AQ782" s="79"/>
      <c r="AR782" s="79"/>
      <c r="AS782" s="79"/>
      <c r="AT782" s="79"/>
      <c r="AU782" s="79"/>
      <c r="AV782" s="79"/>
      <c r="AW782" s="79"/>
      <c r="AX782" s="25"/>
      <c r="AY782" s="25"/>
      <c r="AZ782" s="25"/>
    </row>
    <row r="783" spans="2:52" s="92" customFormat="1" ht="12.95" customHeight="1" x14ac:dyDescent="0.25">
      <c r="B783" s="78"/>
      <c r="C783" s="93"/>
      <c r="D783" s="93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  <c r="AM783" s="79"/>
      <c r="AN783" s="79"/>
      <c r="AO783" s="79"/>
      <c r="AP783" s="79"/>
      <c r="AQ783" s="79"/>
      <c r="AR783" s="79"/>
      <c r="AS783" s="79"/>
      <c r="AT783" s="79"/>
      <c r="AU783" s="79"/>
      <c r="AV783" s="79"/>
      <c r="AW783" s="79"/>
      <c r="AX783" s="25"/>
      <c r="AY783" s="25"/>
      <c r="AZ783" s="25"/>
    </row>
    <row r="784" spans="2:52" s="92" customFormat="1" ht="12.95" customHeight="1" x14ac:dyDescent="0.25">
      <c r="B784" s="78"/>
      <c r="C784" s="93"/>
      <c r="D784" s="93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  <c r="AM784" s="79"/>
      <c r="AN784" s="79"/>
      <c r="AO784" s="79"/>
      <c r="AP784" s="79"/>
      <c r="AQ784" s="79"/>
      <c r="AR784" s="79"/>
      <c r="AS784" s="79"/>
      <c r="AT784" s="79"/>
      <c r="AU784" s="79"/>
      <c r="AV784" s="79"/>
      <c r="AW784" s="79"/>
      <c r="AX784" s="25"/>
      <c r="AY784" s="25"/>
      <c r="AZ784" s="25"/>
    </row>
    <row r="785" spans="2:52" s="92" customFormat="1" ht="12.95" customHeight="1" x14ac:dyDescent="0.25">
      <c r="B785" s="78"/>
      <c r="C785" s="93"/>
      <c r="D785" s="93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  <c r="AM785" s="79"/>
      <c r="AN785" s="79"/>
      <c r="AO785" s="79"/>
      <c r="AP785" s="79"/>
      <c r="AQ785" s="79"/>
      <c r="AR785" s="79"/>
      <c r="AS785" s="79"/>
      <c r="AT785" s="79"/>
      <c r="AU785" s="79"/>
      <c r="AV785" s="79"/>
      <c r="AW785" s="79"/>
      <c r="AX785" s="25"/>
      <c r="AY785" s="25"/>
      <c r="AZ785" s="25"/>
    </row>
    <row r="786" spans="2:52" s="92" customFormat="1" ht="12.95" customHeight="1" x14ac:dyDescent="0.25">
      <c r="B786" s="78"/>
      <c r="C786" s="93"/>
      <c r="D786" s="93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  <c r="AM786" s="79"/>
      <c r="AN786" s="79"/>
      <c r="AO786" s="79"/>
      <c r="AP786" s="79"/>
      <c r="AQ786" s="79"/>
      <c r="AR786" s="79"/>
      <c r="AS786" s="79"/>
      <c r="AT786" s="79"/>
      <c r="AU786" s="79"/>
      <c r="AV786" s="79"/>
      <c r="AW786" s="79"/>
      <c r="AX786" s="25"/>
      <c r="AY786" s="25"/>
      <c r="AZ786" s="25"/>
    </row>
    <row r="787" spans="2:52" s="92" customFormat="1" ht="12.95" customHeight="1" x14ac:dyDescent="0.25">
      <c r="B787" s="78"/>
      <c r="C787" s="93"/>
      <c r="D787" s="93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  <c r="AM787" s="79"/>
      <c r="AN787" s="79"/>
      <c r="AO787" s="79"/>
      <c r="AP787" s="79"/>
      <c r="AQ787" s="79"/>
      <c r="AR787" s="79"/>
      <c r="AS787" s="79"/>
      <c r="AT787" s="79"/>
      <c r="AU787" s="79"/>
      <c r="AV787" s="79"/>
      <c r="AW787" s="79"/>
      <c r="AX787" s="25"/>
      <c r="AY787" s="25"/>
      <c r="AZ787" s="25"/>
    </row>
    <row r="788" spans="2:52" s="92" customFormat="1" ht="12.95" customHeight="1" x14ac:dyDescent="0.25">
      <c r="B788" s="78"/>
      <c r="C788" s="93"/>
      <c r="D788" s="93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  <c r="AM788" s="79"/>
      <c r="AN788" s="79"/>
      <c r="AO788" s="79"/>
      <c r="AP788" s="79"/>
      <c r="AQ788" s="79"/>
      <c r="AR788" s="79"/>
      <c r="AS788" s="79"/>
      <c r="AT788" s="79"/>
      <c r="AU788" s="79"/>
      <c r="AV788" s="79"/>
      <c r="AW788" s="79"/>
      <c r="AX788" s="25"/>
      <c r="AY788" s="25"/>
      <c r="AZ788" s="25"/>
    </row>
    <row r="789" spans="2:52" s="92" customFormat="1" ht="12.95" customHeight="1" x14ac:dyDescent="0.25">
      <c r="B789" s="78"/>
      <c r="C789" s="93"/>
      <c r="D789" s="93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  <c r="AM789" s="79"/>
      <c r="AN789" s="79"/>
      <c r="AO789" s="79"/>
      <c r="AP789" s="79"/>
      <c r="AQ789" s="79"/>
      <c r="AR789" s="79"/>
      <c r="AS789" s="79"/>
      <c r="AT789" s="79"/>
      <c r="AU789" s="79"/>
      <c r="AV789" s="79"/>
      <c r="AW789" s="79"/>
      <c r="AX789" s="25"/>
      <c r="AY789" s="25"/>
      <c r="AZ789" s="25"/>
    </row>
    <row r="790" spans="2:52" s="92" customFormat="1" ht="12.95" customHeight="1" x14ac:dyDescent="0.25">
      <c r="B790" s="78"/>
      <c r="C790" s="93"/>
      <c r="D790" s="93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  <c r="AM790" s="79"/>
      <c r="AN790" s="79"/>
      <c r="AO790" s="79"/>
      <c r="AP790" s="79"/>
      <c r="AQ790" s="79"/>
      <c r="AR790" s="79"/>
      <c r="AS790" s="79"/>
      <c r="AT790" s="79"/>
      <c r="AU790" s="79"/>
      <c r="AV790" s="79"/>
      <c r="AW790" s="79"/>
      <c r="AX790" s="25"/>
      <c r="AY790" s="25"/>
      <c r="AZ790" s="25"/>
    </row>
    <row r="791" spans="2:52" s="92" customFormat="1" ht="12.95" customHeight="1" x14ac:dyDescent="0.25">
      <c r="B791" s="78"/>
      <c r="C791" s="93"/>
      <c r="D791" s="93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  <c r="AM791" s="79"/>
      <c r="AN791" s="79"/>
      <c r="AO791" s="79"/>
      <c r="AP791" s="79"/>
      <c r="AQ791" s="79"/>
      <c r="AR791" s="79"/>
      <c r="AS791" s="79"/>
      <c r="AT791" s="79"/>
      <c r="AU791" s="79"/>
      <c r="AV791" s="79"/>
      <c r="AW791" s="79"/>
      <c r="AX791" s="25"/>
      <c r="AY791" s="25"/>
      <c r="AZ791" s="25"/>
    </row>
    <row r="792" spans="2:52" s="92" customFormat="1" ht="12.95" customHeight="1" x14ac:dyDescent="0.25">
      <c r="B792" s="78"/>
      <c r="C792" s="93"/>
      <c r="D792" s="93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2:52" s="92" customFormat="1" ht="12.95" customHeight="1" x14ac:dyDescent="0.25">
      <c r="B793" s="78"/>
      <c r="C793" s="93"/>
      <c r="D793" s="93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2:52" s="92" customFormat="1" ht="12.95" customHeight="1" x14ac:dyDescent="0.25">
      <c r="B794" s="78"/>
      <c r="C794" s="93"/>
      <c r="D794" s="93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2:52" s="92" customFormat="1" ht="12.95" customHeight="1" x14ac:dyDescent="0.25">
      <c r="B795" s="78"/>
      <c r="C795" s="93"/>
      <c r="D795" s="93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2:52" s="76" customFormat="1" ht="42" customHeight="1" x14ac:dyDescent="0.3">
      <c r="B796" s="82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2:52" s="92" customFormat="1" ht="30.75" customHeight="1" x14ac:dyDescent="0.25">
      <c r="B797" s="90"/>
      <c r="C797" s="91"/>
      <c r="D797" s="91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2:52" s="92" customFormat="1" ht="12.95" customHeight="1" x14ac:dyDescent="0.25">
      <c r="B798" s="78"/>
      <c r="C798" s="93"/>
      <c r="D798" s="93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  <c r="AM798" s="79"/>
      <c r="AN798" s="79"/>
      <c r="AO798" s="79"/>
      <c r="AP798" s="79"/>
      <c r="AQ798" s="79"/>
      <c r="AR798" s="79"/>
      <c r="AS798" s="79"/>
      <c r="AT798" s="79"/>
      <c r="AU798" s="79"/>
      <c r="AV798" s="79"/>
      <c r="AW798" s="79"/>
      <c r="AX798" s="25"/>
      <c r="AY798" s="25"/>
      <c r="AZ798" s="25"/>
    </row>
    <row r="799" spans="2:52" s="92" customFormat="1" ht="12.95" customHeight="1" x14ac:dyDescent="0.25">
      <c r="B799" s="78"/>
      <c r="C799" s="93"/>
      <c r="D799" s="93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  <c r="AM799" s="79"/>
      <c r="AN799" s="79"/>
      <c r="AO799" s="79"/>
      <c r="AP799" s="79"/>
      <c r="AQ799" s="79"/>
      <c r="AR799" s="79"/>
      <c r="AS799" s="79"/>
      <c r="AT799" s="79"/>
      <c r="AU799" s="79"/>
      <c r="AV799" s="79"/>
      <c r="AW799" s="79"/>
      <c r="AX799" s="25"/>
      <c r="AY799" s="25"/>
      <c r="AZ799" s="25"/>
    </row>
    <row r="800" spans="2:52" s="92" customFormat="1" ht="12.95" customHeight="1" x14ac:dyDescent="0.25">
      <c r="B800" s="78"/>
      <c r="C800" s="93"/>
      <c r="D800" s="93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  <c r="AM800" s="79"/>
      <c r="AN800" s="79"/>
      <c r="AO800" s="79"/>
      <c r="AP800" s="79"/>
      <c r="AQ800" s="79"/>
      <c r="AR800" s="79"/>
      <c r="AS800" s="79"/>
      <c r="AT800" s="79"/>
      <c r="AU800" s="79"/>
      <c r="AV800" s="79"/>
      <c r="AW800" s="79"/>
      <c r="AX800" s="25"/>
      <c r="AY800" s="25"/>
      <c r="AZ800" s="25"/>
    </row>
    <row r="801" spans="2:52" s="92" customFormat="1" ht="12.95" customHeight="1" x14ac:dyDescent="0.25">
      <c r="B801" s="78"/>
      <c r="C801" s="93"/>
      <c r="D801" s="93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  <c r="AM801" s="79"/>
      <c r="AN801" s="79"/>
      <c r="AO801" s="79"/>
      <c r="AP801" s="79"/>
      <c r="AQ801" s="79"/>
      <c r="AR801" s="79"/>
      <c r="AS801" s="79"/>
      <c r="AT801" s="79"/>
      <c r="AU801" s="79"/>
      <c r="AV801" s="79"/>
      <c r="AW801" s="79"/>
      <c r="AX801" s="25"/>
      <c r="AY801" s="25"/>
      <c r="AZ801" s="25"/>
    </row>
    <row r="802" spans="2:52" s="92" customFormat="1" ht="12.95" customHeight="1" x14ac:dyDescent="0.25">
      <c r="B802" s="78"/>
      <c r="C802" s="93"/>
      <c r="D802" s="93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  <c r="AM802" s="79"/>
      <c r="AN802" s="79"/>
      <c r="AO802" s="79"/>
      <c r="AP802" s="79"/>
      <c r="AQ802" s="79"/>
      <c r="AR802" s="79"/>
      <c r="AS802" s="79"/>
      <c r="AT802" s="79"/>
      <c r="AU802" s="79"/>
      <c r="AV802" s="79"/>
      <c r="AW802" s="79"/>
      <c r="AX802" s="25"/>
      <c r="AY802" s="25"/>
      <c r="AZ802" s="25"/>
    </row>
    <row r="803" spans="2:52" s="92" customFormat="1" ht="12.95" customHeight="1" x14ac:dyDescent="0.25">
      <c r="B803" s="78"/>
      <c r="C803" s="93"/>
      <c r="D803" s="93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  <c r="AM803" s="79"/>
      <c r="AN803" s="79"/>
      <c r="AO803" s="79"/>
      <c r="AP803" s="79"/>
      <c r="AQ803" s="79"/>
      <c r="AR803" s="79"/>
      <c r="AS803" s="79"/>
      <c r="AT803" s="79"/>
      <c r="AU803" s="79"/>
      <c r="AV803" s="79"/>
      <c r="AW803" s="79"/>
      <c r="AX803" s="25"/>
      <c r="AY803" s="25"/>
      <c r="AZ803" s="25"/>
    </row>
    <row r="804" spans="2:52" s="92" customFormat="1" ht="12.95" customHeight="1" x14ac:dyDescent="0.25">
      <c r="B804" s="78"/>
      <c r="C804" s="93"/>
      <c r="D804" s="93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  <c r="AM804" s="79"/>
      <c r="AN804" s="79"/>
      <c r="AO804" s="79"/>
      <c r="AP804" s="79"/>
      <c r="AQ804" s="79"/>
      <c r="AR804" s="79"/>
      <c r="AS804" s="79"/>
      <c r="AT804" s="79"/>
      <c r="AU804" s="79"/>
      <c r="AV804" s="79"/>
      <c r="AW804" s="79"/>
      <c r="AX804" s="25"/>
      <c r="AY804" s="25"/>
      <c r="AZ804" s="25"/>
    </row>
    <row r="805" spans="2:52" s="92" customFormat="1" ht="12.95" customHeight="1" x14ac:dyDescent="0.25">
      <c r="B805" s="78"/>
      <c r="C805" s="93"/>
      <c r="D805" s="93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  <c r="AM805" s="79"/>
      <c r="AN805" s="79"/>
      <c r="AO805" s="79"/>
      <c r="AP805" s="79"/>
      <c r="AQ805" s="79"/>
      <c r="AR805" s="79"/>
      <c r="AS805" s="79"/>
      <c r="AT805" s="79"/>
      <c r="AU805" s="79"/>
      <c r="AV805" s="79"/>
      <c r="AW805" s="79"/>
      <c r="AX805" s="25"/>
      <c r="AY805" s="25"/>
      <c r="AZ805" s="25"/>
    </row>
    <row r="806" spans="2:52" s="92" customFormat="1" ht="12.95" customHeight="1" x14ac:dyDescent="0.25">
      <c r="B806" s="78"/>
      <c r="C806" s="93"/>
      <c r="D806" s="93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  <c r="AM806" s="79"/>
      <c r="AN806" s="79"/>
      <c r="AO806" s="79"/>
      <c r="AP806" s="79"/>
      <c r="AQ806" s="79"/>
      <c r="AR806" s="79"/>
      <c r="AS806" s="79"/>
      <c r="AT806" s="79"/>
      <c r="AU806" s="79"/>
      <c r="AV806" s="79"/>
      <c r="AW806" s="79"/>
      <c r="AX806" s="25"/>
      <c r="AY806" s="25"/>
      <c r="AZ806" s="25"/>
    </row>
    <row r="807" spans="2:52" s="92" customFormat="1" ht="12.95" customHeight="1" x14ac:dyDescent="0.25">
      <c r="B807" s="78"/>
      <c r="C807" s="93"/>
      <c r="D807" s="93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  <c r="AM807" s="79"/>
      <c r="AN807" s="79"/>
      <c r="AO807" s="79"/>
      <c r="AP807" s="79"/>
      <c r="AQ807" s="79"/>
      <c r="AR807" s="79"/>
      <c r="AS807" s="79"/>
      <c r="AT807" s="79"/>
      <c r="AU807" s="79"/>
      <c r="AV807" s="79"/>
      <c r="AW807" s="79"/>
      <c r="AX807" s="25"/>
      <c r="AY807" s="25"/>
      <c r="AZ807" s="25"/>
    </row>
    <row r="808" spans="2:52" s="92" customFormat="1" ht="12.95" customHeight="1" x14ac:dyDescent="0.25">
      <c r="B808" s="78"/>
      <c r="C808" s="93"/>
      <c r="D808" s="93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  <c r="AM808" s="79"/>
      <c r="AN808" s="79"/>
      <c r="AO808" s="79"/>
      <c r="AP808" s="79"/>
      <c r="AQ808" s="79"/>
      <c r="AR808" s="79"/>
      <c r="AS808" s="79"/>
      <c r="AT808" s="79"/>
      <c r="AU808" s="79"/>
      <c r="AV808" s="79"/>
      <c r="AW808" s="79"/>
      <c r="AX808" s="25"/>
      <c r="AY808" s="25"/>
      <c r="AZ808" s="25"/>
    </row>
    <row r="809" spans="2:52" s="92" customFormat="1" ht="12.95" customHeight="1" x14ac:dyDescent="0.25">
      <c r="B809" s="78"/>
      <c r="C809" s="93"/>
      <c r="D809" s="93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  <c r="AM809" s="79"/>
      <c r="AN809" s="79"/>
      <c r="AO809" s="79"/>
      <c r="AP809" s="79"/>
      <c r="AQ809" s="79"/>
      <c r="AR809" s="79"/>
      <c r="AS809" s="79"/>
      <c r="AT809" s="79"/>
      <c r="AU809" s="79"/>
      <c r="AV809" s="79"/>
      <c r="AW809" s="79"/>
      <c r="AX809" s="25"/>
      <c r="AY809" s="25"/>
      <c r="AZ809" s="25"/>
    </row>
    <row r="810" spans="2:52" s="92" customFormat="1" ht="12.95" customHeight="1" x14ac:dyDescent="0.25">
      <c r="B810" s="78"/>
      <c r="C810" s="93"/>
      <c r="D810" s="93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  <c r="AM810" s="79"/>
      <c r="AN810" s="79"/>
      <c r="AO810" s="79"/>
      <c r="AP810" s="79"/>
      <c r="AQ810" s="79"/>
      <c r="AR810" s="79"/>
      <c r="AS810" s="79"/>
      <c r="AT810" s="79"/>
      <c r="AU810" s="79"/>
      <c r="AV810" s="79"/>
      <c r="AW810" s="79"/>
      <c r="AX810" s="25"/>
      <c r="AY810" s="25"/>
      <c r="AZ810" s="25"/>
    </row>
    <row r="811" spans="2:52" s="92" customFormat="1" ht="12.95" customHeight="1" x14ac:dyDescent="0.25">
      <c r="B811" s="78"/>
      <c r="C811" s="93"/>
      <c r="D811" s="93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  <c r="AM811" s="79"/>
      <c r="AN811" s="79"/>
      <c r="AO811" s="79"/>
      <c r="AP811" s="79"/>
      <c r="AQ811" s="79"/>
      <c r="AR811" s="79"/>
      <c r="AS811" s="79"/>
      <c r="AT811" s="79"/>
      <c r="AU811" s="79"/>
      <c r="AV811" s="79"/>
      <c r="AW811" s="79"/>
      <c r="AX811" s="25"/>
      <c r="AY811" s="25"/>
      <c r="AZ811" s="25"/>
    </row>
    <row r="812" spans="2:52" s="92" customFormat="1" ht="12.95" customHeight="1" x14ac:dyDescent="0.25">
      <c r="B812" s="78"/>
      <c r="C812" s="93"/>
      <c r="D812" s="93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  <c r="AM812" s="79"/>
      <c r="AN812" s="79"/>
      <c r="AO812" s="79"/>
      <c r="AP812" s="79"/>
      <c r="AQ812" s="79"/>
      <c r="AR812" s="79"/>
      <c r="AS812" s="79"/>
      <c r="AT812" s="79"/>
      <c r="AU812" s="79"/>
      <c r="AV812" s="79"/>
      <c r="AW812" s="79"/>
      <c r="AX812" s="25"/>
      <c r="AY812" s="25"/>
      <c r="AZ812" s="25"/>
    </row>
    <row r="813" spans="2:52" s="76" customFormat="1" x14ac:dyDescent="0.25">
      <c r="B813" s="81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2:52" s="76" customFormat="1" x14ac:dyDescent="0.25">
      <c r="B814" s="81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2:52" s="76" customFormat="1" x14ac:dyDescent="0.25">
      <c r="B815" s="81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2:52" s="76" customFormat="1" x14ac:dyDescent="0.25">
      <c r="B816" s="81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2:52" s="76" customFormat="1" x14ac:dyDescent="0.25">
      <c r="B817" s="81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2:52" s="76" customFormat="1" x14ac:dyDescent="0.25">
      <c r="B818" s="81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2:52" s="76" customFormat="1" x14ac:dyDescent="0.25">
      <c r="B819" s="81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2:52" s="76" customFormat="1" x14ac:dyDescent="0.25">
      <c r="B820" s="81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2:52" s="76" customFormat="1" x14ac:dyDescent="0.25">
      <c r="B821" s="81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2:52" s="76" customFormat="1" x14ac:dyDescent="0.25">
      <c r="B822" s="81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2:52" s="76" customFormat="1" x14ac:dyDescent="0.25">
      <c r="B823" s="81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2:52" s="76" customFormat="1" x14ac:dyDescent="0.25">
      <c r="B824" s="81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2:52" s="76" customFormat="1" x14ac:dyDescent="0.25">
      <c r="B825" s="81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2:52" s="76" customFormat="1" x14ac:dyDescent="0.25">
      <c r="B826" s="81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2:52" s="76" customFormat="1" x14ac:dyDescent="0.25">
      <c r="B827" s="81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2:52" s="76" customFormat="1" x14ac:dyDescent="0.25">
      <c r="B828" s="81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2:52" s="76" customFormat="1" x14ac:dyDescent="0.25">
      <c r="B829" s="81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2:52" s="76" customFormat="1" x14ac:dyDescent="0.25">
      <c r="B830" s="81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2:52" s="76" customFormat="1" x14ac:dyDescent="0.25">
      <c r="B831" s="81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2:52" s="76" customFormat="1" x14ac:dyDescent="0.25">
      <c r="B832" s="81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2:52" s="76" customFormat="1" x14ac:dyDescent="0.25">
      <c r="B833" s="81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2:52" s="76" customFormat="1" x14ac:dyDescent="0.25">
      <c r="B834" s="81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2:52" s="76" customFormat="1" ht="41.25" customHeight="1" x14ac:dyDescent="0.3">
      <c r="B835" s="82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2:52" s="76" customFormat="1" ht="24.75" customHeight="1" x14ac:dyDescent="0.25">
      <c r="B836" s="83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2:52" s="76" customFormat="1" ht="18" customHeight="1" x14ac:dyDescent="0.25">
      <c r="B837" s="90"/>
      <c r="C837" s="73"/>
      <c r="D837" s="73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2:52" s="76" customFormat="1" ht="12.95" customHeight="1" x14ac:dyDescent="0.25">
      <c r="B838" s="78"/>
      <c r="C838" s="73"/>
      <c r="D838" s="73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25"/>
      <c r="AY838" s="25"/>
      <c r="AZ838" s="94"/>
    </row>
    <row r="839" spans="2:52" s="76" customFormat="1" ht="12.95" customHeight="1" x14ac:dyDescent="0.25">
      <c r="B839" s="78"/>
      <c r="C839" s="73"/>
      <c r="D839" s="73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25"/>
      <c r="AY839" s="25"/>
      <c r="AZ839" s="94"/>
    </row>
    <row r="840" spans="2:52" s="76" customFormat="1" ht="12.95" customHeight="1" x14ac:dyDescent="0.25">
      <c r="B840" s="78"/>
      <c r="C840" s="73"/>
      <c r="D840" s="73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25"/>
      <c r="AY840" s="25"/>
      <c r="AZ840" s="94"/>
    </row>
    <row r="841" spans="2:52" s="76" customFormat="1" ht="12.95" customHeight="1" x14ac:dyDescent="0.25">
      <c r="B841" s="78"/>
      <c r="C841" s="73"/>
      <c r="D841" s="73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25"/>
      <c r="AY841" s="25"/>
      <c r="AZ841" s="94"/>
    </row>
    <row r="842" spans="2:52" s="76" customFormat="1" ht="12.95" customHeight="1" x14ac:dyDescent="0.25">
      <c r="B842" s="78"/>
      <c r="C842" s="73"/>
      <c r="D842" s="73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25"/>
      <c r="AY842" s="25"/>
      <c r="AZ842" s="94"/>
    </row>
    <row r="843" spans="2:52" s="76" customFormat="1" ht="12.95" customHeight="1" x14ac:dyDescent="0.25">
      <c r="B843" s="78"/>
      <c r="C843" s="73"/>
      <c r="D843" s="73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25"/>
      <c r="AY843" s="25"/>
      <c r="AZ843" s="94"/>
    </row>
    <row r="844" spans="2:52" s="76" customFormat="1" ht="12.95" customHeight="1" x14ac:dyDescent="0.25">
      <c r="B844" s="78"/>
      <c r="C844" s="73"/>
      <c r="D844" s="73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25"/>
      <c r="AY844" s="25"/>
      <c r="AZ844" s="94"/>
    </row>
    <row r="845" spans="2:52" s="76" customFormat="1" ht="12.95" customHeight="1" x14ac:dyDescent="0.25">
      <c r="B845" s="78"/>
      <c r="C845" s="73"/>
      <c r="D845" s="73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25"/>
      <c r="AY845" s="25"/>
      <c r="AZ845" s="94"/>
    </row>
    <row r="846" spans="2:52" s="76" customFormat="1" ht="12.95" customHeight="1" x14ac:dyDescent="0.25">
      <c r="B846" s="78"/>
      <c r="C846" s="73"/>
      <c r="D846" s="73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25"/>
      <c r="AY846" s="25"/>
      <c r="AZ846" s="94"/>
    </row>
    <row r="847" spans="2:52" s="76" customFormat="1" ht="12.95" customHeight="1" x14ac:dyDescent="0.25">
      <c r="B847" s="78"/>
      <c r="C847" s="73"/>
      <c r="D847" s="73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25"/>
      <c r="AY847" s="25"/>
      <c r="AZ847" s="94"/>
    </row>
    <row r="848" spans="2:52" s="76" customFormat="1" ht="12.95" customHeight="1" x14ac:dyDescent="0.25">
      <c r="B848" s="78"/>
      <c r="C848" s="73"/>
      <c r="D848" s="73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25"/>
      <c r="AY848" s="25"/>
      <c r="AZ848" s="94"/>
    </row>
    <row r="849" spans="2:52" s="76" customFormat="1" ht="12.95" customHeight="1" x14ac:dyDescent="0.25">
      <c r="B849" s="72"/>
      <c r="C849" s="73"/>
      <c r="D849" s="73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25"/>
      <c r="AY849" s="25"/>
      <c r="AZ849" s="94"/>
    </row>
    <row r="850" spans="2:52" s="76" customFormat="1" ht="12.95" customHeight="1" x14ac:dyDescent="0.25">
      <c r="B850" s="78"/>
      <c r="C850" s="73"/>
      <c r="D850" s="73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25"/>
      <c r="AY850" s="25"/>
      <c r="AZ850" s="94"/>
    </row>
    <row r="851" spans="2:52" s="76" customFormat="1" ht="12.95" customHeight="1" x14ac:dyDescent="0.25">
      <c r="B851" s="78"/>
      <c r="C851" s="73"/>
      <c r="D851" s="73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25"/>
      <c r="AY851" s="25"/>
      <c r="AZ851" s="94"/>
    </row>
    <row r="852" spans="2:52" s="76" customFormat="1" ht="18" customHeight="1" x14ac:dyDescent="0.25">
      <c r="B852" s="90"/>
      <c r="C852" s="73"/>
      <c r="D852" s="73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2:52" s="76" customFormat="1" ht="12.95" customHeight="1" x14ac:dyDescent="0.25">
      <c r="B853" s="78"/>
      <c r="C853" s="73"/>
      <c r="D853" s="73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25"/>
      <c r="AY853" s="25"/>
      <c r="AZ853" s="94"/>
    </row>
    <row r="854" spans="2:52" s="76" customFormat="1" ht="12.95" customHeight="1" x14ac:dyDescent="0.25">
      <c r="B854" s="78"/>
      <c r="C854" s="73"/>
      <c r="D854" s="73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25"/>
      <c r="AY854" s="25"/>
      <c r="AZ854" s="94"/>
    </row>
    <row r="855" spans="2:52" s="76" customFormat="1" ht="12.95" customHeight="1" x14ac:dyDescent="0.25">
      <c r="B855" s="78"/>
      <c r="C855" s="73"/>
      <c r="D855" s="73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25"/>
      <c r="AY855" s="25"/>
      <c r="AZ855" s="94"/>
    </row>
    <row r="856" spans="2:52" s="76" customFormat="1" ht="12.95" customHeight="1" x14ac:dyDescent="0.25">
      <c r="B856" s="78"/>
      <c r="C856" s="73"/>
      <c r="D856" s="73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25"/>
      <c r="AY856" s="25"/>
      <c r="AZ856" s="94"/>
    </row>
    <row r="857" spans="2:52" s="76" customFormat="1" ht="12.95" customHeight="1" x14ac:dyDescent="0.25">
      <c r="B857" s="78"/>
      <c r="C857" s="73"/>
      <c r="D857" s="73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25"/>
      <c r="AY857" s="25"/>
      <c r="AZ857" s="94"/>
    </row>
    <row r="858" spans="2:52" s="76" customFormat="1" ht="12.95" customHeight="1" x14ac:dyDescent="0.25">
      <c r="B858" s="78"/>
      <c r="C858" s="73"/>
      <c r="D858" s="73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25"/>
      <c r="AY858" s="25"/>
      <c r="AZ858" s="94"/>
    </row>
    <row r="859" spans="2:52" s="76" customFormat="1" ht="12.95" customHeight="1" x14ac:dyDescent="0.25">
      <c r="B859" s="78"/>
      <c r="C859" s="73"/>
      <c r="D859" s="73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25"/>
      <c r="AY859" s="25"/>
      <c r="AZ859" s="94"/>
    </row>
    <row r="860" spans="2:52" s="76" customFormat="1" ht="12.95" customHeight="1" x14ac:dyDescent="0.25">
      <c r="B860" s="72"/>
      <c r="C860" s="73"/>
      <c r="D860" s="73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25"/>
      <c r="AY860" s="25"/>
      <c r="AZ860" s="94"/>
    </row>
    <row r="861" spans="2:52" s="76" customFormat="1" ht="12.95" customHeight="1" x14ac:dyDescent="0.25">
      <c r="B861" s="78"/>
      <c r="C861" s="73"/>
      <c r="D861" s="73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25"/>
      <c r="AY861" s="25"/>
      <c r="AZ861" s="94"/>
    </row>
    <row r="862" spans="2:52" s="76" customFormat="1" ht="12.95" customHeight="1" x14ac:dyDescent="0.25">
      <c r="B862" s="78"/>
      <c r="C862" s="73"/>
      <c r="D862" s="73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25"/>
      <c r="AY862" s="25"/>
      <c r="AZ862" s="94"/>
    </row>
    <row r="863" spans="2:52" s="76" customFormat="1" ht="12.95" customHeight="1" x14ac:dyDescent="0.25">
      <c r="B863" s="78"/>
      <c r="C863" s="73"/>
      <c r="D863" s="73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25"/>
      <c r="AY863" s="25"/>
      <c r="AZ863" s="94"/>
    </row>
    <row r="864" spans="2:52" s="76" customFormat="1" ht="18" customHeight="1" x14ac:dyDescent="0.25">
      <c r="B864" s="90"/>
      <c r="C864" s="73"/>
      <c r="D864" s="73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2:52" s="76" customFormat="1" ht="12.95" customHeight="1" x14ac:dyDescent="0.25">
      <c r="B865" s="78"/>
      <c r="C865" s="73"/>
      <c r="D865" s="73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25"/>
      <c r="AY865" s="25"/>
      <c r="AZ865" s="94"/>
    </row>
    <row r="866" spans="2:52" s="76" customFormat="1" ht="12.95" customHeight="1" x14ac:dyDescent="0.25">
      <c r="B866" s="78"/>
      <c r="C866" s="73"/>
      <c r="D866" s="73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25"/>
      <c r="AY866" s="25"/>
      <c r="AZ866" s="94"/>
    </row>
    <row r="867" spans="2:52" s="76" customFormat="1" ht="12.95" customHeight="1" x14ac:dyDescent="0.25">
      <c r="B867" s="78"/>
      <c r="C867" s="73"/>
      <c r="D867" s="73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25"/>
      <c r="AY867" s="25"/>
      <c r="AZ867" s="94"/>
    </row>
    <row r="868" spans="2:52" s="76" customFormat="1" ht="12.95" customHeight="1" x14ac:dyDescent="0.25">
      <c r="B868" s="72"/>
      <c r="C868" s="73"/>
      <c r="D868" s="73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25"/>
      <c r="AY868" s="25"/>
      <c r="AZ868" s="94"/>
    </row>
    <row r="869" spans="2:52" s="76" customFormat="1" ht="18" customHeight="1" x14ac:dyDescent="0.25">
      <c r="B869" s="90"/>
      <c r="C869" s="73"/>
      <c r="D869" s="73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2:52" s="76" customFormat="1" ht="12.95" customHeight="1" x14ac:dyDescent="0.25">
      <c r="B870" s="78"/>
      <c r="C870" s="73"/>
      <c r="D870" s="73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25"/>
      <c r="AY870" s="25"/>
      <c r="AZ870" s="94"/>
    </row>
    <row r="871" spans="2:52" s="76" customFormat="1" ht="12.95" customHeight="1" x14ac:dyDescent="0.25">
      <c r="B871" s="78"/>
      <c r="C871" s="73"/>
      <c r="D871" s="73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25"/>
      <c r="AY871" s="25"/>
      <c r="AZ871" s="94"/>
    </row>
    <row r="872" spans="2:52" s="76" customFormat="1" ht="12.95" customHeight="1" x14ac:dyDescent="0.25">
      <c r="B872" s="78"/>
      <c r="C872" s="73"/>
      <c r="D872" s="73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25"/>
      <c r="AY872" s="25"/>
      <c r="AZ872" s="94"/>
    </row>
    <row r="873" spans="2:52" s="76" customFormat="1" ht="12.95" customHeight="1" x14ac:dyDescent="0.25">
      <c r="B873" s="78"/>
      <c r="C873" s="73"/>
      <c r="D873" s="73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25"/>
      <c r="AY873" s="25"/>
      <c r="AZ873" s="94"/>
    </row>
    <row r="874" spans="2:52" s="76" customFormat="1" ht="12.95" customHeight="1" x14ac:dyDescent="0.25">
      <c r="B874" s="78"/>
      <c r="C874" s="73"/>
      <c r="D874" s="73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25"/>
      <c r="AY874" s="25"/>
      <c r="AZ874" s="94"/>
    </row>
    <row r="875" spans="2:52" s="76" customFormat="1" ht="12.95" customHeight="1" x14ac:dyDescent="0.25">
      <c r="B875" s="78"/>
      <c r="C875" s="73"/>
      <c r="D875" s="73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25"/>
      <c r="AY875" s="25"/>
      <c r="AZ875" s="94"/>
    </row>
    <row r="876" spans="2:52" s="76" customFormat="1" ht="12.95" customHeight="1" x14ac:dyDescent="0.25">
      <c r="B876" s="78"/>
      <c r="C876" s="73"/>
      <c r="D876" s="73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25"/>
      <c r="AY876" s="25"/>
      <c r="AZ876" s="94"/>
    </row>
    <row r="877" spans="2:52" s="76" customFormat="1" ht="12.95" customHeight="1" x14ac:dyDescent="0.25">
      <c r="B877" s="78"/>
      <c r="C877" s="73"/>
      <c r="D877" s="73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25"/>
      <c r="AY877" s="25"/>
      <c r="AZ877" s="94"/>
    </row>
    <row r="878" spans="2:52" s="76" customFormat="1" ht="12.95" customHeight="1" x14ac:dyDescent="0.25">
      <c r="B878" s="72"/>
      <c r="C878" s="73"/>
      <c r="D878" s="73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25"/>
      <c r="AY878" s="25"/>
      <c r="AZ878" s="94"/>
    </row>
    <row r="879" spans="2:52" s="76" customFormat="1" ht="12.95" customHeight="1" x14ac:dyDescent="0.25">
      <c r="B879" s="84"/>
      <c r="C879" s="73"/>
      <c r="D879" s="73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25"/>
      <c r="AY879" s="25"/>
      <c r="AZ879" s="94"/>
    </row>
    <row r="880" spans="2:52" s="76" customFormat="1" ht="18" customHeight="1" x14ac:dyDescent="0.25">
      <c r="B880" s="90"/>
      <c r="C880" s="73"/>
      <c r="D880" s="73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2:52" s="76" customFormat="1" ht="12.95" customHeight="1" x14ac:dyDescent="0.25">
      <c r="B881" s="78"/>
      <c r="C881" s="73"/>
      <c r="D881" s="73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25"/>
      <c r="AY881" s="25"/>
      <c r="AZ881" s="94"/>
    </row>
    <row r="882" spans="2:52" s="76" customFormat="1" ht="12.95" customHeight="1" x14ac:dyDescent="0.25">
      <c r="B882" s="72"/>
      <c r="C882" s="73"/>
      <c r="D882" s="73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25"/>
      <c r="AY882" s="25"/>
      <c r="AZ882" s="94"/>
    </row>
    <row r="883" spans="2:52" s="76" customFormat="1" x14ac:dyDescent="0.25">
      <c r="B883" s="81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2:52" s="76" customFormat="1" x14ac:dyDescent="0.25">
      <c r="B884" s="81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2:52" s="76" customFormat="1" x14ac:dyDescent="0.25">
      <c r="B885" s="81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2:52" s="76" customFormat="1" ht="24.75" customHeight="1" x14ac:dyDescent="0.25">
      <c r="B886" s="83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2:52" s="76" customFormat="1" ht="18" customHeight="1" x14ac:dyDescent="0.25">
      <c r="B887" s="90"/>
      <c r="C887" s="73"/>
      <c r="D887" s="73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2:52" s="76" customFormat="1" ht="12.95" customHeight="1" x14ac:dyDescent="0.25">
      <c r="B888" s="78"/>
      <c r="C888" s="73"/>
      <c r="D888" s="73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25"/>
      <c r="AY888" s="25"/>
      <c r="AZ888" s="94"/>
    </row>
    <row r="889" spans="2:52" s="76" customFormat="1" ht="12.95" customHeight="1" x14ac:dyDescent="0.25">
      <c r="B889" s="78"/>
      <c r="C889" s="73"/>
      <c r="D889" s="73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25"/>
      <c r="AY889" s="25"/>
      <c r="AZ889" s="94"/>
    </row>
    <row r="890" spans="2:52" s="76" customFormat="1" ht="12.95" customHeight="1" x14ac:dyDescent="0.25">
      <c r="B890" s="78"/>
      <c r="C890" s="73"/>
      <c r="D890" s="73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25"/>
      <c r="AY890" s="25"/>
      <c r="AZ890" s="94"/>
    </row>
    <row r="891" spans="2:52" s="76" customFormat="1" ht="12.95" customHeight="1" x14ac:dyDescent="0.25">
      <c r="B891" s="78"/>
      <c r="C891" s="73"/>
      <c r="D891" s="73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25"/>
      <c r="AY891" s="25"/>
      <c r="AZ891" s="94"/>
    </row>
    <row r="892" spans="2:52" s="76" customFormat="1" ht="12.95" customHeight="1" x14ac:dyDescent="0.25">
      <c r="B892" s="78"/>
      <c r="C892" s="73"/>
      <c r="D892" s="73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25"/>
      <c r="AY892" s="25"/>
      <c r="AZ892" s="94"/>
    </row>
    <row r="893" spans="2:52" s="76" customFormat="1" ht="12.95" customHeight="1" x14ac:dyDescent="0.25">
      <c r="B893" s="78"/>
      <c r="C893" s="73"/>
      <c r="D893" s="73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25"/>
      <c r="AY893" s="25"/>
      <c r="AZ893" s="94"/>
    </row>
    <row r="894" spans="2:52" s="76" customFormat="1" ht="12.95" customHeight="1" x14ac:dyDescent="0.25">
      <c r="B894" s="78"/>
      <c r="C894" s="73"/>
      <c r="D894" s="73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25"/>
      <c r="AY894" s="25"/>
      <c r="AZ894" s="94"/>
    </row>
    <row r="895" spans="2:52" s="76" customFormat="1" ht="12.95" customHeight="1" x14ac:dyDescent="0.25">
      <c r="B895" s="78"/>
      <c r="C895" s="73"/>
      <c r="D895" s="73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25"/>
      <c r="AY895" s="25"/>
      <c r="AZ895" s="94"/>
    </row>
    <row r="896" spans="2:52" s="76" customFormat="1" ht="12.95" customHeight="1" x14ac:dyDescent="0.25">
      <c r="B896" s="78"/>
      <c r="C896" s="73"/>
      <c r="D896" s="73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25"/>
      <c r="AY896" s="25"/>
      <c r="AZ896" s="94"/>
    </row>
    <row r="897" spans="2:52" s="76" customFormat="1" ht="12.95" customHeight="1" x14ac:dyDescent="0.25">
      <c r="B897" s="78"/>
      <c r="C897" s="73"/>
      <c r="D897" s="73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25"/>
      <c r="AY897" s="25"/>
      <c r="AZ897" s="94"/>
    </row>
    <row r="898" spans="2:52" s="76" customFormat="1" ht="12.95" customHeight="1" x14ac:dyDescent="0.25">
      <c r="B898" s="78"/>
      <c r="C898" s="73"/>
      <c r="D898" s="73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25"/>
      <c r="AY898" s="25"/>
      <c r="AZ898" s="94"/>
    </row>
    <row r="899" spans="2:52" s="76" customFormat="1" ht="12.95" customHeight="1" x14ac:dyDescent="0.25">
      <c r="B899" s="72"/>
      <c r="C899" s="73"/>
      <c r="D899" s="73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25"/>
      <c r="AY899" s="25"/>
      <c r="AZ899" s="94"/>
    </row>
    <row r="900" spans="2:52" s="76" customFormat="1" ht="12.95" customHeight="1" x14ac:dyDescent="0.25">
      <c r="B900" s="78"/>
      <c r="C900" s="73"/>
      <c r="D900" s="73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25"/>
      <c r="AY900" s="25"/>
      <c r="AZ900" s="94"/>
    </row>
    <row r="901" spans="2:52" s="76" customFormat="1" ht="12.95" customHeight="1" x14ac:dyDescent="0.25">
      <c r="B901" s="78"/>
      <c r="C901" s="73"/>
      <c r="D901" s="73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25"/>
      <c r="AY901" s="25"/>
      <c r="AZ901" s="94"/>
    </row>
    <row r="902" spans="2:52" s="76" customFormat="1" ht="18" customHeight="1" x14ac:dyDescent="0.25">
      <c r="B902" s="90"/>
      <c r="C902" s="73"/>
      <c r="D902" s="73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2:52" s="76" customFormat="1" ht="12.95" customHeight="1" x14ac:dyDescent="0.25">
      <c r="B903" s="78"/>
      <c r="C903" s="73"/>
      <c r="D903" s="73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25"/>
      <c r="AY903" s="25"/>
      <c r="AZ903" s="94"/>
    </row>
    <row r="904" spans="2:52" s="76" customFormat="1" ht="12.95" customHeight="1" x14ac:dyDescent="0.25">
      <c r="B904" s="78"/>
      <c r="C904" s="73"/>
      <c r="D904" s="73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25"/>
      <c r="AY904" s="25"/>
      <c r="AZ904" s="94"/>
    </row>
    <row r="905" spans="2:52" s="76" customFormat="1" ht="12.95" customHeight="1" x14ac:dyDescent="0.25">
      <c r="B905" s="78"/>
      <c r="C905" s="73"/>
      <c r="D905" s="73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25"/>
      <c r="AY905" s="25"/>
      <c r="AZ905" s="94"/>
    </row>
    <row r="906" spans="2:52" s="76" customFormat="1" ht="12.95" customHeight="1" x14ac:dyDescent="0.25">
      <c r="B906" s="78"/>
      <c r="C906" s="73"/>
      <c r="D906" s="73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25"/>
      <c r="AY906" s="25"/>
      <c r="AZ906" s="94"/>
    </row>
    <row r="907" spans="2:52" s="76" customFormat="1" ht="12.95" customHeight="1" x14ac:dyDescent="0.25">
      <c r="B907" s="78"/>
      <c r="C907" s="73"/>
      <c r="D907" s="73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25"/>
      <c r="AY907" s="25"/>
      <c r="AZ907" s="94"/>
    </row>
    <row r="908" spans="2:52" s="76" customFormat="1" ht="12.95" customHeight="1" x14ac:dyDescent="0.25">
      <c r="B908" s="78"/>
      <c r="C908" s="73"/>
      <c r="D908" s="73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25"/>
      <c r="AY908" s="25"/>
      <c r="AZ908" s="94"/>
    </row>
    <row r="909" spans="2:52" s="76" customFormat="1" ht="12.95" customHeight="1" x14ac:dyDescent="0.25">
      <c r="B909" s="78"/>
      <c r="C909" s="73"/>
      <c r="D909" s="73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25"/>
      <c r="AY909" s="25"/>
      <c r="AZ909" s="94"/>
    </row>
    <row r="910" spans="2:52" s="76" customFormat="1" ht="12.95" customHeight="1" x14ac:dyDescent="0.25">
      <c r="B910" s="72"/>
      <c r="C910" s="73"/>
      <c r="D910" s="73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25"/>
      <c r="AY910" s="25"/>
      <c r="AZ910" s="94"/>
    </row>
    <row r="911" spans="2:52" s="76" customFormat="1" ht="12.95" customHeight="1" x14ac:dyDescent="0.25">
      <c r="B911" s="78"/>
      <c r="C911" s="73"/>
      <c r="D911" s="73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25"/>
      <c r="AY911" s="25"/>
      <c r="AZ911" s="94"/>
    </row>
    <row r="912" spans="2:52" s="76" customFormat="1" ht="12.95" customHeight="1" x14ac:dyDescent="0.25">
      <c r="B912" s="78"/>
      <c r="C912" s="73"/>
      <c r="D912" s="73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25"/>
      <c r="AY912" s="25"/>
      <c r="AZ912" s="94"/>
    </row>
    <row r="913" spans="2:52" s="76" customFormat="1" ht="12.95" customHeight="1" x14ac:dyDescent="0.25">
      <c r="B913" s="78"/>
      <c r="C913" s="73"/>
      <c r="D913" s="73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25"/>
      <c r="AY913" s="25"/>
      <c r="AZ913" s="94"/>
    </row>
    <row r="914" spans="2:52" s="76" customFormat="1" ht="18" customHeight="1" x14ac:dyDescent="0.25">
      <c r="B914" s="90"/>
      <c r="C914" s="73"/>
      <c r="D914" s="73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2:52" s="76" customFormat="1" ht="12.95" customHeight="1" x14ac:dyDescent="0.25">
      <c r="B915" s="78"/>
      <c r="C915" s="73"/>
      <c r="D915" s="73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25"/>
      <c r="AY915" s="25"/>
      <c r="AZ915" s="94"/>
    </row>
    <row r="916" spans="2:52" s="76" customFormat="1" ht="12.95" customHeight="1" x14ac:dyDescent="0.25">
      <c r="B916" s="78"/>
      <c r="C916" s="73"/>
      <c r="D916" s="73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25"/>
      <c r="AY916" s="25"/>
      <c r="AZ916" s="94"/>
    </row>
    <row r="917" spans="2:52" s="76" customFormat="1" ht="12.95" customHeight="1" x14ac:dyDescent="0.25">
      <c r="B917" s="78"/>
      <c r="C917" s="73"/>
      <c r="D917" s="73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25"/>
      <c r="AY917" s="25"/>
      <c r="AZ917" s="94"/>
    </row>
    <row r="918" spans="2:52" s="76" customFormat="1" ht="12.95" customHeight="1" x14ac:dyDescent="0.25">
      <c r="B918" s="72"/>
      <c r="C918" s="73"/>
      <c r="D918" s="73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25"/>
      <c r="AY918" s="25"/>
      <c r="AZ918" s="94"/>
    </row>
    <row r="919" spans="2:52" s="76" customFormat="1" ht="18" customHeight="1" x14ac:dyDescent="0.25">
      <c r="B919" s="90"/>
      <c r="C919" s="73"/>
      <c r="D919" s="73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2:52" s="76" customFormat="1" ht="12.95" customHeight="1" x14ac:dyDescent="0.25">
      <c r="B920" s="78"/>
      <c r="C920" s="73"/>
      <c r="D920" s="73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25"/>
      <c r="AY920" s="25"/>
      <c r="AZ920" s="94"/>
    </row>
    <row r="921" spans="2:52" s="76" customFormat="1" ht="12.95" customHeight="1" x14ac:dyDescent="0.25">
      <c r="B921" s="78"/>
      <c r="C921" s="73"/>
      <c r="D921" s="73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25"/>
      <c r="AY921" s="25"/>
      <c r="AZ921" s="94"/>
    </row>
    <row r="922" spans="2:52" s="76" customFormat="1" ht="12.95" customHeight="1" x14ac:dyDescent="0.25">
      <c r="B922" s="78"/>
      <c r="C922" s="73"/>
      <c r="D922" s="73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25"/>
      <c r="AY922" s="25"/>
      <c r="AZ922" s="94"/>
    </row>
    <row r="923" spans="2:52" s="76" customFormat="1" ht="12.95" customHeight="1" x14ac:dyDescent="0.25">
      <c r="B923" s="78"/>
      <c r="C923" s="73"/>
      <c r="D923" s="73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25"/>
      <c r="AY923" s="25"/>
      <c r="AZ923" s="94"/>
    </row>
    <row r="924" spans="2:52" s="76" customFormat="1" ht="12.95" customHeight="1" x14ac:dyDescent="0.25">
      <c r="B924" s="78"/>
      <c r="C924" s="73"/>
      <c r="D924" s="73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25"/>
      <c r="AY924" s="25"/>
      <c r="AZ924" s="94"/>
    </row>
    <row r="925" spans="2:52" s="76" customFormat="1" ht="12.95" customHeight="1" x14ac:dyDescent="0.25">
      <c r="B925" s="78"/>
      <c r="C925" s="73"/>
      <c r="D925" s="73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25"/>
      <c r="AY925" s="25"/>
      <c r="AZ925" s="94"/>
    </row>
    <row r="926" spans="2:52" s="76" customFormat="1" ht="12.95" customHeight="1" x14ac:dyDescent="0.25">
      <c r="B926" s="78"/>
      <c r="C926" s="73"/>
      <c r="D926" s="73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25"/>
      <c r="AY926" s="25"/>
      <c r="AZ926" s="94"/>
    </row>
    <row r="927" spans="2:52" s="76" customFormat="1" ht="12.95" customHeight="1" x14ac:dyDescent="0.25">
      <c r="B927" s="78"/>
      <c r="C927" s="73"/>
      <c r="D927" s="73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25"/>
      <c r="AY927" s="25"/>
      <c r="AZ927" s="94"/>
    </row>
    <row r="928" spans="2:52" s="76" customFormat="1" ht="12.95" customHeight="1" x14ac:dyDescent="0.25">
      <c r="B928" s="72"/>
      <c r="C928" s="73"/>
      <c r="D928" s="73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25"/>
      <c r="AY928" s="25"/>
      <c r="AZ928" s="94"/>
    </row>
    <row r="929" spans="2:52" s="76" customFormat="1" ht="12.95" customHeight="1" x14ac:dyDescent="0.25">
      <c r="B929" s="84"/>
      <c r="C929" s="73"/>
      <c r="D929" s="73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25"/>
      <c r="AY929" s="25"/>
      <c r="AZ929" s="94"/>
    </row>
    <row r="930" spans="2:52" s="76" customFormat="1" ht="18" customHeight="1" x14ac:dyDescent="0.25">
      <c r="B930" s="90"/>
      <c r="C930" s="73"/>
      <c r="D930" s="73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2:52" s="76" customFormat="1" ht="12.95" customHeight="1" x14ac:dyDescent="0.25">
      <c r="B931" s="78"/>
      <c r="C931" s="73"/>
      <c r="D931" s="73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25"/>
      <c r="AY931" s="25"/>
      <c r="AZ931" s="94"/>
    </row>
    <row r="932" spans="2:52" s="76" customFormat="1" ht="12.95" customHeight="1" x14ac:dyDescent="0.25">
      <c r="B932" s="72"/>
      <c r="C932" s="73"/>
      <c r="D932" s="73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25"/>
      <c r="AY932" s="25"/>
      <c r="AZ932" s="94"/>
    </row>
    <row r="933" spans="2:52" s="76" customFormat="1" x14ac:dyDescent="0.25">
      <c r="B933" s="81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2:52" s="76" customFormat="1" x14ac:dyDescent="0.25">
      <c r="B934" s="81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2:52" s="76" customFormat="1" x14ac:dyDescent="0.25">
      <c r="B935" s="81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2:52" s="76" customFormat="1" x14ac:dyDescent="0.25">
      <c r="B936" s="81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2:52" s="76" customFormat="1" x14ac:dyDescent="0.25">
      <c r="B937" s="81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2:52" s="76" customFormat="1" x14ac:dyDescent="0.25">
      <c r="B938" s="81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2:52" s="76" customFormat="1" x14ac:dyDescent="0.25">
      <c r="B939" s="81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2:52" s="76" customFormat="1" x14ac:dyDescent="0.25">
      <c r="B940" s="81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2:52" s="76" customFormat="1" x14ac:dyDescent="0.25">
      <c r="B941" s="81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2:52" s="76" customFormat="1" x14ac:dyDescent="0.25">
      <c r="B942" s="81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2:52" s="76" customFormat="1" x14ac:dyDescent="0.25">
      <c r="B943" s="81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2:52" s="76" customFormat="1" x14ac:dyDescent="0.25">
      <c r="B944" s="81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2:52" s="76" customFormat="1" x14ac:dyDescent="0.25">
      <c r="B945" s="81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2:52" s="76" customFormat="1" x14ac:dyDescent="0.25">
      <c r="B946" s="81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2:52" s="76" customFormat="1" x14ac:dyDescent="0.25">
      <c r="B947" s="81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2:52" s="76" customFormat="1" x14ac:dyDescent="0.25">
      <c r="B948" s="81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2:52" s="76" customFormat="1" x14ac:dyDescent="0.25">
      <c r="B949" s="81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2:52" s="76" customFormat="1" x14ac:dyDescent="0.25">
      <c r="B950" s="81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2:52" s="76" customFormat="1" x14ac:dyDescent="0.25">
      <c r="B951" s="81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2:52" s="76" customFormat="1" x14ac:dyDescent="0.25">
      <c r="B952" s="81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2:52" s="76" customFormat="1" x14ac:dyDescent="0.25">
      <c r="B953" s="81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2:52" s="76" customFormat="1" x14ac:dyDescent="0.25">
      <c r="B954" s="81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2:52" s="76" customFormat="1" x14ac:dyDescent="0.25">
      <c r="B955" s="81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2:52" s="76" customFormat="1" x14ac:dyDescent="0.25">
      <c r="B956" s="81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2:52" s="76" customFormat="1" x14ac:dyDescent="0.25">
      <c r="B957" s="81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2:52" s="76" customFormat="1" x14ac:dyDescent="0.25">
      <c r="B958" s="81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2:52" s="76" customFormat="1" x14ac:dyDescent="0.25">
      <c r="B959" s="81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2:52" s="76" customFormat="1" x14ac:dyDescent="0.25">
      <c r="B960" s="81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2:52" s="76" customFormat="1" x14ac:dyDescent="0.25">
      <c r="B961" s="81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2:52" s="76" customFormat="1" x14ac:dyDescent="0.25">
      <c r="B962" s="81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2:52" s="76" customFormat="1" x14ac:dyDescent="0.25">
      <c r="B963" s="81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2:52" s="76" customFormat="1" x14ac:dyDescent="0.25">
      <c r="B964" s="81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2:52" s="76" customFormat="1" x14ac:dyDescent="0.25">
      <c r="B965" s="81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2:52" s="76" customFormat="1" x14ac:dyDescent="0.25">
      <c r="B966" s="81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2:52" s="76" customFormat="1" x14ac:dyDescent="0.25">
      <c r="B967" s="81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2:52" s="76" customFormat="1" x14ac:dyDescent="0.25">
      <c r="B968" s="81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2:52" s="76" customFormat="1" x14ac:dyDescent="0.25">
      <c r="B969" s="81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2:52" s="76" customFormat="1" x14ac:dyDescent="0.25">
      <c r="B970" s="81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2:52" s="76" customFormat="1" x14ac:dyDescent="0.25">
      <c r="B971" s="81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2:52" s="76" customFormat="1" x14ac:dyDescent="0.25">
      <c r="B972" s="81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2:52" s="76" customFormat="1" x14ac:dyDescent="0.25">
      <c r="B973" s="81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2:52" s="76" customFormat="1" x14ac:dyDescent="0.25">
      <c r="B974" s="81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2:52" s="76" customFormat="1" x14ac:dyDescent="0.25">
      <c r="B975" s="81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2:52" s="76" customFormat="1" x14ac:dyDescent="0.25">
      <c r="B976" s="81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2:52" s="76" customFormat="1" x14ac:dyDescent="0.25">
      <c r="B977" s="81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2:52" s="76" customFormat="1" x14ac:dyDescent="0.25">
      <c r="B978" s="81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2:52" s="76" customFormat="1" x14ac:dyDescent="0.25">
      <c r="B979" s="81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2:52" s="76" customFormat="1" x14ac:dyDescent="0.25">
      <c r="B980" s="81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2:52" s="76" customFormat="1" x14ac:dyDescent="0.25">
      <c r="B981" s="81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2:52" s="76" customFormat="1" x14ac:dyDescent="0.25">
      <c r="B982" s="81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2:52" s="76" customFormat="1" x14ac:dyDescent="0.25">
      <c r="B983" s="81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2:52" s="76" customFormat="1" x14ac:dyDescent="0.25">
      <c r="B984" s="81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2:52" s="76" customFormat="1" x14ac:dyDescent="0.25">
      <c r="B985" s="81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2:52" s="76" customFormat="1" x14ac:dyDescent="0.25">
      <c r="B986" s="81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2:52" s="76" customFormat="1" x14ac:dyDescent="0.25">
      <c r="B987" s="81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  <row r="988" spans="2:52" s="76" customFormat="1" x14ac:dyDescent="0.25">
      <c r="B988" s="81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</row>
    <row r="989" spans="2:52" s="76" customFormat="1" x14ac:dyDescent="0.25">
      <c r="B989" s="81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</row>
    <row r="990" spans="2:52" s="76" customFormat="1" x14ac:dyDescent="0.25">
      <c r="B990" s="81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</row>
    <row r="991" spans="2:52" s="76" customFormat="1" x14ac:dyDescent="0.25">
      <c r="B991" s="81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</row>
    <row r="992" spans="2:52" s="76" customFormat="1" x14ac:dyDescent="0.25">
      <c r="B992" s="81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</row>
    <row r="993" spans="2:52" s="76" customFormat="1" x14ac:dyDescent="0.25">
      <c r="B993" s="81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</row>
    <row r="994" spans="2:52" s="76" customFormat="1" x14ac:dyDescent="0.25">
      <c r="B994" s="81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</row>
    <row r="995" spans="2:52" s="76" customFormat="1" x14ac:dyDescent="0.25">
      <c r="B995" s="81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</row>
    <row r="996" spans="2:52" s="76" customFormat="1" x14ac:dyDescent="0.25">
      <c r="B996" s="81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</row>
    <row r="997" spans="2:52" s="76" customFormat="1" x14ac:dyDescent="0.25">
      <c r="B997" s="81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</row>
    <row r="998" spans="2:52" s="76" customFormat="1" x14ac:dyDescent="0.25">
      <c r="B998" s="81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</row>
    <row r="999" spans="2:52" s="76" customFormat="1" x14ac:dyDescent="0.25">
      <c r="B999" s="81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</row>
    <row r="1000" spans="2:52" s="76" customFormat="1" x14ac:dyDescent="0.25">
      <c r="B1000" s="81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</row>
    <row r="1001" spans="2:52" s="76" customFormat="1" x14ac:dyDescent="0.25">
      <c r="B1001" s="81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</row>
    <row r="1002" spans="2:52" s="76" customFormat="1" x14ac:dyDescent="0.25">
      <c r="B1002" s="81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</row>
    <row r="1003" spans="2:52" s="76" customFormat="1" x14ac:dyDescent="0.25">
      <c r="B1003" s="81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</row>
    <row r="1004" spans="2:52" s="76" customFormat="1" x14ac:dyDescent="0.25">
      <c r="B1004" s="81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</row>
    <row r="1005" spans="2:52" s="76" customFormat="1" x14ac:dyDescent="0.25">
      <c r="B1005" s="81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</row>
    <row r="1006" spans="2:52" s="76" customFormat="1" x14ac:dyDescent="0.25">
      <c r="B1006" s="81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</row>
    <row r="1007" spans="2:52" s="76" customFormat="1" x14ac:dyDescent="0.25">
      <c r="B1007" s="81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</row>
    <row r="1008" spans="2:52" s="76" customFormat="1" x14ac:dyDescent="0.25">
      <c r="B1008" s="81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</row>
    <row r="1009" spans="2:52" s="76" customFormat="1" x14ac:dyDescent="0.25">
      <c r="B1009" s="81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</row>
    <row r="1010" spans="2:52" s="76" customFormat="1" x14ac:dyDescent="0.25">
      <c r="B1010" s="81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</row>
    <row r="1011" spans="2:52" s="76" customFormat="1" x14ac:dyDescent="0.25">
      <c r="B1011" s="81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</row>
    <row r="1012" spans="2:52" s="76" customFormat="1" x14ac:dyDescent="0.25">
      <c r="B1012" s="81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</row>
    <row r="1013" spans="2:52" s="76" customFormat="1" x14ac:dyDescent="0.25">
      <c r="B1013" s="81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</row>
    <row r="1014" spans="2:52" s="76" customFormat="1" x14ac:dyDescent="0.25">
      <c r="B1014" s="81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</row>
    <row r="1015" spans="2:52" s="76" customFormat="1" x14ac:dyDescent="0.25">
      <c r="B1015" s="81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</row>
    <row r="1016" spans="2:52" s="76" customFormat="1" x14ac:dyDescent="0.25">
      <c r="B1016" s="81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</row>
    <row r="1017" spans="2:52" s="76" customFormat="1" x14ac:dyDescent="0.25">
      <c r="B1017" s="81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</row>
    <row r="1018" spans="2:52" s="76" customFormat="1" x14ac:dyDescent="0.25">
      <c r="B1018" s="81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</row>
    <row r="1019" spans="2:52" s="76" customFormat="1" x14ac:dyDescent="0.25">
      <c r="B1019" s="81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</row>
    <row r="1020" spans="2:52" s="76" customFormat="1" x14ac:dyDescent="0.25">
      <c r="B1020" s="81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</row>
    <row r="1021" spans="2:52" s="76" customFormat="1" x14ac:dyDescent="0.25">
      <c r="B1021" s="81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</row>
    <row r="1022" spans="2:52" s="76" customFormat="1" x14ac:dyDescent="0.25">
      <c r="B1022" s="81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</row>
    <row r="1023" spans="2:52" x14ac:dyDescent="0.25">
      <c r="B1023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  <c r="AV1023" s="16"/>
      <c r="AW1023" s="16"/>
      <c r="AX1023" s="16"/>
      <c r="AY1023" s="16"/>
      <c r="AZ1023" s="16"/>
    </row>
    <row r="1024" spans="2:52" x14ac:dyDescent="0.25">
      <c r="B1024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  <c r="AV1024" s="16"/>
      <c r="AW1024" s="16"/>
      <c r="AX1024" s="16"/>
      <c r="AY1024" s="16"/>
      <c r="AZ1024" s="16"/>
    </row>
    <row r="1025" spans="2:52" x14ac:dyDescent="0.25">
      <c r="B102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  <c r="AV1025" s="16"/>
      <c r="AW1025" s="16"/>
      <c r="AX1025" s="16"/>
      <c r="AY1025" s="16"/>
      <c r="AZ1025" s="16"/>
    </row>
    <row r="1026" spans="2:52" x14ac:dyDescent="0.25">
      <c r="B1026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6"/>
      <c r="AG1026" s="16"/>
      <c r="AH1026" s="16"/>
      <c r="AI1026" s="16"/>
      <c r="AJ1026" s="16"/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  <c r="AV1026" s="16"/>
      <c r="AW1026" s="16"/>
      <c r="AX1026" s="16"/>
      <c r="AY1026" s="16"/>
      <c r="AZ1026" s="16"/>
    </row>
    <row r="1027" spans="2:52" x14ac:dyDescent="0.25">
      <c r="B1027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  <c r="AV1027" s="16"/>
      <c r="AW1027" s="16"/>
      <c r="AX1027" s="16"/>
      <c r="AY1027" s="16"/>
      <c r="AZ1027" s="16"/>
    </row>
    <row r="1028" spans="2:52" x14ac:dyDescent="0.25">
      <c r="B1028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6"/>
      <c r="AG1028" s="16"/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  <c r="AV1028" s="16"/>
      <c r="AW1028" s="16"/>
      <c r="AX1028" s="16"/>
      <c r="AY1028" s="16"/>
      <c r="AZ1028" s="16"/>
    </row>
    <row r="1029" spans="2:52" x14ac:dyDescent="0.25">
      <c r="B1029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  <c r="AV1029" s="16"/>
      <c r="AW1029" s="16"/>
      <c r="AX1029" s="16"/>
      <c r="AY1029" s="16"/>
      <c r="AZ1029" s="16"/>
    </row>
    <row r="1030" spans="2:52" x14ac:dyDescent="0.25">
      <c r="B1030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  <c r="AV1030" s="16"/>
      <c r="AW1030" s="16"/>
      <c r="AX1030" s="16"/>
      <c r="AY1030" s="16"/>
      <c r="AZ1030" s="16"/>
    </row>
    <row r="1031" spans="2:52" x14ac:dyDescent="0.25">
      <c r="B1031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  <c r="AV1031" s="16"/>
      <c r="AW1031" s="16"/>
      <c r="AX1031" s="16"/>
      <c r="AY1031" s="16"/>
      <c r="AZ1031" s="16"/>
    </row>
    <row r="1032" spans="2:52" x14ac:dyDescent="0.25">
      <c r="B1032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  <c r="AV1032" s="16"/>
      <c r="AW1032" s="16"/>
      <c r="AX1032" s="16"/>
      <c r="AY1032" s="16"/>
      <c r="AZ1032" s="16"/>
    </row>
    <row r="1033" spans="2:52" x14ac:dyDescent="0.25">
      <c r="B1033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  <c r="AV1033" s="16"/>
      <c r="AW1033" s="16"/>
      <c r="AX1033" s="16"/>
      <c r="AY1033" s="16"/>
      <c r="AZ1033" s="16"/>
    </row>
    <row r="1034" spans="2:52" x14ac:dyDescent="0.25">
      <c r="B1034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  <c r="AV1034" s="16"/>
      <c r="AW1034" s="16"/>
      <c r="AX1034" s="16"/>
      <c r="AY1034" s="16"/>
      <c r="AZ1034" s="16"/>
    </row>
    <row r="1035" spans="2:52" x14ac:dyDescent="0.25">
      <c r="B103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  <c r="AV1035" s="16"/>
      <c r="AW1035" s="16"/>
      <c r="AX1035" s="16"/>
      <c r="AY1035" s="16"/>
      <c r="AZ1035" s="16"/>
    </row>
    <row r="1036" spans="2:52" x14ac:dyDescent="0.25">
      <c r="B1036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6"/>
      <c r="AG1036" s="16"/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  <c r="AV1036" s="16"/>
      <c r="AW1036" s="16"/>
      <c r="AX1036" s="16"/>
      <c r="AY1036" s="16"/>
      <c r="AZ1036" s="16"/>
    </row>
    <row r="1037" spans="2:52" x14ac:dyDescent="0.25">
      <c r="B1037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  <c r="AV1037" s="16"/>
      <c r="AW1037" s="16"/>
      <c r="AX1037" s="16"/>
      <c r="AY1037" s="16"/>
      <c r="AZ1037" s="16"/>
    </row>
    <row r="1038" spans="2:52" x14ac:dyDescent="0.25">
      <c r="B1038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  <c r="AV1038" s="16"/>
      <c r="AW1038" s="16"/>
      <c r="AX1038" s="16"/>
      <c r="AY1038" s="16"/>
      <c r="AZ1038" s="16"/>
    </row>
    <row r="1039" spans="2:52" x14ac:dyDescent="0.25">
      <c r="B1039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  <c r="AV1039" s="16"/>
      <c r="AW1039" s="16"/>
      <c r="AX1039" s="16"/>
      <c r="AY1039" s="16"/>
      <c r="AZ1039" s="16"/>
    </row>
    <row r="1040" spans="2:52" x14ac:dyDescent="0.25">
      <c r="B1040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6"/>
      <c r="AG1040" s="16"/>
      <c r="AH1040" s="16"/>
      <c r="AI1040" s="16"/>
      <c r="AJ1040" s="16"/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  <c r="AV1040" s="16"/>
      <c r="AW1040" s="16"/>
      <c r="AX1040" s="16"/>
      <c r="AY1040" s="16"/>
      <c r="AZ1040" s="16"/>
    </row>
    <row r="1041" spans="2:52" x14ac:dyDescent="0.25">
      <c r="B1041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  <c r="AV1041" s="16"/>
      <c r="AW1041" s="16"/>
      <c r="AX1041" s="16"/>
      <c r="AY1041" s="16"/>
      <c r="AZ1041" s="16"/>
    </row>
    <row r="1042" spans="2:52" x14ac:dyDescent="0.25">
      <c r="B1042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  <c r="AV1042" s="16"/>
      <c r="AW1042" s="16"/>
      <c r="AX1042" s="16"/>
      <c r="AY1042" s="16"/>
      <c r="AZ1042" s="16"/>
    </row>
    <row r="1043" spans="2:52" x14ac:dyDescent="0.25">
      <c r="B1043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  <c r="AV1043" s="16"/>
      <c r="AW1043" s="16"/>
      <c r="AX1043" s="16"/>
      <c r="AY1043" s="16"/>
      <c r="AZ1043" s="16"/>
    </row>
    <row r="1044" spans="2:52" x14ac:dyDescent="0.25">
      <c r="B1044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  <c r="AV1044" s="16"/>
      <c r="AW1044" s="16"/>
      <c r="AX1044" s="16"/>
      <c r="AY1044" s="16"/>
      <c r="AZ1044" s="16"/>
    </row>
    <row r="1045" spans="2:52" x14ac:dyDescent="0.25">
      <c r="B104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  <c r="AV1045" s="16"/>
      <c r="AW1045" s="16"/>
      <c r="AX1045" s="16"/>
      <c r="AY1045" s="16"/>
      <c r="AZ1045" s="16"/>
    </row>
    <row r="1046" spans="2:52" x14ac:dyDescent="0.25">
      <c r="B1046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  <c r="AV1046" s="16"/>
      <c r="AW1046" s="16"/>
      <c r="AX1046" s="16"/>
      <c r="AY1046" s="16"/>
      <c r="AZ1046" s="16"/>
    </row>
    <row r="1047" spans="2:52" x14ac:dyDescent="0.25">
      <c r="B1047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  <c r="AV1047" s="16"/>
      <c r="AW1047" s="16"/>
      <c r="AX1047" s="16"/>
      <c r="AY1047" s="16"/>
      <c r="AZ1047" s="16"/>
    </row>
    <row r="1048" spans="2:52" x14ac:dyDescent="0.25">
      <c r="B1048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  <c r="AV1048" s="16"/>
      <c r="AW1048" s="16"/>
      <c r="AX1048" s="16"/>
      <c r="AY1048" s="16"/>
      <c r="AZ1048" s="16"/>
    </row>
    <row r="1049" spans="2:52" x14ac:dyDescent="0.25">
      <c r="B1049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6"/>
      <c r="AG1049" s="16"/>
      <c r="AH1049" s="16"/>
      <c r="AI1049" s="16"/>
      <c r="AJ1049" s="16"/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  <c r="AV1049" s="16"/>
      <c r="AW1049" s="16"/>
      <c r="AX1049" s="16"/>
      <c r="AY1049" s="16"/>
      <c r="AZ1049" s="16"/>
    </row>
    <row r="1050" spans="2:52" x14ac:dyDescent="0.25">
      <c r="B1050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6"/>
      <c r="AG1050" s="16"/>
      <c r="AH1050" s="16"/>
      <c r="AI1050" s="16"/>
      <c r="AJ1050" s="16"/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  <c r="AV1050" s="16"/>
      <c r="AW1050" s="16"/>
      <c r="AX1050" s="16"/>
      <c r="AY1050" s="16"/>
      <c r="AZ1050" s="16"/>
    </row>
    <row r="1051" spans="2:52" x14ac:dyDescent="0.25">
      <c r="B1051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  <c r="AV1051" s="16"/>
      <c r="AW1051" s="16"/>
      <c r="AX1051" s="16"/>
      <c r="AY1051" s="16"/>
      <c r="AZ1051" s="16"/>
    </row>
    <row r="1052" spans="2:52" x14ac:dyDescent="0.25">
      <c r="B1052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  <c r="AV1052" s="16"/>
      <c r="AW1052" s="16"/>
      <c r="AX1052" s="16"/>
      <c r="AY1052" s="16"/>
      <c r="AZ1052" s="16"/>
    </row>
    <row r="1053" spans="2:52" x14ac:dyDescent="0.25">
      <c r="B1053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6"/>
      <c r="AG1053" s="16"/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  <c r="AV1053" s="16"/>
      <c r="AW1053" s="16"/>
      <c r="AX1053" s="16"/>
      <c r="AY1053" s="16"/>
      <c r="AZ1053" s="16"/>
    </row>
    <row r="1054" spans="2:52" x14ac:dyDescent="0.25">
      <c r="B1054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  <c r="AV1054" s="16"/>
      <c r="AW1054" s="16"/>
      <c r="AX1054" s="16"/>
      <c r="AY1054" s="16"/>
      <c r="AZ1054" s="16"/>
    </row>
    <row r="1055" spans="2:52" x14ac:dyDescent="0.25">
      <c r="B105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  <c r="AV1055" s="16"/>
      <c r="AW1055" s="16"/>
      <c r="AX1055" s="16"/>
      <c r="AY1055" s="16"/>
      <c r="AZ1055" s="16"/>
    </row>
    <row r="1056" spans="2:52" x14ac:dyDescent="0.25">
      <c r="B1056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6"/>
      <c r="AG1056" s="16"/>
      <c r="AH1056" s="16"/>
      <c r="AI1056" s="16"/>
      <c r="AJ1056" s="16"/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  <c r="AV1056" s="16"/>
      <c r="AW1056" s="16"/>
      <c r="AX1056" s="16"/>
      <c r="AY1056" s="16"/>
      <c r="AZ1056" s="16"/>
    </row>
    <row r="1057" spans="2:52" x14ac:dyDescent="0.25">
      <c r="B1057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6"/>
      <c r="AG1057" s="16"/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  <c r="AV1057" s="16"/>
      <c r="AW1057" s="16"/>
      <c r="AX1057" s="16"/>
      <c r="AY1057" s="16"/>
      <c r="AZ1057" s="16"/>
    </row>
    <row r="1058" spans="2:52" x14ac:dyDescent="0.25">
      <c r="B1058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  <c r="AV1058" s="16"/>
      <c r="AW1058" s="16"/>
      <c r="AX1058" s="16"/>
      <c r="AY1058" s="16"/>
      <c r="AZ1058" s="16"/>
    </row>
    <row r="1059" spans="2:52" x14ac:dyDescent="0.25">
      <c r="B1059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  <c r="AV1059" s="16"/>
      <c r="AW1059" s="16"/>
      <c r="AX1059" s="16"/>
      <c r="AY1059" s="16"/>
      <c r="AZ1059" s="16"/>
    </row>
    <row r="1060" spans="2:52" x14ac:dyDescent="0.25">
      <c r="B1060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6"/>
      <c r="AG1060" s="16"/>
      <c r="AH1060" s="16"/>
      <c r="AI1060" s="16"/>
      <c r="AJ1060" s="16"/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  <c r="AV1060" s="16"/>
      <c r="AW1060" s="16"/>
      <c r="AX1060" s="16"/>
      <c r="AY1060" s="16"/>
      <c r="AZ1060" s="16"/>
    </row>
    <row r="1061" spans="2:52" x14ac:dyDescent="0.25">
      <c r="B1061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6"/>
      <c r="AG1061" s="16"/>
      <c r="AH1061" s="16"/>
      <c r="AI1061" s="16"/>
      <c r="AJ1061" s="16"/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  <c r="AV1061" s="16"/>
      <c r="AW1061" s="16"/>
      <c r="AX1061" s="16"/>
      <c r="AY1061" s="16"/>
      <c r="AZ1061" s="16"/>
    </row>
    <row r="1062" spans="2:52" x14ac:dyDescent="0.25">
      <c r="B1062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  <c r="AV1062" s="16"/>
      <c r="AW1062" s="16"/>
      <c r="AX1062" s="16"/>
      <c r="AY1062" s="16"/>
      <c r="AZ1062" s="16"/>
    </row>
    <row r="1063" spans="2:52" x14ac:dyDescent="0.25">
      <c r="B1063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6"/>
      <c r="AG1063" s="16"/>
      <c r="AH1063" s="16"/>
      <c r="AI1063" s="16"/>
      <c r="AJ1063" s="16"/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  <c r="AV1063" s="16"/>
      <c r="AW1063" s="16"/>
      <c r="AX1063" s="16"/>
      <c r="AY1063" s="16"/>
      <c r="AZ1063" s="16"/>
    </row>
    <row r="1064" spans="2:52" x14ac:dyDescent="0.25">
      <c r="B1064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6"/>
      <c r="AG1064" s="16"/>
      <c r="AH1064" s="16"/>
      <c r="AI1064" s="16"/>
      <c r="AJ1064" s="16"/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  <c r="AV1064" s="16"/>
      <c r="AW1064" s="16"/>
      <c r="AX1064" s="16"/>
      <c r="AY1064" s="16"/>
      <c r="AZ1064" s="16"/>
    </row>
    <row r="1065" spans="2:52" x14ac:dyDescent="0.25">
      <c r="B106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  <c r="AV1065" s="16"/>
      <c r="AW1065" s="16"/>
      <c r="AX1065" s="16"/>
      <c r="AY1065" s="16"/>
      <c r="AZ1065" s="16"/>
    </row>
    <row r="1066" spans="2:52" x14ac:dyDescent="0.25">
      <c r="B1066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  <c r="AV1066" s="16"/>
      <c r="AW1066" s="16"/>
      <c r="AX1066" s="16"/>
      <c r="AY1066" s="16"/>
      <c r="AZ1066" s="16"/>
    </row>
    <row r="1067" spans="2:52" x14ac:dyDescent="0.25">
      <c r="B1067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  <c r="AV1067" s="16"/>
      <c r="AW1067" s="16"/>
      <c r="AX1067" s="16"/>
      <c r="AY1067" s="16"/>
      <c r="AZ1067" s="16"/>
    </row>
    <row r="1068" spans="2:52" x14ac:dyDescent="0.25">
      <c r="B1068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6"/>
      <c r="AG1068" s="16"/>
      <c r="AH1068" s="16"/>
      <c r="AI1068" s="16"/>
      <c r="AJ1068" s="16"/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  <c r="AV1068" s="16"/>
      <c r="AW1068" s="16"/>
      <c r="AX1068" s="16"/>
      <c r="AY1068" s="16"/>
      <c r="AZ1068" s="16"/>
    </row>
    <row r="1069" spans="2:52" x14ac:dyDescent="0.25">
      <c r="B1069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6"/>
      <c r="AG1069" s="16"/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  <c r="AV1069" s="16"/>
      <c r="AW1069" s="16"/>
      <c r="AX1069" s="16"/>
      <c r="AY1069" s="16"/>
      <c r="AZ1069" s="16"/>
    </row>
    <row r="1070" spans="2:52" x14ac:dyDescent="0.25">
      <c r="B1070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  <c r="AV1070" s="16"/>
      <c r="AW1070" s="16"/>
      <c r="AX1070" s="16"/>
      <c r="AY1070" s="16"/>
      <c r="AZ1070" s="16"/>
    </row>
    <row r="1071" spans="2:52" x14ac:dyDescent="0.25">
      <c r="B1071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  <c r="AV1071" s="16"/>
      <c r="AW1071" s="16"/>
      <c r="AX1071" s="16"/>
      <c r="AY1071" s="16"/>
      <c r="AZ1071" s="16"/>
    </row>
    <row r="1072" spans="2:52" x14ac:dyDescent="0.25">
      <c r="B1072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  <c r="AV1072" s="16"/>
      <c r="AW1072" s="16"/>
      <c r="AX1072" s="16"/>
      <c r="AY1072" s="16"/>
      <c r="AZ1072" s="16"/>
    </row>
    <row r="1073" spans="2:52" x14ac:dyDescent="0.25">
      <c r="B1073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  <c r="AV1073" s="16"/>
      <c r="AW1073" s="16"/>
      <c r="AX1073" s="16"/>
      <c r="AY1073" s="16"/>
      <c r="AZ1073" s="16"/>
    </row>
    <row r="1074" spans="2:52" x14ac:dyDescent="0.25">
      <c r="B1074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  <c r="AV1074" s="16"/>
      <c r="AW1074" s="16"/>
      <c r="AX1074" s="16"/>
      <c r="AY1074" s="16"/>
      <c r="AZ1074" s="16"/>
    </row>
    <row r="1075" spans="2:52" x14ac:dyDescent="0.25">
      <c r="B107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  <c r="AV1075" s="16"/>
      <c r="AW1075" s="16"/>
      <c r="AX1075" s="16"/>
      <c r="AY1075" s="16"/>
      <c r="AZ1075" s="16"/>
    </row>
    <row r="1076" spans="2:52" x14ac:dyDescent="0.25">
      <c r="B1076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  <c r="AV1076" s="16"/>
      <c r="AW1076" s="16"/>
      <c r="AX1076" s="16"/>
      <c r="AY1076" s="16"/>
      <c r="AZ1076" s="16"/>
    </row>
    <row r="1077" spans="2:52" x14ac:dyDescent="0.25">
      <c r="B1077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6"/>
      <c r="AG1077" s="16"/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  <c r="AV1077" s="16"/>
      <c r="AW1077" s="16"/>
      <c r="AX1077" s="16"/>
      <c r="AY1077" s="16"/>
      <c r="AZ1077" s="16"/>
    </row>
    <row r="1078" spans="2:52" x14ac:dyDescent="0.25">
      <c r="B1078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  <c r="AV1078" s="16"/>
      <c r="AW1078" s="16"/>
      <c r="AX1078" s="16"/>
      <c r="AY1078" s="16"/>
      <c r="AZ1078" s="16"/>
    </row>
    <row r="1079" spans="2:52" x14ac:dyDescent="0.25">
      <c r="B1079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6"/>
      <c r="AG1079" s="16"/>
      <c r="AH1079" s="16"/>
      <c r="AI1079" s="16"/>
      <c r="AJ1079" s="16"/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  <c r="AV1079" s="16"/>
      <c r="AW1079" s="16"/>
      <c r="AX1079" s="16"/>
      <c r="AY1079" s="16"/>
      <c r="AZ1079" s="16"/>
    </row>
    <row r="1080" spans="2:52" x14ac:dyDescent="0.25">
      <c r="B1080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  <c r="AV1080" s="16"/>
      <c r="AW1080" s="16"/>
      <c r="AX1080" s="16"/>
      <c r="AY1080" s="16"/>
      <c r="AZ1080" s="16"/>
    </row>
    <row r="1081" spans="2:52" x14ac:dyDescent="0.25">
      <c r="B1081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6"/>
      <c r="AG1081" s="16"/>
      <c r="AH1081" s="16"/>
      <c r="AI1081" s="16"/>
      <c r="AJ1081" s="16"/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  <c r="AV1081" s="16"/>
      <c r="AW1081" s="16"/>
      <c r="AX1081" s="16"/>
      <c r="AY1081" s="16"/>
      <c r="AZ1081" s="16"/>
    </row>
    <row r="1082" spans="2:52" x14ac:dyDescent="0.25">
      <c r="B1082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6"/>
      <c r="AG1082" s="16"/>
      <c r="AH1082" s="16"/>
      <c r="AI1082" s="16"/>
      <c r="AJ1082" s="16"/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  <c r="AV1082" s="16"/>
      <c r="AW1082" s="16"/>
      <c r="AX1082" s="16"/>
      <c r="AY1082" s="16"/>
      <c r="AZ1082" s="16"/>
    </row>
    <row r="1083" spans="2:52" x14ac:dyDescent="0.25">
      <c r="B1083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6"/>
      <c r="AG1083" s="16"/>
      <c r="AH1083" s="16"/>
      <c r="AI1083" s="16"/>
      <c r="AJ1083" s="16"/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  <c r="AV1083" s="16"/>
      <c r="AW1083" s="16"/>
      <c r="AX1083" s="16"/>
      <c r="AY1083" s="16"/>
      <c r="AZ1083" s="16"/>
    </row>
    <row r="1084" spans="2:52" x14ac:dyDescent="0.25">
      <c r="B1084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6"/>
      <c r="AG1084" s="16"/>
      <c r="AH1084" s="16"/>
      <c r="AI1084" s="16"/>
      <c r="AJ1084" s="16"/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  <c r="AV1084" s="16"/>
      <c r="AW1084" s="16"/>
      <c r="AX1084" s="16"/>
      <c r="AY1084" s="16"/>
      <c r="AZ1084" s="16"/>
    </row>
    <row r="1085" spans="2:52" x14ac:dyDescent="0.25">
      <c r="B108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6"/>
      <c r="AG1085" s="16"/>
      <c r="AH1085" s="16"/>
      <c r="AI1085" s="16"/>
      <c r="AJ1085" s="16"/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  <c r="AV1085" s="16"/>
      <c r="AW1085" s="16"/>
      <c r="AX1085" s="16"/>
      <c r="AY1085" s="16"/>
      <c r="AZ1085" s="16"/>
    </row>
    <row r="1086" spans="2:52" x14ac:dyDescent="0.25">
      <c r="B1086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6"/>
      <c r="AG1086" s="16"/>
      <c r="AH1086" s="16"/>
      <c r="AI1086" s="16"/>
      <c r="AJ1086" s="16"/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  <c r="AV1086" s="16"/>
      <c r="AW1086" s="16"/>
      <c r="AX1086" s="16"/>
      <c r="AY1086" s="16"/>
      <c r="AZ1086" s="16"/>
    </row>
    <row r="1087" spans="2:52" x14ac:dyDescent="0.25">
      <c r="B1087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  <c r="AV1087" s="16"/>
      <c r="AW1087" s="16"/>
      <c r="AX1087" s="16"/>
      <c r="AY1087" s="16"/>
      <c r="AZ1087" s="16"/>
    </row>
    <row r="1088" spans="2:52" x14ac:dyDescent="0.25">
      <c r="B1088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6"/>
      <c r="AG1088" s="16"/>
      <c r="AH1088" s="16"/>
      <c r="AI1088" s="16"/>
      <c r="AJ1088" s="16"/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  <c r="AV1088" s="16"/>
      <c r="AW1088" s="16"/>
      <c r="AX1088" s="16"/>
      <c r="AY1088" s="16"/>
      <c r="AZ1088" s="16"/>
    </row>
    <row r="1089" spans="2:52" x14ac:dyDescent="0.25">
      <c r="B1089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6"/>
      <c r="AG1089" s="16"/>
      <c r="AH1089" s="16"/>
      <c r="AI1089" s="16"/>
      <c r="AJ1089" s="16"/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  <c r="AV1089" s="16"/>
      <c r="AW1089" s="16"/>
      <c r="AX1089" s="16"/>
      <c r="AY1089" s="16"/>
      <c r="AZ1089" s="16"/>
    </row>
    <row r="1090" spans="2:52" x14ac:dyDescent="0.25">
      <c r="B1090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6"/>
      <c r="AG1090" s="16"/>
      <c r="AH1090" s="16"/>
      <c r="AI1090" s="16"/>
      <c r="AJ1090" s="16"/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  <c r="AV1090" s="16"/>
      <c r="AW1090" s="16"/>
      <c r="AX1090" s="16"/>
      <c r="AY1090" s="16"/>
      <c r="AZ1090" s="16"/>
    </row>
    <row r="1091" spans="2:52" x14ac:dyDescent="0.25">
      <c r="B1091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6"/>
      <c r="AG1091" s="16"/>
      <c r="AH1091" s="16"/>
      <c r="AI1091" s="16"/>
      <c r="AJ1091" s="16"/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  <c r="AV1091" s="16"/>
      <c r="AW1091" s="16"/>
      <c r="AX1091" s="16"/>
      <c r="AY1091" s="16"/>
      <c r="AZ1091" s="16"/>
    </row>
    <row r="1092" spans="2:52" x14ac:dyDescent="0.25">
      <c r="B1092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6"/>
      <c r="AG1092" s="16"/>
      <c r="AH1092" s="16"/>
      <c r="AI1092" s="16"/>
      <c r="AJ1092" s="16"/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  <c r="AV1092" s="16"/>
      <c r="AW1092" s="16"/>
      <c r="AX1092" s="16"/>
      <c r="AY1092" s="16"/>
      <c r="AZ1092" s="16"/>
    </row>
    <row r="1093" spans="2:52" x14ac:dyDescent="0.25">
      <c r="B1093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6"/>
      <c r="AG1093" s="16"/>
      <c r="AH1093" s="16"/>
      <c r="AI1093" s="16"/>
      <c r="AJ1093" s="16"/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  <c r="AV1093" s="16"/>
      <c r="AW1093" s="16"/>
      <c r="AX1093" s="16"/>
      <c r="AY1093" s="16"/>
      <c r="AZ1093" s="16"/>
    </row>
    <row r="1094" spans="2:52" x14ac:dyDescent="0.25">
      <c r="B1094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6"/>
      <c r="AG1094" s="16"/>
      <c r="AH1094" s="16"/>
      <c r="AI1094" s="16"/>
      <c r="AJ1094" s="16"/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  <c r="AV1094" s="16"/>
      <c r="AW1094" s="16"/>
      <c r="AX1094" s="16"/>
      <c r="AY1094" s="16"/>
      <c r="AZ1094" s="16"/>
    </row>
    <row r="1095" spans="2:52" x14ac:dyDescent="0.25">
      <c r="B109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6"/>
      <c r="AG1095" s="16"/>
      <c r="AH1095" s="16"/>
      <c r="AI1095" s="16"/>
      <c r="AJ1095" s="16"/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  <c r="AV1095" s="16"/>
      <c r="AW1095" s="16"/>
      <c r="AX1095" s="16"/>
      <c r="AY1095" s="16"/>
      <c r="AZ1095" s="16"/>
    </row>
    <row r="1096" spans="2:52" x14ac:dyDescent="0.25">
      <c r="B1096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6"/>
      <c r="AG1096" s="16"/>
      <c r="AH1096" s="16"/>
      <c r="AI1096" s="16"/>
      <c r="AJ1096" s="16"/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  <c r="AV1096" s="16"/>
      <c r="AW1096" s="16"/>
      <c r="AX1096" s="16"/>
      <c r="AY1096" s="16"/>
      <c r="AZ1096" s="16"/>
    </row>
    <row r="1097" spans="2:52" x14ac:dyDescent="0.25">
      <c r="B1097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6"/>
      <c r="AG1097" s="16"/>
      <c r="AH1097" s="16"/>
      <c r="AI1097" s="16"/>
      <c r="AJ1097" s="16"/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  <c r="AV1097" s="16"/>
      <c r="AW1097" s="16"/>
      <c r="AX1097" s="16"/>
      <c r="AY1097" s="16"/>
      <c r="AZ1097" s="16"/>
    </row>
    <row r="1098" spans="2:52" x14ac:dyDescent="0.25">
      <c r="B1098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6"/>
      <c r="AG1098" s="16"/>
      <c r="AH1098" s="16"/>
      <c r="AI1098" s="16"/>
      <c r="AJ1098" s="16"/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  <c r="AV1098" s="16"/>
      <c r="AW1098" s="16"/>
      <c r="AX1098" s="16"/>
      <c r="AY1098" s="16"/>
      <c r="AZ1098" s="16"/>
    </row>
    <row r="1099" spans="2:52" x14ac:dyDescent="0.25">
      <c r="B1099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6"/>
      <c r="AG1099" s="16"/>
      <c r="AH1099" s="16"/>
      <c r="AI1099" s="16"/>
      <c r="AJ1099" s="16"/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  <c r="AV1099" s="16"/>
      <c r="AW1099" s="16"/>
      <c r="AX1099" s="16"/>
      <c r="AY1099" s="16"/>
      <c r="AZ1099" s="16"/>
    </row>
    <row r="1100" spans="2:52" x14ac:dyDescent="0.25">
      <c r="B1100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6"/>
      <c r="AG1100" s="16"/>
      <c r="AH1100" s="16"/>
      <c r="AI1100" s="16"/>
      <c r="AJ1100" s="16"/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  <c r="AV1100" s="16"/>
      <c r="AW1100" s="16"/>
      <c r="AX1100" s="16"/>
      <c r="AY1100" s="16"/>
      <c r="AZ1100" s="16"/>
    </row>
    <row r="1101" spans="2:52" x14ac:dyDescent="0.25">
      <c r="B1101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6"/>
      <c r="AG1101" s="16"/>
      <c r="AH1101" s="16"/>
      <c r="AI1101" s="16"/>
      <c r="AJ1101" s="16"/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  <c r="AV1101" s="16"/>
      <c r="AW1101" s="16"/>
      <c r="AX1101" s="16"/>
      <c r="AY1101" s="16"/>
      <c r="AZ1101" s="16"/>
    </row>
    <row r="1102" spans="2:52" x14ac:dyDescent="0.25">
      <c r="B1102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6"/>
      <c r="AG1102" s="16"/>
      <c r="AH1102" s="16"/>
      <c r="AI1102" s="16"/>
      <c r="AJ1102" s="16"/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  <c r="AV1102" s="16"/>
      <c r="AW1102" s="16"/>
      <c r="AX1102" s="16"/>
      <c r="AY1102" s="16"/>
      <c r="AZ1102" s="16"/>
    </row>
    <row r="1103" spans="2:52" x14ac:dyDescent="0.25">
      <c r="B1103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6"/>
      <c r="AG1103" s="16"/>
      <c r="AH1103" s="16"/>
      <c r="AI1103" s="16"/>
      <c r="AJ1103" s="16"/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  <c r="AV1103" s="16"/>
      <c r="AW1103" s="16"/>
      <c r="AX1103" s="16"/>
      <c r="AY1103" s="16"/>
      <c r="AZ1103" s="16"/>
    </row>
    <row r="1104" spans="2:52" x14ac:dyDescent="0.25">
      <c r="B1104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6"/>
      <c r="AG1104" s="16"/>
      <c r="AH1104" s="16"/>
      <c r="AI1104" s="16"/>
      <c r="AJ1104" s="16"/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  <c r="AV1104" s="16"/>
      <c r="AW1104" s="16"/>
      <c r="AX1104" s="16"/>
      <c r="AY1104" s="16"/>
      <c r="AZ1104" s="16"/>
    </row>
    <row r="1105" spans="2:52" x14ac:dyDescent="0.25">
      <c r="B110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6"/>
      <c r="AG1105" s="16"/>
      <c r="AH1105" s="16"/>
      <c r="AI1105" s="16"/>
      <c r="AJ1105" s="16"/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  <c r="AV1105" s="16"/>
      <c r="AW1105" s="16"/>
      <c r="AX1105" s="16"/>
      <c r="AY1105" s="16"/>
      <c r="AZ1105" s="16"/>
    </row>
    <row r="1106" spans="2:52" x14ac:dyDescent="0.25">
      <c r="B1106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6"/>
      <c r="AG1106" s="16"/>
      <c r="AH1106" s="16"/>
      <c r="AI1106" s="16"/>
      <c r="AJ1106" s="16"/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  <c r="AV1106" s="16"/>
      <c r="AW1106" s="16"/>
      <c r="AX1106" s="16"/>
      <c r="AY1106" s="16"/>
      <c r="AZ1106" s="16"/>
    </row>
    <row r="1107" spans="2:52" x14ac:dyDescent="0.25">
      <c r="B1107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6"/>
      <c r="AG1107" s="16"/>
      <c r="AH1107" s="16"/>
      <c r="AI1107" s="16"/>
      <c r="AJ1107" s="16"/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  <c r="AV1107" s="16"/>
      <c r="AW1107" s="16"/>
      <c r="AX1107" s="16"/>
      <c r="AY1107" s="16"/>
      <c r="AZ1107" s="16"/>
    </row>
    <row r="1108" spans="2:52" x14ac:dyDescent="0.25">
      <c r="B1108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6"/>
      <c r="AG1108" s="16"/>
      <c r="AH1108" s="16"/>
      <c r="AI1108" s="16"/>
      <c r="AJ1108" s="16"/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  <c r="AV1108" s="16"/>
      <c r="AW1108" s="16"/>
      <c r="AX1108" s="16"/>
      <c r="AY1108" s="16"/>
      <c r="AZ1108" s="16"/>
    </row>
    <row r="1109" spans="2:52" x14ac:dyDescent="0.25">
      <c r="B1109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6"/>
      <c r="AG1109" s="16"/>
      <c r="AH1109" s="16"/>
      <c r="AI1109" s="16"/>
      <c r="AJ1109" s="16"/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  <c r="AV1109" s="16"/>
      <c r="AW1109" s="16"/>
      <c r="AX1109" s="16"/>
      <c r="AY1109" s="16"/>
      <c r="AZ1109" s="16"/>
    </row>
    <row r="1110" spans="2:52" x14ac:dyDescent="0.25">
      <c r="B1110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6"/>
      <c r="AG1110" s="16"/>
      <c r="AH1110" s="16"/>
      <c r="AI1110" s="16"/>
      <c r="AJ1110" s="16"/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  <c r="AV1110" s="16"/>
      <c r="AW1110" s="16"/>
      <c r="AX1110" s="16"/>
      <c r="AY1110" s="16"/>
      <c r="AZ1110" s="16"/>
    </row>
    <row r="1111" spans="2:52" x14ac:dyDescent="0.25">
      <c r="B1111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6"/>
      <c r="AG1111" s="16"/>
      <c r="AH1111" s="16"/>
      <c r="AI1111" s="16"/>
      <c r="AJ1111" s="16"/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  <c r="AV1111" s="16"/>
      <c r="AW1111" s="16"/>
      <c r="AX1111" s="16"/>
      <c r="AY1111" s="16"/>
      <c r="AZ1111" s="16"/>
    </row>
    <row r="1112" spans="2:52" x14ac:dyDescent="0.25">
      <c r="B1112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6"/>
      <c r="AG1112" s="16"/>
      <c r="AH1112" s="16"/>
      <c r="AI1112" s="16"/>
      <c r="AJ1112" s="16"/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  <c r="AV1112" s="16"/>
      <c r="AW1112" s="16"/>
      <c r="AX1112" s="16"/>
      <c r="AY1112" s="16"/>
      <c r="AZ1112" s="16"/>
    </row>
    <row r="1113" spans="2:52" x14ac:dyDescent="0.25">
      <c r="B1113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6"/>
      <c r="AG1113" s="16"/>
      <c r="AH1113" s="16"/>
      <c r="AI1113" s="16"/>
      <c r="AJ1113" s="16"/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  <c r="AV1113" s="16"/>
      <c r="AW1113" s="16"/>
      <c r="AX1113" s="16"/>
      <c r="AY1113" s="16"/>
      <c r="AZ1113" s="16"/>
    </row>
    <row r="1114" spans="2:52" x14ac:dyDescent="0.25">
      <c r="B1114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6"/>
      <c r="AG1114" s="16"/>
      <c r="AH1114" s="16"/>
      <c r="AI1114" s="16"/>
      <c r="AJ1114" s="16"/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  <c r="AV1114" s="16"/>
      <c r="AW1114" s="16"/>
      <c r="AX1114" s="16"/>
      <c r="AY1114" s="16"/>
      <c r="AZ1114" s="16"/>
    </row>
    <row r="1115" spans="2:52" x14ac:dyDescent="0.25">
      <c r="B11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6"/>
      <c r="AG1115" s="16"/>
      <c r="AH1115" s="16"/>
      <c r="AI1115" s="16"/>
      <c r="AJ1115" s="16"/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  <c r="AV1115" s="16"/>
      <c r="AW1115" s="16"/>
      <c r="AX1115" s="16"/>
      <c r="AY1115" s="16"/>
      <c r="AZ1115" s="16"/>
    </row>
    <row r="1116" spans="2:52" x14ac:dyDescent="0.25">
      <c r="B1116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6"/>
      <c r="AG1116" s="16"/>
      <c r="AH1116" s="16"/>
      <c r="AI1116" s="16"/>
      <c r="AJ1116" s="16"/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  <c r="AV1116" s="16"/>
      <c r="AW1116" s="16"/>
      <c r="AX1116" s="16"/>
      <c r="AY1116" s="16"/>
      <c r="AZ1116" s="16"/>
    </row>
    <row r="1117" spans="2:52" x14ac:dyDescent="0.25">
      <c r="B1117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6"/>
      <c r="AG1117" s="16"/>
      <c r="AH1117" s="16"/>
      <c r="AI1117" s="16"/>
      <c r="AJ1117" s="16"/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  <c r="AV1117" s="16"/>
      <c r="AW1117" s="16"/>
      <c r="AX1117" s="16"/>
      <c r="AY1117" s="16"/>
      <c r="AZ1117" s="16"/>
    </row>
    <row r="1118" spans="2:52" x14ac:dyDescent="0.25">
      <c r="B1118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6"/>
      <c r="AG1118" s="16"/>
      <c r="AH1118" s="16"/>
      <c r="AI1118" s="16"/>
      <c r="AJ1118" s="16"/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  <c r="AV1118" s="16"/>
      <c r="AW1118" s="16"/>
      <c r="AX1118" s="16"/>
      <c r="AY1118" s="16"/>
      <c r="AZ1118" s="16"/>
    </row>
    <row r="1119" spans="2:52" x14ac:dyDescent="0.25">
      <c r="B1119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6"/>
      <c r="AG1119" s="16"/>
      <c r="AH1119" s="16"/>
      <c r="AI1119" s="16"/>
      <c r="AJ1119" s="16"/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  <c r="AV1119" s="16"/>
      <c r="AW1119" s="16"/>
      <c r="AX1119" s="16"/>
      <c r="AY1119" s="16"/>
      <c r="AZ1119" s="16"/>
    </row>
    <row r="1120" spans="2:52" x14ac:dyDescent="0.25">
      <c r="B1120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6"/>
      <c r="AG1120" s="16"/>
      <c r="AH1120" s="16"/>
      <c r="AI1120" s="16"/>
      <c r="AJ1120" s="16"/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  <c r="AV1120" s="16"/>
      <c r="AW1120" s="16"/>
      <c r="AX1120" s="16"/>
      <c r="AY1120" s="16"/>
      <c r="AZ1120" s="16"/>
    </row>
    <row r="1121" spans="2:52" x14ac:dyDescent="0.25">
      <c r="B1121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6"/>
      <c r="AG1121" s="16"/>
      <c r="AH1121" s="16"/>
      <c r="AI1121" s="16"/>
      <c r="AJ1121" s="16"/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  <c r="AV1121" s="16"/>
      <c r="AW1121" s="16"/>
      <c r="AX1121" s="16"/>
      <c r="AY1121" s="16"/>
      <c r="AZ1121" s="16"/>
    </row>
    <row r="1122" spans="2:52" x14ac:dyDescent="0.25">
      <c r="B1122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6"/>
      <c r="AG1122" s="16"/>
      <c r="AH1122" s="16"/>
      <c r="AI1122" s="16"/>
      <c r="AJ1122" s="16"/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  <c r="AV1122" s="16"/>
      <c r="AW1122" s="16"/>
      <c r="AX1122" s="16"/>
      <c r="AY1122" s="16"/>
      <c r="AZ1122" s="16"/>
    </row>
    <row r="1123" spans="2:52" x14ac:dyDescent="0.25">
      <c r="B1123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6"/>
      <c r="AG1123" s="16"/>
      <c r="AH1123" s="16"/>
      <c r="AI1123" s="16"/>
      <c r="AJ1123" s="16"/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  <c r="AV1123" s="16"/>
      <c r="AW1123" s="16"/>
      <c r="AX1123" s="16"/>
      <c r="AY1123" s="16"/>
      <c r="AZ1123" s="16"/>
    </row>
    <row r="1124" spans="2:52" x14ac:dyDescent="0.25">
      <c r="B1124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6"/>
      <c r="AG1124" s="16"/>
      <c r="AH1124" s="16"/>
      <c r="AI1124" s="16"/>
      <c r="AJ1124" s="16"/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  <c r="AV1124" s="16"/>
      <c r="AW1124" s="16"/>
      <c r="AX1124" s="16"/>
      <c r="AY1124" s="16"/>
      <c r="AZ1124" s="16"/>
    </row>
    <row r="1125" spans="2:52" x14ac:dyDescent="0.25">
      <c r="B112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6"/>
      <c r="AG1125" s="16"/>
      <c r="AH1125" s="16"/>
      <c r="AI1125" s="16"/>
      <c r="AJ1125" s="16"/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  <c r="AV1125" s="16"/>
      <c r="AW1125" s="16"/>
      <c r="AX1125" s="16"/>
      <c r="AY1125" s="16"/>
      <c r="AZ1125" s="16"/>
    </row>
    <row r="1126" spans="2:52" x14ac:dyDescent="0.25">
      <c r="B1126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6"/>
      <c r="AG1126" s="16"/>
      <c r="AH1126" s="16"/>
      <c r="AI1126" s="16"/>
      <c r="AJ1126" s="16"/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  <c r="AV1126" s="16"/>
      <c r="AW1126" s="16"/>
      <c r="AX1126" s="16"/>
      <c r="AY1126" s="16"/>
      <c r="AZ1126" s="16"/>
    </row>
    <row r="1127" spans="2:52" x14ac:dyDescent="0.25">
      <c r="B1127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6"/>
      <c r="AG1127" s="16"/>
      <c r="AH1127" s="16"/>
      <c r="AI1127" s="16"/>
      <c r="AJ1127" s="16"/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  <c r="AV1127" s="16"/>
      <c r="AW1127" s="16"/>
      <c r="AX1127" s="16"/>
      <c r="AY1127" s="16"/>
      <c r="AZ1127" s="16"/>
    </row>
    <row r="1128" spans="2:52" x14ac:dyDescent="0.25">
      <c r="B1128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6"/>
      <c r="AG1128" s="16"/>
      <c r="AH1128" s="16"/>
      <c r="AI1128" s="16"/>
      <c r="AJ1128" s="16"/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  <c r="AV1128" s="16"/>
      <c r="AW1128" s="16"/>
      <c r="AX1128" s="16"/>
      <c r="AY1128" s="16"/>
      <c r="AZ1128" s="16"/>
    </row>
    <row r="1129" spans="2:52" x14ac:dyDescent="0.25">
      <c r="B1129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6"/>
      <c r="AG1129" s="16"/>
      <c r="AH1129" s="16"/>
      <c r="AI1129" s="16"/>
      <c r="AJ1129" s="16"/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  <c r="AV1129" s="16"/>
      <c r="AW1129" s="16"/>
      <c r="AX1129" s="16"/>
      <c r="AY1129" s="16"/>
      <c r="AZ1129" s="16"/>
    </row>
    <row r="1130" spans="2:52" x14ac:dyDescent="0.25">
      <c r="B1130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6"/>
      <c r="AG1130" s="16"/>
      <c r="AH1130" s="16"/>
      <c r="AI1130" s="16"/>
      <c r="AJ1130" s="16"/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  <c r="AV1130" s="16"/>
      <c r="AW1130" s="16"/>
      <c r="AX1130" s="16"/>
      <c r="AY1130" s="16"/>
      <c r="AZ1130" s="16"/>
    </row>
    <row r="1131" spans="2:52" x14ac:dyDescent="0.25">
      <c r="B1131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6"/>
      <c r="AG1131" s="16"/>
      <c r="AH1131" s="16"/>
      <c r="AI1131" s="16"/>
      <c r="AJ1131" s="16"/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  <c r="AV1131" s="16"/>
      <c r="AW1131" s="16"/>
      <c r="AX1131" s="16"/>
      <c r="AY1131" s="16"/>
      <c r="AZ1131" s="16"/>
    </row>
    <row r="1132" spans="2:52" x14ac:dyDescent="0.25">
      <c r="B1132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6"/>
      <c r="AG1132" s="16"/>
      <c r="AH1132" s="16"/>
      <c r="AI1132" s="16"/>
      <c r="AJ1132" s="16"/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  <c r="AV1132" s="16"/>
      <c r="AW1132" s="16"/>
      <c r="AX1132" s="16"/>
      <c r="AY1132" s="16"/>
      <c r="AZ1132" s="16"/>
    </row>
    <row r="1133" spans="2:52" x14ac:dyDescent="0.25">
      <c r="B1133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6"/>
      <c r="AG1133" s="16"/>
      <c r="AH1133" s="16"/>
      <c r="AI1133" s="16"/>
      <c r="AJ1133" s="16"/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  <c r="AV1133" s="16"/>
      <c r="AW1133" s="16"/>
      <c r="AX1133" s="16"/>
      <c r="AY1133" s="16"/>
      <c r="AZ1133" s="16"/>
    </row>
    <row r="1134" spans="2:52" x14ac:dyDescent="0.25">
      <c r="B1134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6"/>
      <c r="AG1134" s="16"/>
      <c r="AH1134" s="16"/>
      <c r="AI1134" s="16"/>
      <c r="AJ1134" s="16"/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  <c r="AV1134" s="16"/>
      <c r="AW1134" s="16"/>
      <c r="AX1134" s="16"/>
      <c r="AY1134" s="16"/>
      <c r="AZ1134" s="16"/>
    </row>
    <row r="1135" spans="2:52" x14ac:dyDescent="0.25">
      <c r="B113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6"/>
      <c r="AG1135" s="16"/>
      <c r="AH1135" s="16"/>
      <c r="AI1135" s="16"/>
      <c r="AJ1135" s="16"/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  <c r="AV1135" s="16"/>
      <c r="AW1135" s="16"/>
      <c r="AX1135" s="16"/>
      <c r="AY1135" s="16"/>
      <c r="AZ1135" s="16"/>
    </row>
    <row r="1136" spans="2:52" x14ac:dyDescent="0.25">
      <c r="B1136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6"/>
      <c r="AG1136" s="16"/>
      <c r="AH1136" s="16"/>
      <c r="AI1136" s="16"/>
      <c r="AJ1136" s="16"/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  <c r="AV1136" s="16"/>
      <c r="AW1136" s="16"/>
      <c r="AX1136" s="16"/>
      <c r="AY1136" s="16"/>
      <c r="AZ1136" s="16"/>
    </row>
    <row r="1137" spans="2:52" x14ac:dyDescent="0.25">
      <c r="B1137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6"/>
      <c r="AG1137" s="16"/>
      <c r="AH1137" s="16"/>
      <c r="AI1137" s="16"/>
      <c r="AJ1137" s="16"/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  <c r="AV1137" s="16"/>
      <c r="AW1137" s="16"/>
      <c r="AX1137" s="16"/>
      <c r="AY1137" s="16"/>
      <c r="AZ1137" s="16"/>
    </row>
    <row r="1138" spans="2:52" x14ac:dyDescent="0.25">
      <c r="B1138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6"/>
      <c r="AG1138" s="16"/>
      <c r="AH1138" s="16"/>
      <c r="AI1138" s="16"/>
      <c r="AJ1138" s="16"/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  <c r="AV1138" s="16"/>
      <c r="AW1138" s="16"/>
      <c r="AX1138" s="16"/>
      <c r="AY1138" s="16"/>
      <c r="AZ1138" s="16"/>
    </row>
    <row r="1139" spans="2:52" x14ac:dyDescent="0.25">
      <c r="B1139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6"/>
      <c r="AG1139" s="16"/>
      <c r="AH1139" s="16"/>
      <c r="AI1139" s="16"/>
      <c r="AJ1139" s="16"/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  <c r="AV1139" s="16"/>
      <c r="AW1139" s="16"/>
      <c r="AX1139" s="16"/>
      <c r="AY1139" s="16"/>
      <c r="AZ1139" s="16"/>
    </row>
    <row r="1140" spans="2:52" x14ac:dyDescent="0.25">
      <c r="B1140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6"/>
      <c r="AG1140" s="16"/>
      <c r="AH1140" s="16"/>
      <c r="AI1140" s="16"/>
      <c r="AJ1140" s="16"/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  <c r="AV1140" s="16"/>
      <c r="AW1140" s="16"/>
      <c r="AX1140" s="16"/>
      <c r="AY1140" s="16"/>
      <c r="AZ1140" s="16"/>
    </row>
    <row r="1141" spans="2:52" x14ac:dyDescent="0.25">
      <c r="B1141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6"/>
      <c r="AG1141" s="16"/>
      <c r="AH1141" s="16"/>
      <c r="AI1141" s="16"/>
      <c r="AJ1141" s="16"/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  <c r="AV1141" s="16"/>
      <c r="AW1141" s="16"/>
      <c r="AX1141" s="16"/>
      <c r="AY1141" s="16"/>
      <c r="AZ1141" s="16"/>
    </row>
    <row r="1142" spans="2:52" x14ac:dyDescent="0.25">
      <c r="B1142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6"/>
      <c r="AG1142" s="16"/>
      <c r="AH1142" s="16"/>
      <c r="AI1142" s="16"/>
      <c r="AJ1142" s="16"/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  <c r="AV1142" s="16"/>
      <c r="AW1142" s="16"/>
      <c r="AX1142" s="16"/>
      <c r="AY1142" s="16"/>
      <c r="AZ1142" s="16"/>
    </row>
    <row r="1143" spans="2:52" x14ac:dyDescent="0.25">
      <c r="B1143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6"/>
      <c r="AG1143" s="16"/>
      <c r="AH1143" s="16"/>
      <c r="AI1143" s="16"/>
      <c r="AJ1143" s="16"/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  <c r="AV1143" s="16"/>
      <c r="AW1143" s="16"/>
      <c r="AX1143" s="16"/>
      <c r="AY1143" s="16"/>
      <c r="AZ1143" s="16"/>
    </row>
    <row r="1144" spans="2:52" x14ac:dyDescent="0.25">
      <c r="B1144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6"/>
      <c r="AG1144" s="16"/>
      <c r="AH1144" s="16"/>
      <c r="AI1144" s="16"/>
      <c r="AJ1144" s="16"/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  <c r="AV1144" s="16"/>
      <c r="AW1144" s="16"/>
      <c r="AX1144" s="16"/>
      <c r="AY1144" s="16"/>
      <c r="AZ1144" s="16"/>
    </row>
    <row r="1145" spans="2:52" x14ac:dyDescent="0.25">
      <c r="B114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  <c r="AF1145" s="16"/>
      <c r="AG1145" s="16"/>
      <c r="AH1145" s="16"/>
      <c r="AI1145" s="16"/>
      <c r="AJ1145" s="16"/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  <c r="AV1145" s="16"/>
      <c r="AW1145" s="16"/>
      <c r="AX1145" s="16"/>
      <c r="AY1145" s="16"/>
      <c r="AZ1145" s="16"/>
    </row>
    <row r="1146" spans="2:52" x14ac:dyDescent="0.25">
      <c r="B1146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6"/>
      <c r="AG1146" s="16"/>
      <c r="AH1146" s="16"/>
      <c r="AI1146" s="16"/>
      <c r="AJ1146" s="16"/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  <c r="AV1146" s="16"/>
      <c r="AW1146" s="16"/>
      <c r="AX1146" s="16"/>
      <c r="AY1146" s="16"/>
      <c r="AZ1146" s="16"/>
    </row>
    <row r="1147" spans="2:52" x14ac:dyDescent="0.25">
      <c r="B1147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  <c r="AF1147" s="16"/>
      <c r="AG1147" s="16"/>
      <c r="AH1147" s="16"/>
      <c r="AI1147" s="16"/>
      <c r="AJ1147" s="16"/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  <c r="AV1147" s="16"/>
      <c r="AW1147" s="16"/>
      <c r="AX1147" s="16"/>
      <c r="AY1147" s="16"/>
      <c r="AZ1147" s="16"/>
    </row>
    <row r="1148" spans="2:52" x14ac:dyDescent="0.25">
      <c r="B1148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6"/>
      <c r="AG1148" s="16"/>
      <c r="AH1148" s="16"/>
      <c r="AI1148" s="16"/>
      <c r="AJ1148" s="16"/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  <c r="AV1148" s="16"/>
      <c r="AW1148" s="16"/>
      <c r="AX1148" s="16"/>
      <c r="AY1148" s="16"/>
      <c r="AZ1148" s="16"/>
    </row>
    <row r="1149" spans="2:52" x14ac:dyDescent="0.25">
      <c r="B1149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  <c r="AF1149" s="16"/>
      <c r="AG1149" s="16"/>
      <c r="AH1149" s="16"/>
      <c r="AI1149" s="16"/>
      <c r="AJ1149" s="16"/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  <c r="AV1149" s="16"/>
      <c r="AW1149" s="16"/>
      <c r="AX1149" s="16"/>
      <c r="AY1149" s="16"/>
      <c r="AZ1149" s="16"/>
    </row>
    <row r="1150" spans="2:52" x14ac:dyDescent="0.25">
      <c r="B1150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6"/>
      <c r="AG1150" s="16"/>
      <c r="AH1150" s="16"/>
      <c r="AI1150" s="16"/>
      <c r="AJ1150" s="16"/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  <c r="AV1150" s="16"/>
      <c r="AW1150" s="16"/>
      <c r="AX1150" s="16"/>
      <c r="AY1150" s="16"/>
      <c r="AZ1150" s="16"/>
    </row>
    <row r="1151" spans="2:52" x14ac:dyDescent="0.25">
      <c r="B1151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  <c r="AF1151" s="16"/>
      <c r="AG1151" s="16"/>
      <c r="AH1151" s="16"/>
      <c r="AI1151" s="16"/>
      <c r="AJ1151" s="16"/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  <c r="AV1151" s="16"/>
      <c r="AW1151" s="16"/>
      <c r="AX1151" s="16"/>
      <c r="AY1151" s="16"/>
      <c r="AZ1151" s="16"/>
    </row>
    <row r="1152" spans="2:52" x14ac:dyDescent="0.25">
      <c r="B1152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6"/>
      <c r="AG1152" s="16"/>
      <c r="AH1152" s="16"/>
      <c r="AI1152" s="16"/>
      <c r="AJ1152" s="16"/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  <c r="AV1152" s="16"/>
      <c r="AW1152" s="16"/>
      <c r="AX1152" s="16"/>
      <c r="AY1152" s="16"/>
      <c r="AZ1152" s="16"/>
    </row>
    <row r="1153" spans="2:52" x14ac:dyDescent="0.25">
      <c r="B1153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  <c r="AF1153" s="16"/>
      <c r="AG1153" s="16"/>
      <c r="AH1153" s="16"/>
      <c r="AI1153" s="16"/>
      <c r="AJ1153" s="16"/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  <c r="AV1153" s="16"/>
      <c r="AW1153" s="16"/>
      <c r="AX1153" s="16"/>
      <c r="AY1153" s="16"/>
      <c r="AZ1153" s="16"/>
    </row>
    <row r="1154" spans="2:52" x14ac:dyDescent="0.25">
      <c r="B1154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6"/>
      <c r="AG1154" s="16"/>
      <c r="AH1154" s="16"/>
      <c r="AI1154" s="16"/>
      <c r="AJ1154" s="16"/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  <c r="AV1154" s="16"/>
      <c r="AW1154" s="16"/>
      <c r="AX1154" s="16"/>
      <c r="AY1154" s="16"/>
      <c r="AZ1154" s="16"/>
    </row>
    <row r="1155" spans="2:52" x14ac:dyDescent="0.25">
      <c r="B115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  <c r="AF1155" s="16"/>
      <c r="AG1155" s="16"/>
      <c r="AH1155" s="16"/>
      <c r="AI1155" s="16"/>
      <c r="AJ1155" s="16"/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  <c r="AV1155" s="16"/>
      <c r="AW1155" s="16"/>
      <c r="AX1155" s="16"/>
      <c r="AY1155" s="16"/>
      <c r="AZ1155" s="16"/>
    </row>
    <row r="1156" spans="2:52" x14ac:dyDescent="0.25">
      <c r="B1156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6"/>
      <c r="AG1156" s="16"/>
      <c r="AH1156" s="16"/>
      <c r="AI1156" s="16"/>
      <c r="AJ1156" s="16"/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  <c r="AV1156" s="16"/>
      <c r="AW1156" s="16"/>
      <c r="AX1156" s="16"/>
      <c r="AY1156" s="16"/>
      <c r="AZ1156" s="16"/>
    </row>
    <row r="1157" spans="2:52" x14ac:dyDescent="0.25">
      <c r="B1157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  <c r="AF1157" s="16"/>
      <c r="AG1157" s="16"/>
      <c r="AH1157" s="16"/>
      <c r="AI1157" s="16"/>
      <c r="AJ1157" s="16"/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  <c r="AV1157" s="16"/>
      <c r="AW1157" s="16"/>
      <c r="AX1157" s="16"/>
      <c r="AY1157" s="16"/>
      <c r="AZ1157" s="16"/>
    </row>
    <row r="1158" spans="2:52" x14ac:dyDescent="0.25">
      <c r="B1158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6"/>
      <c r="AG1158" s="16"/>
      <c r="AH1158" s="16"/>
      <c r="AI1158" s="16"/>
      <c r="AJ1158" s="16"/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  <c r="AV1158" s="16"/>
      <c r="AW1158" s="16"/>
      <c r="AX1158" s="16"/>
      <c r="AY1158" s="16"/>
      <c r="AZ1158" s="16"/>
    </row>
    <row r="1159" spans="2:52" x14ac:dyDescent="0.25">
      <c r="B1159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6"/>
      <c r="AG1159" s="16"/>
      <c r="AH1159" s="16"/>
      <c r="AI1159" s="16"/>
      <c r="AJ1159" s="16"/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  <c r="AV1159" s="16"/>
      <c r="AW1159" s="16"/>
      <c r="AX1159" s="16"/>
      <c r="AY1159" s="16"/>
      <c r="AZ1159" s="16"/>
    </row>
    <row r="1160" spans="2:52" x14ac:dyDescent="0.25">
      <c r="B1160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6"/>
      <c r="AG1160" s="16"/>
      <c r="AH1160" s="16"/>
      <c r="AI1160" s="16"/>
      <c r="AJ1160" s="16"/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  <c r="AV1160" s="16"/>
      <c r="AW1160" s="16"/>
      <c r="AX1160" s="16"/>
      <c r="AY1160" s="16"/>
      <c r="AZ1160" s="16"/>
    </row>
    <row r="1161" spans="2:52" x14ac:dyDescent="0.25">
      <c r="B1161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  <c r="AF1161" s="16"/>
      <c r="AG1161" s="16"/>
      <c r="AH1161" s="16"/>
      <c r="AI1161" s="16"/>
      <c r="AJ1161" s="16"/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  <c r="AV1161" s="16"/>
      <c r="AW1161" s="16"/>
      <c r="AX1161" s="16"/>
      <c r="AY1161" s="16"/>
      <c r="AZ1161" s="16"/>
    </row>
    <row r="1162" spans="2:52" x14ac:dyDescent="0.25">
      <c r="B1162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6"/>
      <c r="AG1162" s="16"/>
      <c r="AH1162" s="16"/>
      <c r="AI1162" s="16"/>
      <c r="AJ1162" s="16"/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  <c r="AV1162" s="16"/>
      <c r="AW1162" s="16"/>
      <c r="AX1162" s="16"/>
      <c r="AY1162" s="16"/>
      <c r="AZ1162" s="16"/>
    </row>
    <row r="1163" spans="2:52" x14ac:dyDescent="0.25">
      <c r="B1163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  <c r="AF1163" s="16"/>
      <c r="AG1163" s="16"/>
      <c r="AH1163" s="16"/>
      <c r="AI1163" s="16"/>
      <c r="AJ1163" s="16"/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  <c r="AV1163" s="16"/>
      <c r="AW1163" s="16"/>
      <c r="AX1163" s="16"/>
      <c r="AY1163" s="16"/>
      <c r="AZ1163" s="16"/>
    </row>
    <row r="1164" spans="2:52" x14ac:dyDescent="0.25">
      <c r="B1164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6"/>
      <c r="AG1164" s="16"/>
      <c r="AH1164" s="16"/>
      <c r="AI1164" s="16"/>
      <c r="AJ1164" s="16"/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  <c r="AV1164" s="16"/>
      <c r="AW1164" s="16"/>
      <c r="AX1164" s="16"/>
      <c r="AY1164" s="16"/>
      <c r="AZ1164" s="16"/>
    </row>
    <row r="1165" spans="2:52" x14ac:dyDescent="0.25">
      <c r="B1165"/>
      <c r="E1165" s="95"/>
      <c r="F1165" s="95"/>
      <c r="G1165" s="95"/>
      <c r="H1165" s="95"/>
      <c r="I1165" s="95"/>
      <c r="J1165" s="95"/>
      <c r="K1165" s="95"/>
      <c r="L1165" s="95"/>
      <c r="M1165" s="95"/>
      <c r="N1165" s="95"/>
      <c r="O1165" s="95"/>
      <c r="P1165" s="95"/>
      <c r="Q1165" s="95"/>
      <c r="R1165" s="95"/>
      <c r="S1165" s="95"/>
      <c r="T1165" s="95"/>
      <c r="U1165" s="95"/>
      <c r="V1165" s="95"/>
      <c r="W1165" s="95"/>
      <c r="X1165" s="95"/>
      <c r="Y1165" s="95"/>
      <c r="Z1165" s="95"/>
      <c r="AA1165" s="95"/>
      <c r="AB1165" s="95"/>
      <c r="AC1165" s="95"/>
      <c r="AD1165" s="95"/>
      <c r="AE1165" s="95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</row>
    <row r="1166" spans="2:52" x14ac:dyDescent="0.25">
      <c r="B1166"/>
      <c r="E1166" s="95"/>
      <c r="F1166" s="95"/>
      <c r="G1166" s="95"/>
      <c r="H1166" s="95"/>
      <c r="I1166" s="95"/>
      <c r="J1166" s="95"/>
      <c r="K1166" s="95"/>
      <c r="L1166" s="95"/>
      <c r="M1166" s="95"/>
      <c r="N1166" s="95"/>
      <c r="O1166" s="95"/>
      <c r="P1166" s="95"/>
      <c r="Q1166" s="95"/>
      <c r="R1166" s="95"/>
      <c r="S1166" s="95"/>
      <c r="T1166" s="95"/>
      <c r="U1166" s="95"/>
      <c r="V1166" s="95"/>
      <c r="W1166" s="95"/>
      <c r="X1166" s="95"/>
      <c r="Y1166" s="95"/>
      <c r="Z1166" s="95"/>
      <c r="AA1166" s="95"/>
      <c r="AB1166" s="95"/>
      <c r="AC1166" s="95"/>
      <c r="AD1166" s="95"/>
      <c r="AE1166" s="95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</row>
    <row r="1167" spans="2:52" x14ac:dyDescent="0.25">
      <c r="B1167"/>
      <c r="E1167" s="95"/>
      <c r="F1167" s="95"/>
      <c r="G1167" s="95"/>
      <c r="H1167" s="95"/>
      <c r="I1167" s="95"/>
      <c r="J1167" s="95"/>
      <c r="K1167" s="95"/>
      <c r="L1167" s="95"/>
      <c r="M1167" s="95"/>
      <c r="N1167" s="95"/>
      <c r="O1167" s="95"/>
      <c r="P1167" s="95"/>
      <c r="Q1167" s="95"/>
      <c r="R1167" s="95"/>
      <c r="S1167" s="95"/>
      <c r="T1167" s="95"/>
      <c r="U1167" s="95"/>
      <c r="V1167" s="95"/>
      <c r="W1167" s="95"/>
      <c r="X1167" s="95"/>
      <c r="Y1167" s="95"/>
      <c r="Z1167" s="95"/>
      <c r="AA1167" s="95"/>
      <c r="AB1167" s="95"/>
      <c r="AC1167" s="95"/>
      <c r="AD1167" s="95"/>
      <c r="AE1167" s="95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</row>
    <row r="1168" spans="2:52" x14ac:dyDescent="0.25">
      <c r="B1168"/>
      <c r="E1168" s="95"/>
      <c r="F1168" s="95"/>
      <c r="G1168" s="95"/>
      <c r="H1168" s="95"/>
      <c r="I1168" s="95"/>
      <c r="J1168" s="95"/>
      <c r="K1168" s="95"/>
      <c r="L1168" s="95"/>
      <c r="M1168" s="95"/>
      <c r="N1168" s="95"/>
      <c r="O1168" s="95"/>
      <c r="P1168" s="95"/>
      <c r="Q1168" s="95"/>
      <c r="R1168" s="95"/>
      <c r="S1168" s="95"/>
      <c r="T1168" s="95"/>
      <c r="U1168" s="95"/>
      <c r="V1168" s="95"/>
      <c r="W1168" s="95"/>
      <c r="X1168" s="95"/>
      <c r="Y1168" s="95"/>
      <c r="Z1168" s="95"/>
      <c r="AA1168" s="95"/>
      <c r="AB1168" s="95"/>
      <c r="AC1168" s="95"/>
      <c r="AD1168" s="95"/>
      <c r="AE1168" s="95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</row>
    <row r="1169" spans="2:52" x14ac:dyDescent="0.25">
      <c r="B1169"/>
      <c r="E1169" s="95"/>
      <c r="F1169" s="95"/>
      <c r="G1169" s="95"/>
      <c r="H1169" s="95"/>
      <c r="I1169" s="95"/>
      <c r="J1169" s="95"/>
      <c r="K1169" s="95"/>
      <c r="L1169" s="95"/>
      <c r="M1169" s="95"/>
      <c r="N1169" s="95"/>
      <c r="O1169" s="95"/>
      <c r="P1169" s="95"/>
      <c r="Q1169" s="95"/>
      <c r="R1169" s="95"/>
      <c r="S1169" s="95"/>
      <c r="T1169" s="95"/>
      <c r="U1169" s="95"/>
      <c r="V1169" s="95"/>
      <c r="W1169" s="95"/>
      <c r="X1169" s="95"/>
      <c r="Y1169" s="95"/>
      <c r="Z1169" s="95"/>
      <c r="AA1169" s="95"/>
      <c r="AB1169" s="95"/>
      <c r="AC1169" s="95"/>
      <c r="AD1169" s="95"/>
      <c r="AE1169" s="95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</row>
    <row r="1170" spans="2:52" x14ac:dyDescent="0.25">
      <c r="B1170"/>
      <c r="E1170" s="95"/>
      <c r="F1170" s="95"/>
      <c r="G1170" s="95"/>
      <c r="H1170" s="95"/>
      <c r="I1170" s="95"/>
      <c r="J1170" s="95"/>
      <c r="K1170" s="95"/>
      <c r="L1170" s="95"/>
      <c r="M1170" s="95"/>
      <c r="N1170" s="95"/>
      <c r="O1170" s="95"/>
      <c r="P1170" s="95"/>
      <c r="Q1170" s="95"/>
      <c r="R1170" s="95"/>
      <c r="S1170" s="95"/>
      <c r="T1170" s="95"/>
      <c r="U1170" s="95"/>
      <c r="V1170" s="95"/>
      <c r="W1170" s="95"/>
      <c r="X1170" s="95"/>
      <c r="Y1170" s="95"/>
      <c r="Z1170" s="95"/>
      <c r="AA1170" s="95"/>
      <c r="AB1170" s="95"/>
      <c r="AC1170" s="95"/>
      <c r="AD1170" s="95"/>
      <c r="AE1170" s="95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</row>
    <row r="1171" spans="2:52" x14ac:dyDescent="0.25">
      <c r="B1171"/>
      <c r="E1171" s="95"/>
      <c r="F1171" s="95"/>
      <c r="G1171" s="95"/>
      <c r="H1171" s="95"/>
      <c r="I1171" s="95"/>
      <c r="J1171" s="95"/>
      <c r="K1171" s="95"/>
      <c r="L1171" s="95"/>
      <c r="M1171" s="95"/>
      <c r="N1171" s="95"/>
      <c r="O1171" s="95"/>
      <c r="P1171" s="95"/>
      <c r="Q1171" s="95"/>
      <c r="R1171" s="95"/>
      <c r="S1171" s="95"/>
      <c r="T1171" s="95"/>
      <c r="U1171" s="95"/>
      <c r="V1171" s="95"/>
      <c r="W1171" s="95"/>
      <c r="X1171" s="95"/>
      <c r="Y1171" s="95"/>
      <c r="Z1171" s="95"/>
      <c r="AA1171" s="95"/>
      <c r="AB1171" s="95"/>
      <c r="AC1171" s="95"/>
      <c r="AD1171" s="95"/>
      <c r="AE1171" s="95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</row>
    <row r="1172" spans="2:52" x14ac:dyDescent="0.25">
      <c r="B1172"/>
      <c r="E1172" s="95"/>
      <c r="F1172" s="95"/>
      <c r="G1172" s="95"/>
      <c r="H1172" s="95"/>
      <c r="I1172" s="95"/>
      <c r="J1172" s="95"/>
      <c r="K1172" s="95"/>
      <c r="L1172" s="95"/>
      <c r="M1172" s="95"/>
      <c r="N1172" s="95"/>
      <c r="O1172" s="95"/>
      <c r="P1172" s="95"/>
      <c r="Q1172" s="95"/>
      <c r="R1172" s="95"/>
      <c r="S1172" s="95"/>
      <c r="T1172" s="95"/>
      <c r="U1172" s="95"/>
      <c r="V1172" s="95"/>
      <c r="W1172" s="95"/>
      <c r="X1172" s="95"/>
      <c r="Y1172" s="95"/>
      <c r="Z1172" s="95"/>
      <c r="AA1172" s="95"/>
      <c r="AB1172" s="95"/>
      <c r="AC1172" s="95"/>
      <c r="AD1172" s="95"/>
      <c r="AE1172" s="95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</row>
    <row r="1173" spans="2:52" x14ac:dyDescent="0.25">
      <c r="B1173"/>
      <c r="E1173" s="95"/>
      <c r="F1173" s="95"/>
      <c r="G1173" s="95"/>
      <c r="H1173" s="95"/>
      <c r="I1173" s="95"/>
      <c r="J1173" s="95"/>
      <c r="K1173" s="95"/>
      <c r="L1173" s="95"/>
      <c r="M1173" s="95"/>
      <c r="N1173" s="95"/>
      <c r="O1173" s="95"/>
      <c r="P1173" s="95"/>
      <c r="Q1173" s="95"/>
      <c r="R1173" s="95"/>
      <c r="S1173" s="95"/>
      <c r="T1173" s="95"/>
      <c r="U1173" s="95"/>
      <c r="V1173" s="95"/>
      <c r="W1173" s="95"/>
      <c r="X1173" s="95"/>
      <c r="Y1173" s="95"/>
      <c r="Z1173" s="95"/>
      <c r="AA1173" s="95"/>
      <c r="AB1173" s="95"/>
      <c r="AC1173" s="95"/>
      <c r="AD1173" s="95"/>
      <c r="AE1173" s="95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</row>
    <row r="1174" spans="2:52" x14ac:dyDescent="0.25">
      <c r="B1174"/>
      <c r="E1174" s="95"/>
      <c r="F1174" s="95"/>
      <c r="G1174" s="95"/>
      <c r="H1174" s="95"/>
      <c r="I1174" s="95"/>
      <c r="J1174" s="95"/>
      <c r="K1174" s="95"/>
      <c r="L1174" s="95"/>
      <c r="M1174" s="95"/>
      <c r="N1174" s="95"/>
      <c r="O1174" s="95"/>
      <c r="P1174" s="95"/>
      <c r="Q1174" s="95"/>
      <c r="R1174" s="95"/>
      <c r="S1174" s="95"/>
      <c r="T1174" s="95"/>
      <c r="U1174" s="95"/>
      <c r="V1174" s="95"/>
      <c r="W1174" s="95"/>
      <c r="X1174" s="95"/>
      <c r="Y1174" s="95"/>
      <c r="Z1174" s="95"/>
      <c r="AA1174" s="95"/>
      <c r="AB1174" s="95"/>
      <c r="AC1174" s="95"/>
      <c r="AD1174" s="95"/>
      <c r="AE1174" s="95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</row>
    <row r="1175" spans="2:52" x14ac:dyDescent="0.25">
      <c r="B1175"/>
      <c r="E1175" s="95"/>
      <c r="F1175" s="95"/>
      <c r="G1175" s="95"/>
      <c r="H1175" s="95"/>
      <c r="I1175" s="95"/>
      <c r="J1175" s="95"/>
      <c r="K1175" s="95"/>
      <c r="L1175" s="95"/>
      <c r="M1175" s="95"/>
      <c r="N1175" s="95"/>
      <c r="O1175" s="95"/>
      <c r="P1175" s="95"/>
      <c r="Q1175" s="95"/>
      <c r="R1175" s="95"/>
      <c r="S1175" s="95"/>
      <c r="T1175" s="95"/>
      <c r="U1175" s="95"/>
      <c r="V1175" s="95"/>
      <c r="W1175" s="95"/>
      <c r="X1175" s="95"/>
      <c r="Y1175" s="95"/>
      <c r="Z1175" s="95"/>
      <c r="AA1175" s="95"/>
      <c r="AB1175" s="95"/>
      <c r="AC1175" s="95"/>
      <c r="AD1175" s="95"/>
      <c r="AE1175" s="95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</row>
    <row r="1176" spans="2:52" x14ac:dyDescent="0.25">
      <c r="B1176"/>
      <c r="E1176" s="95"/>
      <c r="F1176" s="95"/>
      <c r="G1176" s="95"/>
      <c r="H1176" s="95"/>
      <c r="I1176" s="95"/>
      <c r="J1176" s="95"/>
      <c r="K1176" s="95"/>
      <c r="L1176" s="95"/>
      <c r="M1176" s="95"/>
      <c r="N1176" s="95"/>
      <c r="O1176" s="95"/>
      <c r="P1176" s="95"/>
      <c r="Q1176" s="95"/>
      <c r="R1176" s="95"/>
      <c r="S1176" s="95"/>
      <c r="T1176" s="95"/>
      <c r="U1176" s="95"/>
      <c r="V1176" s="95"/>
      <c r="W1176" s="95"/>
      <c r="X1176" s="95"/>
      <c r="Y1176" s="95"/>
      <c r="Z1176" s="95"/>
      <c r="AA1176" s="95"/>
      <c r="AB1176" s="95"/>
      <c r="AC1176" s="95"/>
      <c r="AD1176" s="95"/>
      <c r="AE1176" s="95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</row>
    <row r="1177" spans="2:52" x14ac:dyDescent="0.25">
      <c r="B1177"/>
      <c r="E1177" s="95"/>
      <c r="F1177" s="95"/>
      <c r="G1177" s="95"/>
      <c r="H1177" s="95"/>
      <c r="I1177" s="95"/>
      <c r="J1177" s="95"/>
      <c r="K1177" s="95"/>
      <c r="L1177" s="95"/>
      <c r="M1177" s="95"/>
      <c r="N1177" s="95"/>
      <c r="O1177" s="95"/>
      <c r="P1177" s="95"/>
      <c r="Q1177" s="95"/>
      <c r="R1177" s="95"/>
      <c r="S1177" s="95"/>
      <c r="T1177" s="95"/>
      <c r="U1177" s="95"/>
      <c r="V1177" s="95"/>
      <c r="W1177" s="95"/>
      <c r="X1177" s="95"/>
      <c r="Y1177" s="95"/>
      <c r="Z1177" s="95"/>
      <c r="AA1177" s="95"/>
      <c r="AB1177" s="95"/>
      <c r="AC1177" s="95"/>
      <c r="AD1177" s="95"/>
      <c r="AE1177" s="95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</row>
    <row r="1178" spans="2:52" x14ac:dyDescent="0.25">
      <c r="B1178"/>
      <c r="E1178" s="95"/>
      <c r="F1178" s="95"/>
      <c r="G1178" s="95"/>
      <c r="H1178" s="95"/>
      <c r="I1178" s="95"/>
      <c r="J1178" s="95"/>
      <c r="K1178" s="95"/>
      <c r="L1178" s="95"/>
      <c r="M1178" s="95"/>
      <c r="N1178" s="95"/>
      <c r="O1178" s="95"/>
      <c r="P1178" s="95"/>
      <c r="Q1178" s="95"/>
      <c r="R1178" s="95"/>
      <c r="S1178" s="95"/>
      <c r="T1178" s="95"/>
      <c r="U1178" s="95"/>
      <c r="V1178" s="95"/>
      <c r="W1178" s="95"/>
      <c r="X1178" s="95"/>
      <c r="Y1178" s="95"/>
      <c r="Z1178" s="95"/>
      <c r="AA1178" s="95"/>
      <c r="AB1178" s="95"/>
      <c r="AC1178" s="95"/>
      <c r="AD1178" s="95"/>
      <c r="AE1178" s="95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</row>
    <row r="1179" spans="2:52" x14ac:dyDescent="0.25">
      <c r="B1179"/>
      <c r="E1179" s="95"/>
      <c r="F1179" s="95"/>
      <c r="G1179" s="95"/>
      <c r="H1179" s="95"/>
      <c r="I1179" s="95"/>
      <c r="J1179" s="95"/>
      <c r="K1179" s="95"/>
      <c r="L1179" s="95"/>
      <c r="M1179" s="95"/>
      <c r="N1179" s="95"/>
      <c r="O1179" s="95"/>
      <c r="P1179" s="95"/>
      <c r="Q1179" s="95"/>
      <c r="R1179" s="95"/>
      <c r="S1179" s="95"/>
      <c r="T1179" s="95"/>
      <c r="U1179" s="95"/>
      <c r="V1179" s="95"/>
      <c r="W1179" s="95"/>
      <c r="X1179" s="95"/>
      <c r="Y1179" s="95"/>
      <c r="Z1179" s="95"/>
      <c r="AA1179" s="95"/>
      <c r="AB1179" s="95"/>
      <c r="AC1179" s="95"/>
      <c r="AD1179" s="95"/>
      <c r="AE1179" s="95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</row>
    <row r="1180" spans="2:52" x14ac:dyDescent="0.25">
      <c r="B1180"/>
      <c r="E1180" s="95"/>
      <c r="F1180" s="95"/>
      <c r="G1180" s="95"/>
      <c r="H1180" s="95"/>
      <c r="I1180" s="95"/>
      <c r="J1180" s="95"/>
      <c r="K1180" s="95"/>
      <c r="L1180" s="95"/>
      <c r="M1180" s="95"/>
      <c r="N1180" s="95"/>
      <c r="O1180" s="95"/>
      <c r="P1180" s="95"/>
      <c r="Q1180" s="95"/>
      <c r="R1180" s="95"/>
      <c r="S1180" s="95"/>
      <c r="T1180" s="95"/>
      <c r="U1180" s="95"/>
      <c r="V1180" s="95"/>
      <c r="W1180" s="95"/>
      <c r="X1180" s="95"/>
      <c r="Y1180" s="95"/>
      <c r="Z1180" s="95"/>
      <c r="AA1180" s="95"/>
      <c r="AB1180" s="95"/>
      <c r="AC1180" s="95"/>
      <c r="AD1180" s="95"/>
      <c r="AE1180" s="95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</row>
    <row r="1181" spans="2:52" x14ac:dyDescent="0.25">
      <c r="B1181"/>
      <c r="E1181" s="95"/>
      <c r="F1181" s="95"/>
      <c r="G1181" s="95"/>
      <c r="H1181" s="95"/>
      <c r="I1181" s="95"/>
      <c r="J1181" s="95"/>
      <c r="K1181" s="95"/>
      <c r="L1181" s="95"/>
      <c r="M1181" s="95"/>
      <c r="N1181" s="95"/>
      <c r="O1181" s="95"/>
      <c r="P1181" s="95"/>
      <c r="Q1181" s="95"/>
      <c r="R1181" s="95"/>
      <c r="S1181" s="95"/>
      <c r="T1181" s="95"/>
      <c r="U1181" s="95"/>
      <c r="V1181" s="95"/>
      <c r="W1181" s="95"/>
      <c r="X1181" s="95"/>
      <c r="Y1181" s="95"/>
      <c r="Z1181" s="95"/>
      <c r="AA1181" s="95"/>
      <c r="AB1181" s="95"/>
      <c r="AC1181" s="95"/>
      <c r="AD1181" s="95"/>
      <c r="AE1181" s="95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</row>
    <row r="1182" spans="2:52" x14ac:dyDescent="0.25">
      <c r="B1182"/>
      <c r="E1182" s="95"/>
      <c r="F1182" s="95"/>
      <c r="G1182" s="95"/>
      <c r="H1182" s="95"/>
      <c r="I1182" s="95"/>
      <c r="J1182" s="95"/>
      <c r="K1182" s="95"/>
      <c r="L1182" s="95"/>
      <c r="M1182" s="95"/>
      <c r="N1182" s="95"/>
      <c r="O1182" s="95"/>
      <c r="P1182" s="95"/>
      <c r="Q1182" s="95"/>
      <c r="R1182" s="95"/>
      <c r="S1182" s="95"/>
      <c r="T1182" s="95"/>
      <c r="U1182" s="95"/>
      <c r="V1182" s="95"/>
      <c r="W1182" s="95"/>
      <c r="X1182" s="95"/>
      <c r="Y1182" s="95"/>
      <c r="Z1182" s="95"/>
      <c r="AA1182" s="95"/>
      <c r="AB1182" s="95"/>
      <c r="AC1182" s="95"/>
      <c r="AD1182" s="95"/>
      <c r="AE1182" s="95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</row>
    <row r="1183" spans="2:52" x14ac:dyDescent="0.25">
      <c r="B1183"/>
      <c r="E1183" s="95"/>
      <c r="F1183" s="95"/>
      <c r="G1183" s="95"/>
      <c r="H1183" s="95"/>
      <c r="I1183" s="95"/>
      <c r="J1183" s="95"/>
      <c r="K1183" s="95"/>
      <c r="L1183" s="95"/>
      <c r="M1183" s="95"/>
      <c r="N1183" s="95"/>
      <c r="O1183" s="95"/>
      <c r="P1183" s="95"/>
      <c r="Q1183" s="95"/>
      <c r="R1183" s="95"/>
      <c r="S1183" s="95"/>
      <c r="T1183" s="95"/>
      <c r="U1183" s="95"/>
      <c r="V1183" s="95"/>
      <c r="W1183" s="95"/>
      <c r="X1183" s="95"/>
      <c r="Y1183" s="95"/>
      <c r="Z1183" s="95"/>
      <c r="AA1183" s="95"/>
      <c r="AB1183" s="95"/>
      <c r="AC1183" s="95"/>
      <c r="AD1183" s="95"/>
      <c r="AE1183" s="95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</row>
    <row r="1184" spans="2:52" x14ac:dyDescent="0.25">
      <c r="B1184"/>
      <c r="E1184" s="95"/>
      <c r="F1184" s="95"/>
      <c r="G1184" s="95"/>
      <c r="H1184" s="95"/>
      <c r="I1184" s="95"/>
      <c r="J1184" s="95"/>
      <c r="K1184" s="95"/>
      <c r="L1184" s="95"/>
      <c r="M1184" s="95"/>
      <c r="N1184" s="95"/>
      <c r="O1184" s="95"/>
      <c r="P1184" s="95"/>
      <c r="Q1184" s="95"/>
      <c r="R1184" s="95"/>
      <c r="S1184" s="95"/>
      <c r="T1184" s="95"/>
      <c r="U1184" s="95"/>
      <c r="V1184" s="95"/>
      <c r="W1184" s="95"/>
      <c r="X1184" s="95"/>
      <c r="Y1184" s="95"/>
      <c r="Z1184" s="95"/>
      <c r="AA1184" s="95"/>
      <c r="AB1184" s="95"/>
      <c r="AC1184" s="95"/>
      <c r="AD1184" s="95"/>
      <c r="AE1184" s="95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</row>
    <row r="1185" spans="2:52" x14ac:dyDescent="0.25">
      <c r="B1185"/>
      <c r="E1185" s="95"/>
      <c r="F1185" s="95"/>
      <c r="G1185" s="95"/>
      <c r="H1185" s="95"/>
      <c r="I1185" s="95"/>
      <c r="J1185" s="95"/>
      <c r="K1185" s="95"/>
      <c r="L1185" s="95"/>
      <c r="M1185" s="95"/>
      <c r="N1185" s="95"/>
      <c r="O1185" s="95"/>
      <c r="P1185" s="95"/>
      <c r="Q1185" s="95"/>
      <c r="R1185" s="95"/>
      <c r="S1185" s="95"/>
      <c r="T1185" s="95"/>
      <c r="U1185" s="95"/>
      <c r="V1185" s="95"/>
      <c r="W1185" s="95"/>
      <c r="X1185" s="95"/>
      <c r="Y1185" s="95"/>
      <c r="Z1185" s="95"/>
      <c r="AA1185" s="95"/>
      <c r="AB1185" s="95"/>
      <c r="AC1185" s="95"/>
      <c r="AD1185" s="95"/>
      <c r="AE1185" s="95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</row>
    <row r="1186" spans="2:52" x14ac:dyDescent="0.25">
      <c r="B1186"/>
      <c r="E1186" s="95"/>
      <c r="F1186" s="95"/>
      <c r="G1186" s="95"/>
      <c r="H1186" s="95"/>
      <c r="I1186" s="95"/>
      <c r="J1186" s="95"/>
      <c r="K1186" s="95"/>
      <c r="L1186" s="95"/>
      <c r="M1186" s="95"/>
      <c r="N1186" s="95"/>
      <c r="O1186" s="95"/>
      <c r="P1186" s="95"/>
      <c r="Q1186" s="95"/>
      <c r="R1186" s="95"/>
      <c r="S1186" s="95"/>
      <c r="T1186" s="95"/>
      <c r="U1186" s="95"/>
      <c r="V1186" s="95"/>
      <c r="W1186" s="95"/>
      <c r="X1186" s="95"/>
      <c r="Y1186" s="95"/>
      <c r="Z1186" s="95"/>
      <c r="AA1186" s="95"/>
      <c r="AB1186" s="95"/>
      <c r="AC1186" s="95"/>
      <c r="AD1186" s="95"/>
      <c r="AE1186" s="95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</row>
    <row r="1187" spans="2:52" x14ac:dyDescent="0.25">
      <c r="B1187"/>
      <c r="E1187" s="95"/>
      <c r="F1187" s="95"/>
      <c r="G1187" s="95"/>
      <c r="H1187" s="95"/>
      <c r="I1187" s="95"/>
      <c r="J1187" s="95"/>
      <c r="K1187" s="95"/>
      <c r="L1187" s="95"/>
      <c r="M1187" s="95"/>
      <c r="N1187" s="95"/>
      <c r="O1187" s="95"/>
      <c r="P1187" s="95"/>
      <c r="Q1187" s="95"/>
      <c r="R1187" s="95"/>
      <c r="S1187" s="95"/>
      <c r="T1187" s="95"/>
      <c r="U1187" s="95"/>
      <c r="V1187" s="95"/>
      <c r="W1187" s="95"/>
      <c r="X1187" s="95"/>
      <c r="Y1187" s="95"/>
      <c r="Z1187" s="95"/>
      <c r="AA1187" s="95"/>
      <c r="AB1187" s="95"/>
      <c r="AC1187" s="95"/>
      <c r="AD1187" s="95"/>
      <c r="AE1187" s="95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</row>
    <row r="1188" spans="2:52" x14ac:dyDescent="0.25">
      <c r="B1188"/>
      <c r="E1188" s="95"/>
      <c r="F1188" s="95"/>
      <c r="G1188" s="95"/>
      <c r="H1188" s="95"/>
      <c r="I1188" s="95"/>
      <c r="J1188" s="95"/>
      <c r="K1188" s="95"/>
      <c r="L1188" s="95"/>
      <c r="M1188" s="95"/>
      <c r="N1188" s="95"/>
      <c r="O1188" s="95"/>
      <c r="P1188" s="95"/>
      <c r="Q1188" s="95"/>
      <c r="R1188" s="95"/>
      <c r="S1188" s="95"/>
      <c r="T1188" s="95"/>
      <c r="U1188" s="95"/>
      <c r="V1188" s="95"/>
      <c r="W1188" s="95"/>
      <c r="X1188" s="95"/>
      <c r="Y1188" s="95"/>
      <c r="Z1188" s="95"/>
      <c r="AA1188" s="95"/>
      <c r="AB1188" s="95"/>
      <c r="AC1188" s="95"/>
      <c r="AD1188" s="95"/>
      <c r="AE1188" s="95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</row>
    <row r="1189" spans="2:52" x14ac:dyDescent="0.25">
      <c r="B1189"/>
      <c r="E1189" s="95"/>
      <c r="F1189" s="95"/>
      <c r="G1189" s="95"/>
      <c r="H1189" s="95"/>
      <c r="I1189" s="95"/>
      <c r="J1189" s="95"/>
      <c r="K1189" s="95"/>
      <c r="L1189" s="95"/>
      <c r="M1189" s="95"/>
      <c r="N1189" s="95"/>
      <c r="O1189" s="95"/>
      <c r="P1189" s="95"/>
      <c r="Q1189" s="95"/>
      <c r="R1189" s="95"/>
      <c r="S1189" s="95"/>
      <c r="T1189" s="95"/>
      <c r="U1189" s="95"/>
      <c r="V1189" s="95"/>
      <c r="W1189" s="95"/>
      <c r="X1189" s="95"/>
      <c r="Y1189" s="95"/>
      <c r="Z1189" s="95"/>
      <c r="AA1189" s="95"/>
      <c r="AB1189" s="95"/>
      <c r="AC1189" s="95"/>
      <c r="AD1189" s="95"/>
      <c r="AE1189" s="95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</row>
    <row r="1190" spans="2:52" x14ac:dyDescent="0.25">
      <c r="B1190"/>
      <c r="E1190" s="95"/>
      <c r="F1190" s="95"/>
      <c r="G1190" s="95"/>
      <c r="H1190" s="95"/>
      <c r="I1190" s="95"/>
      <c r="J1190" s="95"/>
      <c r="K1190" s="95"/>
      <c r="L1190" s="95"/>
      <c r="M1190" s="95"/>
      <c r="N1190" s="95"/>
      <c r="O1190" s="95"/>
      <c r="P1190" s="95"/>
      <c r="Q1190" s="95"/>
      <c r="R1190" s="95"/>
      <c r="S1190" s="95"/>
      <c r="T1190" s="95"/>
      <c r="U1190" s="95"/>
      <c r="V1190" s="95"/>
      <c r="W1190" s="95"/>
      <c r="X1190" s="95"/>
      <c r="Y1190" s="95"/>
      <c r="Z1190" s="95"/>
      <c r="AA1190" s="95"/>
      <c r="AB1190" s="95"/>
      <c r="AC1190" s="95"/>
      <c r="AD1190" s="95"/>
      <c r="AE1190" s="95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</row>
    <row r="1191" spans="2:52" x14ac:dyDescent="0.25">
      <c r="B1191"/>
      <c r="E1191" s="95"/>
      <c r="F1191" s="95"/>
      <c r="G1191" s="95"/>
      <c r="H1191" s="95"/>
      <c r="I1191" s="95"/>
      <c r="J1191" s="95"/>
      <c r="K1191" s="95"/>
      <c r="L1191" s="95"/>
      <c r="M1191" s="95"/>
      <c r="N1191" s="95"/>
      <c r="O1191" s="95"/>
      <c r="P1191" s="95"/>
      <c r="Q1191" s="95"/>
      <c r="R1191" s="95"/>
      <c r="S1191" s="95"/>
      <c r="T1191" s="95"/>
      <c r="U1191" s="95"/>
      <c r="V1191" s="95"/>
      <c r="W1191" s="95"/>
      <c r="X1191" s="95"/>
      <c r="Y1191" s="95"/>
      <c r="Z1191" s="95"/>
      <c r="AA1191" s="95"/>
      <c r="AB1191" s="95"/>
      <c r="AC1191" s="95"/>
      <c r="AD1191" s="95"/>
      <c r="AE1191" s="95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</row>
    <row r="1192" spans="2:52" x14ac:dyDescent="0.25">
      <c r="B1192"/>
      <c r="E1192" s="95"/>
      <c r="F1192" s="95"/>
      <c r="G1192" s="95"/>
      <c r="H1192" s="95"/>
      <c r="I1192" s="95"/>
      <c r="J1192" s="95"/>
      <c r="K1192" s="95"/>
      <c r="L1192" s="95"/>
      <c r="M1192" s="95"/>
      <c r="N1192" s="95"/>
      <c r="O1192" s="95"/>
      <c r="P1192" s="95"/>
      <c r="Q1192" s="95"/>
      <c r="R1192" s="95"/>
      <c r="S1192" s="95"/>
      <c r="T1192" s="95"/>
      <c r="U1192" s="95"/>
      <c r="V1192" s="95"/>
      <c r="W1192" s="95"/>
      <c r="X1192" s="95"/>
      <c r="Y1192" s="95"/>
      <c r="Z1192" s="95"/>
      <c r="AA1192" s="95"/>
      <c r="AB1192" s="95"/>
      <c r="AC1192" s="95"/>
      <c r="AD1192" s="95"/>
      <c r="AE1192" s="95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</row>
    <row r="1193" spans="2:52" x14ac:dyDescent="0.25">
      <c r="B1193"/>
      <c r="E1193" s="95"/>
      <c r="F1193" s="95"/>
      <c r="G1193" s="95"/>
      <c r="H1193" s="95"/>
      <c r="I1193" s="95"/>
      <c r="J1193" s="95"/>
      <c r="K1193" s="95"/>
      <c r="L1193" s="95"/>
      <c r="M1193" s="95"/>
      <c r="N1193" s="95"/>
      <c r="O1193" s="95"/>
      <c r="P1193" s="95"/>
      <c r="Q1193" s="95"/>
      <c r="R1193" s="95"/>
      <c r="S1193" s="95"/>
      <c r="T1193" s="95"/>
      <c r="U1193" s="95"/>
      <c r="V1193" s="95"/>
      <c r="W1193" s="95"/>
      <c r="X1193" s="95"/>
      <c r="Y1193" s="95"/>
      <c r="Z1193" s="95"/>
      <c r="AA1193" s="95"/>
      <c r="AB1193" s="95"/>
      <c r="AC1193" s="95"/>
      <c r="AD1193" s="95"/>
      <c r="AE1193" s="95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</row>
    <row r="1194" spans="2:52" x14ac:dyDescent="0.25">
      <c r="B1194"/>
      <c r="E1194" s="95"/>
      <c r="F1194" s="95"/>
      <c r="G1194" s="95"/>
      <c r="H1194" s="95"/>
      <c r="I1194" s="95"/>
      <c r="J1194" s="95"/>
      <c r="K1194" s="95"/>
      <c r="L1194" s="95"/>
      <c r="M1194" s="95"/>
      <c r="N1194" s="95"/>
      <c r="O1194" s="95"/>
      <c r="P1194" s="95"/>
      <c r="Q1194" s="95"/>
      <c r="R1194" s="95"/>
      <c r="S1194" s="95"/>
      <c r="T1194" s="95"/>
      <c r="U1194" s="95"/>
      <c r="V1194" s="95"/>
      <c r="W1194" s="95"/>
      <c r="X1194" s="95"/>
      <c r="Y1194" s="95"/>
      <c r="Z1194" s="95"/>
      <c r="AA1194" s="95"/>
      <c r="AB1194" s="95"/>
      <c r="AC1194" s="95"/>
      <c r="AD1194" s="95"/>
      <c r="AE1194" s="95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</row>
    <row r="1195" spans="2:52" x14ac:dyDescent="0.25">
      <c r="B1195"/>
      <c r="E1195" s="95"/>
      <c r="F1195" s="95"/>
      <c r="G1195" s="95"/>
      <c r="H1195" s="95"/>
      <c r="I1195" s="95"/>
      <c r="J1195" s="95"/>
      <c r="K1195" s="95"/>
      <c r="L1195" s="95"/>
      <c r="M1195" s="95"/>
      <c r="N1195" s="95"/>
      <c r="O1195" s="95"/>
      <c r="P1195" s="95"/>
      <c r="Q1195" s="95"/>
      <c r="R1195" s="95"/>
      <c r="S1195" s="95"/>
      <c r="T1195" s="95"/>
      <c r="U1195" s="95"/>
      <c r="V1195" s="95"/>
      <c r="W1195" s="95"/>
      <c r="X1195" s="95"/>
      <c r="Y1195" s="95"/>
      <c r="Z1195" s="95"/>
      <c r="AA1195" s="95"/>
      <c r="AB1195" s="95"/>
      <c r="AC1195" s="95"/>
      <c r="AD1195" s="95"/>
      <c r="AE1195" s="95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</row>
    <row r="1196" spans="2:52" x14ac:dyDescent="0.25">
      <c r="B1196"/>
      <c r="E1196" s="95"/>
      <c r="F1196" s="95"/>
      <c r="G1196" s="95"/>
      <c r="H1196" s="95"/>
      <c r="I1196" s="95"/>
      <c r="J1196" s="95"/>
      <c r="K1196" s="95"/>
      <c r="L1196" s="95"/>
      <c r="M1196" s="95"/>
      <c r="N1196" s="95"/>
      <c r="O1196" s="95"/>
      <c r="P1196" s="95"/>
      <c r="Q1196" s="95"/>
      <c r="R1196" s="95"/>
      <c r="S1196" s="95"/>
      <c r="T1196" s="95"/>
      <c r="U1196" s="95"/>
      <c r="V1196" s="95"/>
      <c r="W1196" s="95"/>
      <c r="X1196" s="95"/>
      <c r="Y1196" s="95"/>
      <c r="Z1196" s="95"/>
      <c r="AA1196" s="95"/>
      <c r="AB1196" s="95"/>
      <c r="AC1196" s="95"/>
      <c r="AD1196" s="95"/>
      <c r="AE1196" s="95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</row>
    <row r="1197" spans="2:52" x14ac:dyDescent="0.25">
      <c r="B1197"/>
      <c r="E1197" s="95"/>
      <c r="F1197" s="95"/>
      <c r="G1197" s="95"/>
      <c r="H1197" s="95"/>
      <c r="I1197" s="95"/>
      <c r="J1197" s="95"/>
      <c r="K1197" s="95"/>
      <c r="L1197" s="95"/>
      <c r="M1197" s="95"/>
      <c r="N1197" s="95"/>
      <c r="O1197" s="95"/>
      <c r="P1197" s="95"/>
      <c r="Q1197" s="95"/>
      <c r="R1197" s="95"/>
      <c r="S1197" s="95"/>
      <c r="T1197" s="95"/>
      <c r="U1197" s="95"/>
      <c r="V1197" s="95"/>
      <c r="W1197" s="95"/>
      <c r="X1197" s="95"/>
      <c r="Y1197" s="95"/>
      <c r="Z1197" s="95"/>
      <c r="AA1197" s="95"/>
      <c r="AB1197" s="95"/>
      <c r="AC1197" s="95"/>
      <c r="AD1197" s="95"/>
      <c r="AE1197" s="95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</row>
    <row r="1198" spans="2:52" x14ac:dyDescent="0.25">
      <c r="B1198"/>
      <c r="E1198" s="95"/>
      <c r="F1198" s="95"/>
      <c r="G1198" s="95"/>
      <c r="H1198" s="95"/>
      <c r="I1198" s="95"/>
      <c r="J1198" s="95"/>
      <c r="K1198" s="95"/>
      <c r="L1198" s="95"/>
      <c r="M1198" s="95"/>
      <c r="N1198" s="95"/>
      <c r="O1198" s="95"/>
      <c r="P1198" s="95"/>
      <c r="Q1198" s="95"/>
      <c r="R1198" s="95"/>
      <c r="S1198" s="95"/>
      <c r="T1198" s="95"/>
      <c r="U1198" s="95"/>
      <c r="V1198" s="95"/>
      <c r="W1198" s="95"/>
      <c r="X1198" s="95"/>
      <c r="Y1198" s="95"/>
      <c r="Z1198" s="95"/>
      <c r="AA1198" s="95"/>
      <c r="AB1198" s="95"/>
      <c r="AC1198" s="95"/>
      <c r="AD1198" s="95"/>
      <c r="AE1198" s="95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</row>
    <row r="1199" spans="2:52" x14ac:dyDescent="0.25">
      <c r="B1199"/>
      <c r="E1199" s="95"/>
      <c r="F1199" s="95"/>
      <c r="G1199" s="95"/>
      <c r="H1199" s="95"/>
      <c r="I1199" s="95"/>
      <c r="J1199" s="95"/>
      <c r="K1199" s="95"/>
      <c r="L1199" s="95"/>
      <c r="M1199" s="95"/>
      <c r="N1199" s="95"/>
      <c r="O1199" s="95"/>
      <c r="P1199" s="95"/>
      <c r="Q1199" s="95"/>
      <c r="R1199" s="95"/>
      <c r="S1199" s="95"/>
      <c r="T1199" s="95"/>
      <c r="U1199" s="95"/>
      <c r="V1199" s="95"/>
      <c r="W1199" s="95"/>
      <c r="X1199" s="95"/>
      <c r="Y1199" s="95"/>
      <c r="Z1199" s="95"/>
      <c r="AA1199" s="95"/>
      <c r="AB1199" s="95"/>
      <c r="AC1199" s="95"/>
      <c r="AD1199" s="95"/>
      <c r="AE1199" s="95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</row>
    <row r="1200" spans="2:52" x14ac:dyDescent="0.25">
      <c r="B1200"/>
      <c r="E1200" s="95"/>
      <c r="F1200" s="95"/>
      <c r="G1200" s="95"/>
      <c r="H1200" s="95"/>
      <c r="I1200" s="95"/>
      <c r="J1200" s="95"/>
      <c r="K1200" s="95"/>
      <c r="L1200" s="95"/>
      <c r="M1200" s="95"/>
      <c r="N1200" s="95"/>
      <c r="O1200" s="95"/>
      <c r="P1200" s="95"/>
      <c r="Q1200" s="95"/>
      <c r="R1200" s="95"/>
      <c r="S1200" s="95"/>
      <c r="T1200" s="95"/>
      <c r="U1200" s="95"/>
      <c r="V1200" s="95"/>
      <c r="W1200" s="95"/>
      <c r="X1200" s="95"/>
      <c r="Y1200" s="95"/>
      <c r="Z1200" s="95"/>
      <c r="AA1200" s="95"/>
      <c r="AB1200" s="95"/>
      <c r="AC1200" s="95"/>
      <c r="AD1200" s="95"/>
      <c r="AE1200" s="95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</row>
    <row r="1201" spans="2:52" x14ac:dyDescent="0.25">
      <c r="B1201"/>
      <c r="E1201" s="95"/>
      <c r="F1201" s="95"/>
      <c r="G1201" s="95"/>
      <c r="H1201" s="95"/>
      <c r="I1201" s="95"/>
      <c r="J1201" s="95"/>
      <c r="K1201" s="95"/>
      <c r="L1201" s="95"/>
      <c r="M1201" s="95"/>
      <c r="N1201" s="95"/>
      <c r="O1201" s="95"/>
      <c r="P1201" s="95"/>
      <c r="Q1201" s="95"/>
      <c r="R1201" s="95"/>
      <c r="S1201" s="95"/>
      <c r="T1201" s="95"/>
      <c r="U1201" s="95"/>
      <c r="V1201" s="95"/>
      <c r="W1201" s="95"/>
      <c r="X1201" s="95"/>
      <c r="Y1201" s="95"/>
      <c r="Z1201" s="95"/>
      <c r="AA1201" s="95"/>
      <c r="AB1201" s="95"/>
      <c r="AC1201" s="95"/>
      <c r="AD1201" s="95"/>
      <c r="AE1201" s="95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</row>
    <row r="1202" spans="2:52" x14ac:dyDescent="0.25">
      <c r="B1202"/>
      <c r="E1202" s="95"/>
      <c r="F1202" s="95"/>
      <c r="G1202" s="95"/>
      <c r="H1202" s="95"/>
      <c r="I1202" s="95"/>
      <c r="J1202" s="95"/>
      <c r="K1202" s="95"/>
      <c r="L1202" s="95"/>
      <c r="M1202" s="95"/>
      <c r="N1202" s="95"/>
      <c r="O1202" s="95"/>
      <c r="P1202" s="95"/>
      <c r="Q1202" s="95"/>
      <c r="R1202" s="95"/>
      <c r="S1202" s="95"/>
      <c r="T1202" s="95"/>
      <c r="U1202" s="95"/>
      <c r="V1202" s="95"/>
      <c r="W1202" s="95"/>
      <c r="X1202" s="95"/>
      <c r="Y1202" s="95"/>
      <c r="Z1202" s="95"/>
      <c r="AA1202" s="95"/>
      <c r="AB1202" s="95"/>
      <c r="AC1202" s="95"/>
      <c r="AD1202" s="95"/>
      <c r="AE1202" s="95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</row>
    <row r="1203" spans="2:52" x14ac:dyDescent="0.25">
      <c r="B1203"/>
      <c r="E1203" s="95"/>
      <c r="F1203" s="95"/>
      <c r="G1203" s="95"/>
      <c r="H1203" s="95"/>
      <c r="I1203" s="95"/>
      <c r="J1203" s="95"/>
      <c r="K1203" s="95"/>
      <c r="L1203" s="95"/>
      <c r="M1203" s="95"/>
      <c r="N1203" s="95"/>
      <c r="O1203" s="95"/>
      <c r="P1203" s="95"/>
      <c r="Q1203" s="95"/>
      <c r="R1203" s="95"/>
      <c r="S1203" s="95"/>
      <c r="T1203" s="95"/>
      <c r="U1203" s="95"/>
      <c r="V1203" s="95"/>
      <c r="W1203" s="95"/>
      <c r="X1203" s="95"/>
      <c r="Y1203" s="95"/>
      <c r="Z1203" s="95"/>
      <c r="AA1203" s="95"/>
      <c r="AB1203" s="95"/>
      <c r="AC1203" s="95"/>
      <c r="AD1203" s="95"/>
      <c r="AE1203" s="95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</row>
    <row r="1204" spans="2:52" x14ac:dyDescent="0.25">
      <c r="B1204"/>
      <c r="E1204" s="95"/>
      <c r="F1204" s="95"/>
      <c r="G1204" s="95"/>
      <c r="H1204" s="95"/>
      <c r="I1204" s="95"/>
      <c r="J1204" s="95"/>
      <c r="K1204" s="95"/>
      <c r="L1204" s="95"/>
      <c r="M1204" s="95"/>
      <c r="N1204" s="95"/>
      <c r="O1204" s="95"/>
      <c r="P1204" s="95"/>
      <c r="Q1204" s="95"/>
      <c r="R1204" s="95"/>
      <c r="S1204" s="95"/>
      <c r="T1204" s="95"/>
      <c r="U1204" s="95"/>
      <c r="V1204" s="95"/>
      <c r="W1204" s="95"/>
      <c r="X1204" s="95"/>
      <c r="Y1204" s="95"/>
      <c r="Z1204" s="95"/>
      <c r="AA1204" s="95"/>
      <c r="AB1204" s="95"/>
      <c r="AC1204" s="95"/>
      <c r="AD1204" s="95"/>
      <c r="AE1204" s="95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</row>
    <row r="1205" spans="2:52" x14ac:dyDescent="0.25">
      <c r="B1205"/>
      <c r="E1205" s="95"/>
      <c r="F1205" s="95"/>
      <c r="G1205" s="95"/>
      <c r="H1205" s="95"/>
      <c r="I1205" s="95"/>
      <c r="J1205" s="95"/>
      <c r="K1205" s="95"/>
      <c r="L1205" s="95"/>
      <c r="M1205" s="95"/>
      <c r="N1205" s="95"/>
      <c r="O1205" s="95"/>
      <c r="P1205" s="95"/>
      <c r="Q1205" s="95"/>
      <c r="R1205" s="95"/>
      <c r="S1205" s="95"/>
      <c r="T1205" s="95"/>
      <c r="U1205" s="95"/>
      <c r="V1205" s="95"/>
      <c r="W1205" s="95"/>
      <c r="X1205" s="95"/>
      <c r="Y1205" s="95"/>
      <c r="Z1205" s="95"/>
      <c r="AA1205" s="95"/>
      <c r="AB1205" s="95"/>
      <c r="AC1205" s="95"/>
      <c r="AD1205" s="95"/>
      <c r="AE1205" s="95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</row>
    <row r="1206" spans="2:52" x14ac:dyDescent="0.25">
      <c r="B1206"/>
      <c r="E1206" s="95"/>
      <c r="F1206" s="95"/>
      <c r="G1206" s="95"/>
      <c r="H1206" s="95"/>
      <c r="I1206" s="95"/>
      <c r="J1206" s="95"/>
      <c r="K1206" s="95"/>
      <c r="L1206" s="95"/>
      <c r="M1206" s="95"/>
      <c r="N1206" s="95"/>
      <c r="O1206" s="95"/>
      <c r="P1206" s="95"/>
      <c r="Q1206" s="95"/>
      <c r="R1206" s="95"/>
      <c r="S1206" s="95"/>
      <c r="T1206" s="95"/>
      <c r="U1206" s="95"/>
      <c r="V1206" s="95"/>
      <c r="W1206" s="95"/>
      <c r="X1206" s="95"/>
      <c r="Y1206" s="95"/>
      <c r="Z1206" s="95"/>
      <c r="AA1206" s="95"/>
      <c r="AB1206" s="95"/>
      <c r="AC1206" s="95"/>
      <c r="AD1206" s="95"/>
      <c r="AE1206" s="95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</row>
  </sheetData>
  <mergeCells count="7">
    <mergeCell ref="AA1:AC1"/>
    <mergeCell ref="C1:F1"/>
    <mergeCell ref="G1:I1"/>
    <mergeCell ref="J1:O1"/>
    <mergeCell ref="P1:R1"/>
    <mergeCell ref="T1:U1"/>
    <mergeCell ref="W1:Y1"/>
  </mergeCells>
  <printOptions gridLines="1"/>
  <pageMargins left="0.51181102362204722" right="0.51181102362204722" top="0.59055118110236227" bottom="0.59055118110236227" header="0.31496062992125984" footer="0.31496062992125984"/>
  <pageSetup paperSize="9" scale="50" fitToHeight="4" orientation="landscape" r:id="rId1"/>
  <headerFooter>
    <oddFooter>&amp;L&amp;D&amp;CPage &amp;P&amp;R&amp;F</oddFooter>
  </headerFooter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0" tint="-0.249977111117893"/>
  </sheetPr>
  <dimension ref="B1:AZ1206"/>
  <sheetViews>
    <sheetView zoomScaleNormal="100" workbookViewId="0">
      <pane xSplit="2" ySplit="3" topLeftCell="C4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baseColWidth="10" defaultRowHeight="15" x14ac:dyDescent="0.25"/>
  <cols>
    <col min="1" max="1" width="5.7109375" customWidth="1"/>
    <col min="2" max="2" width="38.7109375" style="97" customWidth="1"/>
    <col min="3" max="3" width="11.7109375" customWidth="1"/>
    <col min="4" max="4" width="10.5703125" customWidth="1"/>
    <col min="5" max="31" width="6.7109375" customWidth="1"/>
    <col min="32" max="52" width="8.7109375" style="4" customWidth="1"/>
    <col min="53" max="53" width="5.7109375" customWidth="1"/>
  </cols>
  <sheetData>
    <row r="1" spans="2:52" x14ac:dyDescent="0.25">
      <c r="B1" s="1" t="s">
        <v>0</v>
      </c>
      <c r="C1" s="103" t="s">
        <v>1</v>
      </c>
      <c r="D1" s="103"/>
      <c r="E1" s="103"/>
      <c r="F1" s="103"/>
      <c r="G1" s="104" t="s">
        <v>2</v>
      </c>
      <c r="H1" s="104"/>
      <c r="I1" s="104"/>
      <c r="J1" s="103" t="s">
        <v>95</v>
      </c>
      <c r="K1" s="103"/>
      <c r="L1" s="103"/>
      <c r="M1" s="103"/>
      <c r="N1" s="103"/>
      <c r="O1" s="103"/>
      <c r="P1" s="105" t="s">
        <v>4</v>
      </c>
      <c r="Q1" s="105"/>
      <c r="R1" s="105"/>
      <c r="S1" s="2" t="s">
        <v>5</v>
      </c>
      <c r="T1" s="102" t="s">
        <v>6</v>
      </c>
      <c r="U1" s="102"/>
      <c r="V1" s="2" t="s">
        <v>7</v>
      </c>
      <c r="W1" s="102" t="s">
        <v>8</v>
      </c>
      <c r="X1" s="102"/>
      <c r="Y1" s="102"/>
      <c r="Z1" s="3" t="s">
        <v>9</v>
      </c>
      <c r="AA1" s="102" t="s">
        <v>10</v>
      </c>
      <c r="AB1" s="102"/>
      <c r="AC1" s="102"/>
    </row>
    <row r="2" spans="2:52" ht="50.25" customHeight="1" x14ac:dyDescent="0.25">
      <c r="B2" s="5" t="s">
        <v>11</v>
      </c>
      <c r="C2" s="6" t="s">
        <v>12</v>
      </c>
      <c r="D2" s="7" t="s">
        <v>1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24</v>
      </c>
      <c r="Q2" s="8" t="s">
        <v>25</v>
      </c>
      <c r="R2" s="8" t="s">
        <v>26</v>
      </c>
      <c r="S2" s="8" t="s">
        <v>27</v>
      </c>
      <c r="T2" s="8" t="s">
        <v>28</v>
      </c>
      <c r="U2" s="8" t="s">
        <v>29</v>
      </c>
      <c r="V2" s="8" t="s">
        <v>30</v>
      </c>
      <c r="W2" s="8" t="s">
        <v>31</v>
      </c>
      <c r="X2" s="8" t="s">
        <v>32</v>
      </c>
      <c r="Y2" s="8" t="s">
        <v>33</v>
      </c>
      <c r="Z2" s="8" t="s">
        <v>34</v>
      </c>
      <c r="AA2" s="8" t="s">
        <v>35</v>
      </c>
      <c r="AB2" s="8" t="s">
        <v>36</v>
      </c>
      <c r="AC2" s="8" t="s">
        <v>37</v>
      </c>
      <c r="AD2" s="8" t="s">
        <v>38</v>
      </c>
      <c r="AE2" s="8" t="s">
        <v>39</v>
      </c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10"/>
      <c r="AY2" s="10"/>
      <c r="AZ2" s="10"/>
    </row>
    <row r="3" spans="2:52" ht="18.75" x14ac:dyDescent="0.3">
      <c r="B3" s="11" t="s">
        <v>40</v>
      </c>
      <c r="D3" s="12" t="s">
        <v>1</v>
      </c>
      <c r="E3" s="13" t="s">
        <v>41</v>
      </c>
      <c r="F3" s="13" t="s">
        <v>42</v>
      </c>
      <c r="G3" s="13" t="s">
        <v>43</v>
      </c>
      <c r="H3" s="13" t="s">
        <v>44</v>
      </c>
      <c r="I3" s="13" t="s">
        <v>45</v>
      </c>
      <c r="J3" s="13" t="s">
        <v>46</v>
      </c>
      <c r="K3" s="13" t="s">
        <v>47</v>
      </c>
      <c r="L3" s="13" t="s">
        <v>48</v>
      </c>
      <c r="M3" s="13" t="s">
        <v>49</v>
      </c>
      <c r="N3" s="13" t="s">
        <v>50</v>
      </c>
      <c r="O3" s="13" t="s">
        <v>51</v>
      </c>
      <c r="P3" s="13" t="s">
        <v>52</v>
      </c>
      <c r="Q3" s="13" t="s">
        <v>53</v>
      </c>
      <c r="R3" s="13" t="s">
        <v>54</v>
      </c>
      <c r="S3" s="13" t="s">
        <v>55</v>
      </c>
      <c r="T3" s="13" t="s">
        <v>56</v>
      </c>
      <c r="U3" s="13" t="s">
        <v>57</v>
      </c>
      <c r="V3" s="13" t="s">
        <v>58</v>
      </c>
      <c r="W3" s="13" t="s">
        <v>59</v>
      </c>
      <c r="X3" s="13" t="s">
        <v>60</v>
      </c>
      <c r="Y3" s="13" t="s">
        <v>61</v>
      </c>
      <c r="Z3" s="13" t="s">
        <v>62</v>
      </c>
      <c r="AA3" s="13" t="s">
        <v>63</v>
      </c>
      <c r="AB3" s="13" t="s">
        <v>64</v>
      </c>
      <c r="AC3" s="13" t="s">
        <v>65</v>
      </c>
      <c r="AD3" s="13" t="s">
        <v>66</v>
      </c>
      <c r="AE3" s="13" t="s">
        <v>67</v>
      </c>
    </row>
    <row r="4" spans="2:52" ht="31.5" customHeight="1" x14ac:dyDescent="0.25">
      <c r="B4" s="14" t="s">
        <v>68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7"/>
      <c r="AY4" s="17"/>
      <c r="AZ4" s="16"/>
    </row>
    <row r="5" spans="2:52" ht="18" customHeight="1" x14ac:dyDescent="0.25">
      <c r="B5" s="18" t="s">
        <v>69</v>
      </c>
      <c r="C5" s="19"/>
      <c r="D5" s="19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7"/>
      <c r="AY5" s="17"/>
      <c r="AZ5" s="16"/>
    </row>
    <row r="6" spans="2:52" ht="12.95" customHeight="1" x14ac:dyDescent="0.25">
      <c r="B6" s="20" t="s">
        <v>70</v>
      </c>
      <c r="C6" s="21" t="s">
        <v>71</v>
      </c>
      <c r="D6" s="22">
        <f>0.001*[6]EU28!$AB$453</f>
        <v>10.362900650169701</v>
      </c>
      <c r="E6" s="23">
        <f>0.001*[6]AT!$AB$453</f>
        <v>0.10853415465354919</v>
      </c>
      <c r="F6" s="23">
        <f>0.001*[6]BE!$AB$453</f>
        <v>0.18252873373031617</v>
      </c>
      <c r="G6" s="23">
        <f>0.001*[6]BG!$AB$453</f>
        <v>4.1655979692935947E-2</v>
      </c>
      <c r="H6" s="23">
        <f>0.001*[6]HR!$AB$453</f>
        <v>2.0566484332084658E-2</v>
      </c>
      <c r="I6" s="23">
        <f>0.001*[6]CY!$AB$453</f>
        <v>5.0445481240749364E-3</v>
      </c>
      <c r="J6" s="23">
        <f>0.001*[6]CZ!$AB$453</f>
        <v>0.2747435460090637</v>
      </c>
      <c r="K6" s="23">
        <f>0.001*[6]DK!$AB$453</f>
        <v>0.16664069914817811</v>
      </c>
      <c r="L6" s="23">
        <f>0.001*[6]EE!$AB$453</f>
        <v>1.4360443115234375E-2</v>
      </c>
      <c r="M6" s="23">
        <f>0.001*[6]FI!$AB$453</f>
        <v>0.11369647216796876</v>
      </c>
      <c r="N6" s="23">
        <f>0.001*[6]FR!$AB$453</f>
        <v>0.94239621734619139</v>
      </c>
      <c r="O6" s="23">
        <f>0.001*[6]DE!$AB$453</f>
        <v>4.681502853393555</v>
      </c>
      <c r="P6" s="23">
        <f>0.001*[6]GR!$AB$453</f>
        <v>0.1291710023880005</v>
      </c>
      <c r="Q6" s="23">
        <f>0.001*[6]HU!$AB$453</f>
        <v>0.12102378034591675</v>
      </c>
      <c r="R6" s="23">
        <f>0.001*[6]IE!$AB$453</f>
        <v>0.11001006889343262</v>
      </c>
      <c r="S6" s="23">
        <f>0.001*[6]IT!$AB$453</f>
        <v>1.4166383514404297</v>
      </c>
      <c r="T6" s="23">
        <f>0.001*[6]LA!$AB$453</f>
        <v>3.4806382596492769E-2</v>
      </c>
      <c r="U6" s="23">
        <f>0.001*[6]LT!$AB$453</f>
        <v>2.9134033203125E-2</v>
      </c>
      <c r="V6" s="23">
        <f>0.001*[6]LU!$AB$453</f>
        <v>5.6594735458493231E-3</v>
      </c>
      <c r="W6" s="23">
        <f>0.001*[6]MT!$AB$453</f>
        <v>2.0499471575021743E-5</v>
      </c>
      <c r="X6" s="23">
        <f>0.001*[6]NL!$AB$453</f>
        <v>0.65150662855803965</v>
      </c>
      <c r="Y6" s="23">
        <f>0.001*[6]PL!$AB$453</f>
        <v>0.30286491107940672</v>
      </c>
      <c r="Z6" s="23">
        <f>0.001*[6]PT!$AB$453</f>
        <v>0.10883386039733887</v>
      </c>
      <c r="AA6" s="23">
        <f>0.001*[6]RO!$AB$453</f>
        <v>0.13402086341381073</v>
      </c>
      <c r="AB6" s="23">
        <f>0.001*[6]SK!$AB$453</f>
        <v>4.3984814286231994E-2</v>
      </c>
      <c r="AC6" s="23">
        <f>0.001*[6]SI!$AB$453</f>
        <v>4.4521493911743162E-2</v>
      </c>
      <c r="AD6" s="23">
        <f>0.001*[6]ES!$AB$453</f>
        <v>0.58322860813140875</v>
      </c>
      <c r="AE6" s="23">
        <f>0.001*[6]SE!$AB$453</f>
        <v>9.5805746793746954E-2</v>
      </c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5"/>
      <c r="AY6" s="25"/>
      <c r="AZ6" s="26"/>
    </row>
    <row r="7" spans="2:52" ht="12.95" customHeight="1" x14ac:dyDescent="0.25">
      <c r="B7" s="27" t="s">
        <v>72</v>
      </c>
      <c r="C7" s="28" t="s">
        <v>71</v>
      </c>
      <c r="D7" s="29">
        <f>0.001*[6]EU28!$AB$454</f>
        <v>24.986094717279077</v>
      </c>
      <c r="E7" s="30">
        <f>0.001*[6]AT!$AB$454</f>
        <v>0.68591245424747471</v>
      </c>
      <c r="F7" s="30">
        <f>0.001*[6]BE!$AB$454</f>
        <v>0.94344679260253905</v>
      </c>
      <c r="G7" s="30">
        <f>0.001*[6]BG!$AB$454</f>
        <v>0.20281010437011718</v>
      </c>
      <c r="H7" s="30">
        <f>0.001*[6]HR!$AB$454</f>
        <v>3.5147992134094239E-2</v>
      </c>
      <c r="I7" s="30">
        <f>0.001*[6]CY!$AB$454</f>
        <v>0</v>
      </c>
      <c r="J7" s="30">
        <f>0.001*[6]CZ!$AB$454</f>
        <v>0.60399762344360353</v>
      </c>
      <c r="K7" s="30">
        <f>0.001*[6]DK!$AB$454</f>
        <v>1.1278429465293884</v>
      </c>
      <c r="L7" s="30">
        <f>0.001*[6]EE!$AB$454</f>
        <v>0.14513072872161867</v>
      </c>
      <c r="M7" s="30">
        <f>0.001*[6]FI!$AB$454</f>
        <v>2.3893240900039672</v>
      </c>
      <c r="N7" s="30">
        <f>0.001*[6]FR!$AB$454</f>
        <v>3.064973114013672</v>
      </c>
      <c r="O7" s="30">
        <f>0.001*[6]DE!$AB$454</f>
        <v>4.3123695335388188</v>
      </c>
      <c r="P7" s="30">
        <f>0.001*[6]GR!$AB$454</f>
        <v>0.23566390800476075</v>
      </c>
      <c r="Q7" s="30">
        <f>0.001*[6]HU!$AB$454</f>
        <v>0.6280581760406494</v>
      </c>
      <c r="R7" s="30">
        <f>0.001*[6]IE!$AB$454</f>
        <v>0.21189420890808106</v>
      </c>
      <c r="S7" s="30">
        <f>0.001*[6]IT!$AB$454</f>
        <v>1.5497849197387696</v>
      </c>
      <c r="T7" s="30">
        <f>0.001*[6]LA!$AB$454</f>
        <v>6.2833471491932871E-2</v>
      </c>
      <c r="U7" s="30">
        <f>0.001*[6]LT!$AB$454</f>
        <v>9.3987027287483219E-2</v>
      </c>
      <c r="V7" s="30">
        <f>0.001*[6]LU!$AB$454</f>
        <v>4.6745989322662359E-3</v>
      </c>
      <c r="W7" s="30">
        <f>0.001*[6]MT!$AB$454</f>
        <v>0</v>
      </c>
      <c r="X7" s="30">
        <f>0.001*[6]NL!$AB$454</f>
        <v>1.3191117301583291</v>
      </c>
      <c r="Y7" s="30">
        <f>0.001*[6]PL!$AB$454</f>
        <v>2.3814034461975098</v>
      </c>
      <c r="Z7" s="30">
        <f>0.001*[6]PT!$AB$454</f>
        <v>0.51929230403900151</v>
      </c>
      <c r="AA7" s="30">
        <f>0.001*[6]RO!$AB$454</f>
        <v>0.28393355178833007</v>
      </c>
      <c r="AB7" s="30">
        <f>0.001*[6]SK!$AB$454</f>
        <v>0.36837072229385376</v>
      </c>
      <c r="AC7" s="30">
        <f>0.001*[6]SI!$AB$454</f>
        <v>5.3277898788452148E-2</v>
      </c>
      <c r="AD7" s="30">
        <f>0.001*[6]ES!$AB$454</f>
        <v>1.4867137470245362</v>
      </c>
      <c r="AE7" s="30">
        <f>0.001*[6]SE!$AB$454</f>
        <v>2.2761396269798277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5"/>
      <c r="AY7" s="25"/>
      <c r="AZ7" s="26"/>
    </row>
    <row r="8" spans="2:52" ht="12.95" customHeight="1" x14ac:dyDescent="0.25">
      <c r="B8" s="27" t="s">
        <v>73</v>
      </c>
      <c r="C8" s="28" t="s">
        <v>71</v>
      </c>
      <c r="D8" s="29">
        <f>0.001*[6]EU28!$AB$455</f>
        <v>4.2932380626648667</v>
      </c>
      <c r="E8" s="30">
        <f>0.001*[6]AT!$AB$455</f>
        <v>0.10650173950195313</v>
      </c>
      <c r="F8" s="30">
        <f>0.001*[6]BE!$AB$455</f>
        <v>0.116323486328125</v>
      </c>
      <c r="G8" s="30">
        <f>0.001*[6]BG!$AB$455</f>
        <v>1.9639039993286134E-2</v>
      </c>
      <c r="H8" s="30">
        <f>0.001*[6]HR!$AB$455</f>
        <v>1.1914901733398438E-2</v>
      </c>
      <c r="I8" s="30">
        <f>0.001*[6]CY!$AB$455</f>
        <v>1.3333334028720856E-4</v>
      </c>
      <c r="J8" s="30">
        <f>0.001*[6]CZ!$AB$455</f>
        <v>3.2568927764892577E-2</v>
      </c>
      <c r="K8" s="30">
        <f>0.001*[6]DK!$AB$455</f>
        <v>0.12919869995117189</v>
      </c>
      <c r="L8" s="30">
        <f>0.001*[6]EE!$AB$455</f>
        <v>8.6406698226928706E-3</v>
      </c>
      <c r="M8" s="30">
        <f>0.001*[6]FI!$AB$455</f>
        <v>4.7820507049560548E-2</v>
      </c>
      <c r="N8" s="30">
        <f>0.001*[6]FR!$AB$455</f>
        <v>0.89491436767578125</v>
      </c>
      <c r="O8" s="30">
        <f>0.001*[6]DE!$AB$455</f>
        <v>0.75814831542968752</v>
      </c>
      <c r="P8" s="30">
        <f>0.001*[6]GR!$AB$455</f>
        <v>2.3656795501708985E-2</v>
      </c>
      <c r="Q8" s="30">
        <f>0.001*[6]HU!$AB$455</f>
        <v>5.0725753784179692E-2</v>
      </c>
      <c r="R8" s="30">
        <f>0.001*[6]IE!$AB$455</f>
        <v>4.4929553985595706E-2</v>
      </c>
      <c r="S8" s="30">
        <f>0.001*[6]IT!$AB$455</f>
        <v>0.58045693969726564</v>
      </c>
      <c r="T8" s="30">
        <f>0.001*[6]LA!$AB$455</f>
        <v>3.0764758586883548E-3</v>
      </c>
      <c r="U8" s="30">
        <f>0.001*[6]LT!$AB$455</f>
        <v>9.7016351521015173E-3</v>
      </c>
      <c r="V8" s="30">
        <f>0.001*[6]LU!$AB$455</f>
        <v>7.0153833627700805E-3</v>
      </c>
      <c r="W8" s="30">
        <f>0.001*[6]MT!$AB$455</f>
        <v>0</v>
      </c>
      <c r="X8" s="30">
        <f>0.001*[6]NL!$AB$455</f>
        <v>0.37055563354492188</v>
      </c>
      <c r="Y8" s="30">
        <f>0.001*[6]PL!$AB$455</f>
        <v>8.7210376739501952E-2</v>
      </c>
      <c r="Z8" s="30">
        <f>0.001*[6]PT!$AB$455</f>
        <v>4.8199688434600832E-2</v>
      </c>
      <c r="AA8" s="30">
        <f>0.001*[6]RO!$AB$455</f>
        <v>0.1316600341796875</v>
      </c>
      <c r="AB8" s="30">
        <f>0.001*[6]SK!$AB$455</f>
        <v>2.3645587921142578E-2</v>
      </c>
      <c r="AC8" s="30">
        <f>0.001*[6]SI!$AB$455</f>
        <v>1.151400375366211E-2</v>
      </c>
      <c r="AD8" s="30">
        <f>0.001*[6]ES!$AB$455</f>
        <v>0.63864805603027341</v>
      </c>
      <c r="AE8" s="30">
        <f>0.001*[6]SE!$AB$455</f>
        <v>0.1364381561279297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5"/>
      <c r="AY8" s="25"/>
      <c r="AZ8" s="26"/>
    </row>
    <row r="9" spans="2:52" ht="12.95" customHeight="1" x14ac:dyDescent="0.25">
      <c r="B9" s="27" t="s">
        <v>74</v>
      </c>
      <c r="C9" s="28" t="s">
        <v>71</v>
      </c>
      <c r="D9" s="29">
        <f>0.001*[6]EU28!$AB$456</f>
        <v>1.9281130149364472</v>
      </c>
      <c r="E9" s="30">
        <f>0.001*[6]AT!$AB$456</f>
        <v>1.2000000476837158E-3</v>
      </c>
      <c r="F9" s="30">
        <f>0.001*[6]BE!$AB$456</f>
        <v>0</v>
      </c>
      <c r="G9" s="30">
        <f>0.001*[6]BG!$AB$456</f>
        <v>9.382500457763672E-2</v>
      </c>
      <c r="H9" s="30">
        <f>0.001*[6]HR!$AB$456</f>
        <v>7.5575399398803709E-3</v>
      </c>
      <c r="I9" s="30">
        <f>0.001*[6]CY!$AB$456</f>
        <v>0</v>
      </c>
      <c r="J9" s="30">
        <f>0.001*[6]CZ!$AB$456</f>
        <v>0</v>
      </c>
      <c r="K9" s="30">
        <f>0.001*[6]DK!$AB$456</f>
        <v>9.7860174179077147E-3</v>
      </c>
      <c r="L9" s="30">
        <f>0.001*[6]EE!$AB$456</f>
        <v>1.4402790069580078E-3</v>
      </c>
      <c r="M9" s="30">
        <f>0.001*[6]FI!$AB$456</f>
        <v>0</v>
      </c>
      <c r="N9" s="30">
        <f>0.001*[6]FR!$AB$456</f>
        <v>0.41198901367187502</v>
      </c>
      <c r="O9" s="30">
        <f>0.001*[6]DE!$AB$456</f>
        <v>3.7132324218749999E-2</v>
      </c>
      <c r="P9" s="30">
        <f>0.001*[6]GR!$AB$456</f>
        <v>4.3246021270751951E-2</v>
      </c>
      <c r="Q9" s="30">
        <f>0.001*[6]HU!$AB$456</f>
        <v>5.6271492004394533E-2</v>
      </c>
      <c r="R9" s="30">
        <f>0.001*[6]IE!$AB$456</f>
        <v>1.6902812957763674E-2</v>
      </c>
      <c r="S9" s="30">
        <f>0.001*[6]IT!$AB$456</f>
        <v>0.96748547363281256</v>
      </c>
      <c r="T9" s="30">
        <f>0.001*[6]LA!$AB$456</f>
        <v>2.8558754920959472E-3</v>
      </c>
      <c r="U9" s="30">
        <f>0.001*[6]LT!$AB$456</f>
        <v>6.4884309768676761E-3</v>
      </c>
      <c r="V9" s="30">
        <f>0.001*[6]LU!$AB$456</f>
        <v>0</v>
      </c>
      <c r="W9" s="30">
        <f>0.001*[6]MT!$AB$456</f>
        <v>0</v>
      </c>
      <c r="X9" s="30">
        <f>0.001*[6]NL!$AB$456</f>
        <v>7.3624580383300789E-2</v>
      </c>
      <c r="Y9" s="30">
        <f>0.001*[6]PL!$AB$456</f>
        <v>0</v>
      </c>
      <c r="Z9" s="30">
        <f>0.001*[6]PT!$AB$456</f>
        <v>1.7600000381469728E-2</v>
      </c>
      <c r="AA9" s="30">
        <f>0.001*[6]RO!$AB$456</f>
        <v>0.11839286041259765</v>
      </c>
      <c r="AB9" s="30">
        <f>0.001*[6]SK!$AB$456</f>
        <v>9.4904327392578126E-4</v>
      </c>
      <c r="AC9" s="30">
        <f>0.001*[6]SI!$AB$456</f>
        <v>6.5000000000000006E-3</v>
      </c>
      <c r="AD9" s="30">
        <f>0.001*[6]ES!$AB$456</f>
        <v>5.4866245269775391E-2</v>
      </c>
      <c r="AE9" s="30">
        <f>0.001*[6]SE!$AB$456</f>
        <v>0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5"/>
      <c r="AY9" s="25"/>
      <c r="AZ9" s="26"/>
    </row>
    <row r="10" spans="2:52" ht="12.95" customHeight="1" x14ac:dyDescent="0.25">
      <c r="B10" s="27" t="s">
        <v>75</v>
      </c>
      <c r="C10" s="28" t="s">
        <v>71</v>
      </c>
      <c r="D10" s="29">
        <f>0.001*[6]EU28!$AB$457</f>
        <v>95.604910232543943</v>
      </c>
      <c r="E10" s="30">
        <f>0.001*[6]AT!$AB$457</f>
        <v>8.3784667968749993</v>
      </c>
      <c r="F10" s="30">
        <f>0.001*[6]BE!$AB$457</f>
        <v>5.5E-2</v>
      </c>
      <c r="G10" s="30">
        <f>0.001*[6]BG!$AB$457</f>
        <v>1.9936166992187501</v>
      </c>
      <c r="H10" s="30">
        <f>0.001*[6]HR!$AB$457</f>
        <v>2.1684741210937499</v>
      </c>
      <c r="I10" s="30">
        <f>0.001*[6]CY!$AB$457</f>
        <v>0</v>
      </c>
      <c r="J10" s="30">
        <f>0.001*[6]CZ!$AB$457</f>
        <v>0.77558990478515621</v>
      </c>
      <c r="K10" s="30">
        <f>0.001*[6]DK!$AB$457</f>
        <v>0</v>
      </c>
      <c r="L10" s="30">
        <f>0.001*[6]EE!$AB$457</f>
        <v>0</v>
      </c>
      <c r="M10" s="30">
        <f>0.001*[6]FI!$AB$457</f>
        <v>2.9628706054687499</v>
      </c>
      <c r="N10" s="30">
        <f>0.001*[6]FR!$AB$457</f>
        <v>16.466109375000002</v>
      </c>
      <c r="O10" s="30">
        <f>0.001*[6]DE!$AB$457</f>
        <v>3.27735009765625</v>
      </c>
      <c r="P10" s="30">
        <f>0.001*[6]GR!$AB$457</f>
        <v>2.9634411621093752</v>
      </c>
      <c r="Q10" s="30">
        <f>0.001*[6]HU!$AB$457</f>
        <v>4.5803432464599607E-2</v>
      </c>
      <c r="R10" s="30">
        <f>0.001*[6]IE!$AB$457</f>
        <v>0.21413745117187499</v>
      </c>
      <c r="S10" s="30">
        <f>0.001*[6]IT!$AB$457</f>
        <v>12.415923828125001</v>
      </c>
      <c r="T10" s="30">
        <f>0.001*[6]LA!$AB$457</f>
        <v>1.731284912109375</v>
      </c>
      <c r="U10" s="30">
        <f>0.001*[6]LT!$AB$457</f>
        <v>0.10801399230957032</v>
      </c>
      <c r="V10" s="30">
        <f>0.001*[6]LU!$AB$457</f>
        <v>0</v>
      </c>
      <c r="W10" s="30">
        <f>0.001*[6]MT!$AB$457</f>
        <v>0</v>
      </c>
      <c r="X10" s="30">
        <f>0.001*[6]NL!$AB$457</f>
        <v>3.7000003814697265E-2</v>
      </c>
      <c r="Y10" s="30">
        <f>0.001*[6]PL!$AB$457</f>
        <v>0.3048799743652344</v>
      </c>
      <c r="Z10" s="30">
        <f>0.001*[6]PT!$AB$457</f>
        <v>4.070569580078125</v>
      </c>
      <c r="AA10" s="30">
        <f>0.001*[6]RO!$AB$457</f>
        <v>6.90567041015625</v>
      </c>
      <c r="AB10" s="30">
        <f>0.001*[6]SK!$AB$457</f>
        <v>1.6266867675781251</v>
      </c>
      <c r="AC10" s="30">
        <f>0.001*[6]SI!$AB$457</f>
        <v>0.99746936035156253</v>
      </c>
      <c r="AD10" s="30">
        <f>0.001*[6]ES!$AB$457</f>
        <v>12.1283056640625</v>
      </c>
      <c r="AE10" s="30">
        <f>0.001*[6]SE!$AB$457</f>
        <v>15.97824609375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5"/>
      <c r="AY10" s="25"/>
      <c r="AZ10" s="26"/>
    </row>
    <row r="11" spans="2:52" ht="12.95" customHeight="1" x14ac:dyDescent="0.25">
      <c r="B11" s="27" t="s">
        <v>76</v>
      </c>
      <c r="C11" s="28" t="s">
        <v>71</v>
      </c>
      <c r="D11" s="29">
        <f>0.001*[6]EU28!$AB$458</f>
        <v>15.423256866812705</v>
      </c>
      <c r="E11" s="30">
        <f>0.001*[6]AT!$AB$458</f>
        <v>1.5152109375</v>
      </c>
      <c r="F11" s="30">
        <f>0.001*[6]BE!$AB$458</f>
        <v>6.4710708618164067E-2</v>
      </c>
      <c r="G11" s="30">
        <f>0.001*[6]BG!$AB$458</f>
        <v>0.22500000000000001</v>
      </c>
      <c r="H11" s="30">
        <f>0.001*[6]HR!$AB$458</f>
        <v>0.14662002563476562</v>
      </c>
      <c r="I11" s="30">
        <f>0.001*[6]CY!$AB$458</f>
        <v>1.0666667222976685E-3</v>
      </c>
      <c r="J11" s="30">
        <f>0.001*[6]CZ!$AB$458</f>
        <v>0.31863665771484373</v>
      </c>
      <c r="K11" s="30">
        <f>0.001*[6]DK!$AB$458</f>
        <v>1.0999999046325684E-2</v>
      </c>
      <c r="L11" s="30">
        <f>0.001*[6]EE!$AB$458</f>
        <v>8.0999994277954103E-3</v>
      </c>
      <c r="M11" s="30">
        <f>0.001*[6]FI!$AB$458</f>
        <v>0.44300003051757814</v>
      </c>
      <c r="N11" s="30">
        <f>0.001*[6]FR!$AB$458</f>
        <v>2.9756572265624999</v>
      </c>
      <c r="O11" s="30">
        <f>0.001*[6]DE!$AB$458</f>
        <v>1.0450001220703125</v>
      </c>
      <c r="P11" s="30">
        <f>0.001*[6]GR!$AB$458</f>
        <v>0.14311666870117187</v>
      </c>
      <c r="Q11" s="30">
        <f>0.001*[6]HU!$AB$458</f>
        <v>1.9695339202880861E-2</v>
      </c>
      <c r="R11" s="30">
        <f>0.001*[6]IE!$AB$458</f>
        <v>6.6000000000000003E-2</v>
      </c>
      <c r="S11" s="30">
        <f>0.001*[6]IT!$AB$458</f>
        <v>2.786525146484375</v>
      </c>
      <c r="T11" s="30">
        <f>0.001*[6]LA!$AB$458</f>
        <v>8.6924415588378906E-2</v>
      </c>
      <c r="U11" s="30">
        <f>0.001*[6]LT!$AB$458</f>
        <v>5.3000003814697265E-2</v>
      </c>
      <c r="V11" s="30">
        <f>0.001*[6]LU!$AB$458</f>
        <v>4.4376064300537109E-2</v>
      </c>
      <c r="W11" s="30">
        <f>0.001*[6]MT!$AB$458</f>
        <v>0</v>
      </c>
      <c r="X11" s="30">
        <f>0.001*[6]NL!$AB$458</f>
        <v>2.200000047683716E-3</v>
      </c>
      <c r="Y11" s="30">
        <f>0.001*[6]PL!$AB$458</f>
        <v>0.5684446411132813</v>
      </c>
      <c r="Z11" s="30">
        <f>0.001*[6]PT!$AB$458</f>
        <v>0.3588666687011719</v>
      </c>
      <c r="AA11" s="30">
        <f>0.001*[6]RO!$AB$458</f>
        <v>0.6637499389648438</v>
      </c>
      <c r="AB11" s="30">
        <f>0.001*[6]SK!$AB$458</f>
        <v>0.12353805541992188</v>
      </c>
      <c r="AC11" s="30">
        <f>0.001*[6]SI!$AB$458</f>
        <v>0.21070426940917969</v>
      </c>
      <c r="AD11" s="30">
        <f>0.001*[6]ES!$AB$458</f>
        <v>2.2323334960937502</v>
      </c>
      <c r="AE11" s="30">
        <f>0.001*[6]SE!$AB$458</f>
        <v>1.30977978515625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5"/>
      <c r="AY11" s="25"/>
      <c r="AZ11" s="26"/>
    </row>
    <row r="12" spans="2:52" ht="12.95" customHeight="1" x14ac:dyDescent="0.25">
      <c r="B12" s="27" t="s">
        <v>77</v>
      </c>
      <c r="C12" s="28" t="s">
        <v>71</v>
      </c>
      <c r="D12" s="31">
        <f>0.001*[6]EU28!$AB$459</f>
        <v>424.42634608602526</v>
      </c>
      <c r="E12" s="32">
        <f>0.001*[6]AT!$AB$459</f>
        <v>12.304644775390626</v>
      </c>
      <c r="F12" s="32">
        <f>0.001*[6]BE!$AB$459</f>
        <v>16.278428344726564</v>
      </c>
      <c r="G12" s="32">
        <f>0.001*[6]BG!$AB$459</f>
        <v>3.5520386962890624</v>
      </c>
      <c r="H12" s="32">
        <f>0.001*[6]HR!$AB$459</f>
        <v>2.0364044113159179</v>
      </c>
      <c r="I12" s="32">
        <f>0.001*[6]CY!$AB$459</f>
        <v>1.1532465362548829</v>
      </c>
      <c r="J12" s="32">
        <f>0.001*[6]CZ!$AB$459</f>
        <v>4.2368168945312501</v>
      </c>
      <c r="K12" s="32">
        <f>0.001*[6]DK!$AB$459</f>
        <v>6.9124191894531251</v>
      </c>
      <c r="L12" s="32">
        <f>0.001*[6]EE!$AB$459</f>
        <v>2.9066294193267821E-2</v>
      </c>
      <c r="M12" s="32">
        <f>0.001*[6]FI!$AB$459</f>
        <v>3.235781951904297</v>
      </c>
      <c r="N12" s="32">
        <f>0.001*[6]FR!$AB$459</f>
        <v>78.189025390625005</v>
      </c>
      <c r="O12" s="32">
        <f>0.001*[6]DE!$AB$459</f>
        <v>129.39248828125</v>
      </c>
      <c r="P12" s="32">
        <f>0.001*[6]GR!$AB$459</f>
        <v>10.811815429687501</v>
      </c>
      <c r="Q12" s="32">
        <f>0.001*[6]HU!$AB$459</f>
        <v>6.6327575683593754</v>
      </c>
      <c r="R12" s="32">
        <f>0.001*[6]IE!$AB$459</f>
        <v>5.494094543457031</v>
      </c>
      <c r="S12" s="32">
        <f>0.001*[6]IT!$AB$459</f>
        <v>48.248470703125001</v>
      </c>
      <c r="T12" s="32">
        <f>0.001*[6]LA!$AB$459</f>
        <v>3.8193795204162599E-2</v>
      </c>
      <c r="U12" s="32">
        <f>0.001*[6]LT!$AB$459</f>
        <v>0.1528988037109375</v>
      </c>
      <c r="V12" s="32">
        <f>0.001*[6]LU!$AB$459</f>
        <v>0.3521203193664551</v>
      </c>
      <c r="W12" s="32">
        <f>0.001*[6]MT!$AB$459</f>
        <v>0.17933949851989747</v>
      </c>
      <c r="X12" s="32">
        <f>0.001*[6]NL!$AB$459</f>
        <v>18.978723144531251</v>
      </c>
      <c r="Y12" s="32">
        <f>0.001*[6]PL!$AB$459</f>
        <v>3.5270503540039062</v>
      </c>
      <c r="Z12" s="32">
        <f>0.001*[6]PT!$AB$459</f>
        <v>4.6416479187011719</v>
      </c>
      <c r="AA12" s="32">
        <f>0.001*[6]RO!$AB$459</f>
        <v>6.7174829101562503</v>
      </c>
      <c r="AB12" s="32">
        <f>0.001*[6]SK!$AB$459</f>
        <v>4.6290373535156251</v>
      </c>
      <c r="AC12" s="32">
        <f>0.001*[6]SI!$AB$459</f>
        <v>2.0903367614746093</v>
      </c>
      <c r="AD12" s="32">
        <f>0.001*[6]ES!$AB$459</f>
        <v>54.324555664062501</v>
      </c>
      <c r="AE12" s="32">
        <f>0.001*[6]SE!$AB$459</f>
        <v>0.2874605522155762</v>
      </c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5"/>
      <c r="AY12" s="25"/>
      <c r="AZ12" s="26"/>
    </row>
    <row r="13" spans="2:52" ht="12.95" customHeight="1" x14ac:dyDescent="0.25">
      <c r="B13" s="27" t="s">
        <v>78</v>
      </c>
      <c r="C13" s="28" t="s">
        <v>71</v>
      </c>
      <c r="D13" s="29">
        <f>0.001*[6]EU28!$AB$460</f>
        <v>1.0563975882530212</v>
      </c>
      <c r="E13" s="30">
        <f>0.001*[6]AT!$AB$460</f>
        <v>0</v>
      </c>
      <c r="F13" s="30">
        <f>0.001*[6]BE!$AB$460</f>
        <v>0</v>
      </c>
      <c r="G13" s="30">
        <f>0.001*[6]BG!$AB$460</f>
        <v>0</v>
      </c>
      <c r="H13" s="30">
        <f>0.001*[6]HR!$AB$460</f>
        <v>0</v>
      </c>
      <c r="I13" s="30">
        <f>0.001*[6]CY!$AB$460</f>
        <v>5.0851202011108405E-4</v>
      </c>
      <c r="J13" s="30">
        <f>0.001*[6]CZ!$AB$460</f>
        <v>0</v>
      </c>
      <c r="K13" s="30">
        <f>0.001*[6]DK!$AB$460</f>
        <v>0</v>
      </c>
      <c r="L13" s="30">
        <f>0.001*[6]EE!$AB$460</f>
        <v>0</v>
      </c>
      <c r="M13" s="30">
        <f>0.001*[6]FI!$AB$460</f>
        <v>0</v>
      </c>
      <c r="N13" s="30">
        <f>0.001*[6]FR!$AB$460</f>
        <v>0</v>
      </c>
      <c r="O13" s="30">
        <f>0.001*[6]DE!$AB$460</f>
        <v>0</v>
      </c>
      <c r="P13" s="30">
        <f>0.001*[6]GR!$AB$460</f>
        <v>2.9656129837036135E-2</v>
      </c>
      <c r="Q13" s="30">
        <f>0.001*[6]HU!$AB$460</f>
        <v>0</v>
      </c>
      <c r="R13" s="30">
        <f>0.001*[6]IE!$AB$460</f>
        <v>0</v>
      </c>
      <c r="S13" s="30">
        <f>0.001*[6]IT!$AB$460</f>
        <v>0</v>
      </c>
      <c r="T13" s="30">
        <f>0.001*[6]LA!$AB$460</f>
        <v>0</v>
      </c>
      <c r="U13" s="30">
        <f>0.001*[6]LT!$AB$460</f>
        <v>0</v>
      </c>
      <c r="V13" s="30">
        <f>0.001*[6]LU!$AB$460</f>
        <v>0</v>
      </c>
      <c r="W13" s="30">
        <f>0.001*[6]MT!$AB$460</f>
        <v>0</v>
      </c>
      <c r="X13" s="30">
        <f>0.001*[6]NL!$AB$460</f>
        <v>0</v>
      </c>
      <c r="Y13" s="30">
        <f>0.001*[6]PL!$AB$460</f>
        <v>0</v>
      </c>
      <c r="Z13" s="30">
        <f>0.001*[6]PT!$AB$460</f>
        <v>2.3619176864624024E-2</v>
      </c>
      <c r="AA13" s="30">
        <f>0.001*[6]RO!$AB$460</f>
        <v>0</v>
      </c>
      <c r="AB13" s="30">
        <f>0.001*[6]SK!$AB$460</f>
        <v>0</v>
      </c>
      <c r="AC13" s="30">
        <f>0.001*[6]SI!$AB$460</f>
        <v>0</v>
      </c>
      <c r="AD13" s="30">
        <f>0.001*[6]ES!$AB$460</f>
        <v>1.00261376953125</v>
      </c>
      <c r="AE13" s="30">
        <f>0.001*[6]SE!$AB$460</f>
        <v>0</v>
      </c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5"/>
      <c r="AY13" s="25"/>
      <c r="AZ13" s="26"/>
    </row>
    <row r="14" spans="2:52" ht="12.95" customHeight="1" x14ac:dyDescent="0.25">
      <c r="B14" s="27" t="s">
        <v>79</v>
      </c>
      <c r="C14" s="28" t="s">
        <v>71</v>
      </c>
      <c r="D14" s="31">
        <f>0.001*[6]EU28!$AB$461</f>
        <v>6.1767096757888794E-2</v>
      </c>
      <c r="E14" s="32">
        <f>0.001*[6]AT!$AB$461</f>
        <v>0</v>
      </c>
      <c r="F14" s="32">
        <f>0.001*[6]BE!$AB$461</f>
        <v>0</v>
      </c>
      <c r="G14" s="32">
        <f>0.001*[6]BG!$AB$461</f>
        <v>0</v>
      </c>
      <c r="H14" s="32">
        <f>0.001*[6]HR!$AB$461</f>
        <v>0</v>
      </c>
      <c r="I14" s="32">
        <f>0.001*[6]CY!$AB$461</f>
        <v>0</v>
      </c>
      <c r="J14" s="32">
        <f>0.001*[6]CZ!$AB$461</f>
        <v>0</v>
      </c>
      <c r="K14" s="32">
        <f>0.001*[6]DK!$AB$461</f>
        <v>0</v>
      </c>
      <c r="L14" s="32">
        <f>0.001*[6]EE!$AB$461</f>
        <v>0</v>
      </c>
      <c r="M14" s="32">
        <f>0.001*[6]FI!$AB$461</f>
        <v>0</v>
      </c>
      <c r="N14" s="32">
        <f>0.001*[6]FR!$AB$461</f>
        <v>0</v>
      </c>
      <c r="O14" s="32">
        <f>0.001*[6]DE!$AB$461</f>
        <v>0</v>
      </c>
      <c r="P14" s="32">
        <f>0.001*[6]GR!$AB$461</f>
        <v>0</v>
      </c>
      <c r="Q14" s="32">
        <f>0.001*[6]HU!$AB$461</f>
        <v>0</v>
      </c>
      <c r="R14" s="32">
        <f>0.001*[6]IE!$AB$461</f>
        <v>4.7566833496093747E-3</v>
      </c>
      <c r="S14" s="32">
        <f>0.001*[6]IT!$AB$461</f>
        <v>2.4733345508575438E-3</v>
      </c>
      <c r="T14" s="32">
        <f>0.001*[6]LA!$AB$461</f>
        <v>0</v>
      </c>
      <c r="U14" s="32">
        <f>0.001*[6]LT!$AB$461</f>
        <v>0</v>
      </c>
      <c r="V14" s="32">
        <f>0.001*[6]LU!$AB$461</f>
        <v>0</v>
      </c>
      <c r="W14" s="32">
        <f>0.001*[6]MT!$AB$461</f>
        <v>0</v>
      </c>
      <c r="X14" s="32">
        <f>0.001*[6]NL!$AB$461</f>
        <v>0</v>
      </c>
      <c r="Y14" s="32">
        <f>0.001*[6]PL!$AB$461</f>
        <v>0</v>
      </c>
      <c r="Z14" s="32">
        <f>0.001*[6]PT!$AB$461</f>
        <v>5.4537078857421879E-2</v>
      </c>
      <c r="AA14" s="32">
        <f>0.001*[6]RO!$AB$461</f>
        <v>0</v>
      </c>
      <c r="AB14" s="32">
        <f>0.001*[6]SK!$AB$461</f>
        <v>0</v>
      </c>
      <c r="AC14" s="32">
        <f>0.001*[6]SI!$AB$461</f>
        <v>0</v>
      </c>
      <c r="AD14" s="32">
        <f>0.001*[6]ES!$AB$461</f>
        <v>0</v>
      </c>
      <c r="AE14" s="32">
        <f>0.001*[6]SE!$AB$461</f>
        <v>0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5"/>
      <c r="AY14" s="25"/>
      <c r="AZ14" s="26"/>
    </row>
    <row r="15" spans="2:52" ht="12.95" customHeight="1" x14ac:dyDescent="0.25">
      <c r="B15" s="27" t="s">
        <v>80</v>
      </c>
      <c r="C15" s="28" t="s">
        <v>71</v>
      </c>
      <c r="D15" s="31">
        <f>0.001*[6]EU28!$AB$462</f>
        <v>261.49791519546511</v>
      </c>
      <c r="E15" s="32">
        <f>0.001*[6]AT!$AB$462</f>
        <v>5.3157392578125</v>
      </c>
      <c r="F15" s="32">
        <f>0.001*[6]BE!$AB$462</f>
        <v>6.9823818359374998</v>
      </c>
      <c r="G15" s="32">
        <f>0.001*[6]BG!$AB$462</f>
        <v>0.71845092773437502</v>
      </c>
      <c r="H15" s="32">
        <f>0.001*[6]HR!$AB$462</f>
        <v>1.2308822021484376</v>
      </c>
      <c r="I15" s="32">
        <f>0.001*[6]CY!$AB$462</f>
        <v>0.37446423339843748</v>
      </c>
      <c r="J15" s="32">
        <f>0.001*[6]CZ!$AB$462</f>
        <v>1.0029569091796875</v>
      </c>
      <c r="K15" s="32">
        <f>0.001*[6]DK!$AB$462</f>
        <v>7.4778422851562505</v>
      </c>
      <c r="L15" s="32">
        <f>0.001*[6]EE!$AB$462</f>
        <v>1.4841229248046874</v>
      </c>
      <c r="M15" s="32">
        <f>0.001*[6]FI!$AB$462</f>
        <v>7.3556323242187505</v>
      </c>
      <c r="N15" s="32">
        <f>0.001*[6]FR!$AB$462</f>
        <v>18.764837890625</v>
      </c>
      <c r="O15" s="32">
        <f>0.001*[6]DE!$AB$462</f>
        <v>65.959296875000007</v>
      </c>
      <c r="P15" s="32">
        <f>0.001*[6]GR!$AB$462</f>
        <v>5.2632587890625002</v>
      </c>
      <c r="Q15" s="32">
        <f>0.001*[6]HU!$AB$462</f>
        <v>0.37593997192382811</v>
      </c>
      <c r="R15" s="32">
        <f>0.001*[6]IE!$AB$462</f>
        <v>8.3656894531250003</v>
      </c>
      <c r="S15" s="32">
        <f>0.001*[6]IT!$AB$462</f>
        <v>20.961906250000002</v>
      </c>
      <c r="T15" s="32">
        <f>0.001*[6]LA!$AB$462</f>
        <v>0.48072769165039064</v>
      </c>
      <c r="U15" s="32">
        <f>0.001*[6]LT!$AB$462</f>
        <v>1.9521088867187499</v>
      </c>
      <c r="V15" s="32">
        <f>0.001*[6]LU!$AB$462</f>
        <v>0.12683518981933595</v>
      </c>
      <c r="W15" s="32">
        <f>0.001*[6]MT!$AB$462</f>
        <v>6.0570896148681642E-2</v>
      </c>
      <c r="X15" s="32">
        <f>0.001*[6]NL!$AB$462</f>
        <v>7.2347690429687503</v>
      </c>
      <c r="Y15" s="32">
        <f>0.001*[6]PL!$AB$462</f>
        <v>17.954933593749999</v>
      </c>
      <c r="Z15" s="32">
        <f>0.001*[6]PT!$AB$462</f>
        <v>9.0833017578124995</v>
      </c>
      <c r="AA15" s="32">
        <f>0.001*[6]RO!$AB$462</f>
        <v>2.78227685546875</v>
      </c>
      <c r="AB15" s="32">
        <f>0.001*[6]SK!$AB$462</f>
        <v>0.15169900512695314</v>
      </c>
      <c r="AC15" s="32">
        <f>0.001*[6]SI!$AB$462</f>
        <v>8.4212020874023436E-2</v>
      </c>
      <c r="AD15" s="32">
        <f>0.001*[6]ES!$AB$462</f>
        <v>52.17595703125</v>
      </c>
      <c r="AE15" s="32">
        <f>0.001*[6]SE!$AB$462</f>
        <v>17.777121093750001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5"/>
      <c r="AY15" s="25"/>
      <c r="AZ15" s="26"/>
    </row>
    <row r="16" spans="2:52" ht="12.95" customHeight="1" x14ac:dyDescent="0.25">
      <c r="B16" s="27" t="s">
        <v>81</v>
      </c>
      <c r="C16" s="28" t="s">
        <v>71</v>
      </c>
      <c r="D16" s="31">
        <f>0.001*[6]EU28!$AB$463</f>
        <v>26.912846240043642</v>
      </c>
      <c r="E16" s="32">
        <f>0.001*[6]AT!$AB$463</f>
        <v>0</v>
      </c>
      <c r="F16" s="32">
        <f>0.001*[6]BE!$AB$463</f>
        <v>0.801882080078125</v>
      </c>
      <c r="G16" s="32">
        <f>0.001*[6]BG!$AB$463</f>
        <v>0</v>
      </c>
      <c r="H16" s="32">
        <f>0.001*[6]HR!$AB$463</f>
        <v>0</v>
      </c>
      <c r="I16" s="32">
        <f>0.001*[6]CY!$AB$463</f>
        <v>0</v>
      </c>
      <c r="J16" s="32">
        <f>0.001*[6]CZ!$AB$463</f>
        <v>0</v>
      </c>
      <c r="K16" s="32">
        <f>0.001*[6]DK!$AB$463</f>
        <v>4.6385566406250005</v>
      </c>
      <c r="L16" s="32">
        <f>0.001*[6]EE!$AB$463</f>
        <v>1.4436803817749025E-2</v>
      </c>
      <c r="M16" s="32">
        <f>0.001*[6]FI!$AB$463</f>
        <v>7.1658996582031245E-2</v>
      </c>
      <c r="N16" s="32">
        <f>0.001*[6]FR!$AB$463</f>
        <v>3.5901137695312499</v>
      </c>
      <c r="O16" s="32">
        <f>0.001*[6]DE!$AB$463</f>
        <v>4.8072524414062503</v>
      </c>
      <c r="P16" s="32">
        <f>0.001*[6]GR!$AB$463</f>
        <v>0.16756086730957032</v>
      </c>
      <c r="Q16" s="32">
        <f>0.001*[6]HU!$AB$463</f>
        <v>0</v>
      </c>
      <c r="R16" s="32">
        <f>0.001*[6]IE!$AB$463</f>
        <v>0.72887890625000007</v>
      </c>
      <c r="S16" s="32">
        <f>0.001*[6]IT!$AB$463</f>
        <v>5.4752990722656249E-2</v>
      </c>
      <c r="T16" s="32">
        <f>0.001*[6]LA!$AB$463</f>
        <v>1.6288610458374025E-2</v>
      </c>
      <c r="U16" s="32">
        <f>0.001*[6]LT!$AB$463</f>
        <v>1.0081915855407715E-2</v>
      </c>
      <c r="V16" s="32">
        <f>0.001*[6]LU!$AB$463</f>
        <v>0</v>
      </c>
      <c r="W16" s="32">
        <f>0.001*[6]MT!$AB$463</f>
        <v>0</v>
      </c>
      <c r="X16" s="32">
        <f>0.001*[6]NL!$AB$463</f>
        <v>11.2525</v>
      </c>
      <c r="Y16" s="32">
        <f>0.001*[6]PL!$AB$463</f>
        <v>4.2650394439697266E-2</v>
      </c>
      <c r="Z16" s="32">
        <f>0.001*[6]PT!$AB$463</f>
        <v>0</v>
      </c>
      <c r="AA16" s="32">
        <f>0.001*[6]RO!$AB$463</f>
        <v>1.7941703796386719E-3</v>
      </c>
      <c r="AB16" s="32">
        <f>0.001*[6]SK!$AB$463</f>
        <v>0</v>
      </c>
      <c r="AC16" s="32">
        <f>0.001*[6]SI!$AB$463</f>
        <v>0</v>
      </c>
      <c r="AD16" s="32">
        <f>0.001*[6]ES!$AB$463</f>
        <v>0.13957284545898438</v>
      </c>
      <c r="AE16" s="32">
        <f>0.001*[6]SE!$AB$463</f>
        <v>0.57486480712890631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5"/>
      <c r="AY16" s="25"/>
      <c r="AZ16" s="26"/>
    </row>
    <row r="17" spans="2:52" ht="12.95" customHeight="1" x14ac:dyDescent="0.25">
      <c r="B17" s="33" t="s">
        <v>82</v>
      </c>
      <c r="C17" s="34" t="s">
        <v>71</v>
      </c>
      <c r="D17" s="35">
        <f>0.001*[6]EU28!$AB$464</f>
        <v>866.55378575095165</v>
      </c>
      <c r="E17" s="36">
        <f>0.001*[6]AT!$AB$464</f>
        <v>28.416210116028786</v>
      </c>
      <c r="F17" s="36">
        <f>0.001*[6]BE!$AB$464</f>
        <v>25.424701982021332</v>
      </c>
      <c r="G17" s="36">
        <f>0.001*[6]BG!$AB$464</f>
        <v>6.8470364518761633</v>
      </c>
      <c r="H17" s="36">
        <f>0.001*[6]HR!$AB$464</f>
        <v>5.6575676783323292</v>
      </c>
      <c r="I17" s="36">
        <f>0.001*[6]CY!$AB$464</f>
        <v>1.5344638298600912</v>
      </c>
      <c r="J17" s="36">
        <f>0.001*[6]CZ!$AB$464</f>
        <v>7.2453104634284973</v>
      </c>
      <c r="K17" s="36">
        <f>0.001*[6]DK!$AB$464</f>
        <v>20.473286477327346</v>
      </c>
      <c r="L17" s="36">
        <f>0.001*[6]EE!$AB$464</f>
        <v>1.7052981429100036</v>
      </c>
      <c r="M17" s="36">
        <f>0.001*[6]FI!$AB$464</f>
        <v>16.619784977912904</v>
      </c>
      <c r="N17" s="36">
        <f>0.001*[6]FR!$AB$464</f>
        <v>125.30001636505128</v>
      </c>
      <c r="O17" s="36">
        <f>0.001*[6]DE!$AB$464</f>
        <v>214.27054084396363</v>
      </c>
      <c r="P17" s="36">
        <f>0.001*[6]GR!$AB$464</f>
        <v>19.810586773872377</v>
      </c>
      <c r="Q17" s="36">
        <f>0.001*[6]HU!$AB$464</f>
        <v>7.9302755141258245</v>
      </c>
      <c r="R17" s="36">
        <f>0.001*[6]IE!$AB$464</f>
        <v>15.257293682098389</v>
      </c>
      <c r="S17" s="36">
        <f>0.001*[6]IT!$AB$464</f>
        <v>88.984417937517165</v>
      </c>
      <c r="T17" s="36">
        <f>0.001*[6]LA!$AB$464</f>
        <v>2.4569916304498913</v>
      </c>
      <c r="U17" s="36">
        <f>0.001*[6]LT!$AB$464</f>
        <v>2.4154147290289401</v>
      </c>
      <c r="V17" s="36">
        <f>0.001*[6]LU!$AB$464</f>
        <v>0.54068102932721374</v>
      </c>
      <c r="W17" s="36">
        <f>0.001*[6]MT!$AB$464</f>
        <v>0.23993089414015412</v>
      </c>
      <c r="X17" s="36">
        <f>0.001*[6]NL!$AB$464</f>
        <v>39.919990764006975</v>
      </c>
      <c r="Y17" s="36">
        <f>0.001*[6]PL!$AB$464</f>
        <v>25.16943769168854</v>
      </c>
      <c r="Z17" s="36">
        <f>0.001*[6]PT!$AB$464</f>
        <v>18.926468034267426</v>
      </c>
      <c r="AA17" s="36">
        <f>0.001*[6]RO!$AB$464</f>
        <v>17.738981594920158</v>
      </c>
      <c r="AB17" s="36">
        <f>0.001*[6]SK!$AB$464</f>
        <v>6.9679113494157789</v>
      </c>
      <c r="AC17" s="36">
        <f>0.001*[6]SI!$AB$464</f>
        <v>3.4985358085632323</v>
      </c>
      <c r="AD17" s="36">
        <f>0.001*[6]ES!$AB$464</f>
        <v>124.76679512691499</v>
      </c>
      <c r="AE17" s="36">
        <f>0.001*[6]SE!$AB$464</f>
        <v>38.43585586190224</v>
      </c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5"/>
      <c r="AY17" s="25"/>
      <c r="AZ17" s="26"/>
    </row>
    <row r="18" spans="2:52" ht="12.95" customHeight="1" x14ac:dyDescent="0.25">
      <c r="B18" s="27" t="s">
        <v>83</v>
      </c>
      <c r="C18" s="28" t="s">
        <v>71</v>
      </c>
      <c r="D18" s="29">
        <f>0.001*[6]EU28!$AB$465</f>
        <v>28.861438833717258</v>
      </c>
      <c r="E18" s="30">
        <f>0.001*[6]AT!$AB$465</f>
        <v>0.86830963134765626</v>
      </c>
      <c r="F18" s="30">
        <f>0.001*[6]BE!$AB$465</f>
        <v>0.64144885253906248</v>
      </c>
      <c r="G18" s="30">
        <f>0.001*[6]BG!$AB$465</f>
        <v>0.16024656677246094</v>
      </c>
      <c r="H18" s="30">
        <f>0.001*[6]HR!$AB$465</f>
        <v>5.0398078918457032E-2</v>
      </c>
      <c r="I18" s="30">
        <f>0.001*[6]CY!$AB$465</f>
        <v>3.3533337116241455E-3</v>
      </c>
      <c r="J18" s="30">
        <f>0.001*[6]CZ!$AB$465</f>
        <v>0.75915631103515624</v>
      </c>
      <c r="K18" s="30">
        <f>0.001*[6]DK!$AB$465</f>
        <v>1.3645389404296875</v>
      </c>
      <c r="L18" s="30">
        <f>0.001*[6]EE!$AB$465</f>
        <v>0.11205658721923828</v>
      </c>
      <c r="M18" s="30">
        <f>0.001*[6]FI!$AB$465</f>
        <v>2.5326943359375003</v>
      </c>
      <c r="N18" s="30">
        <f>0.001*[6]FR!$AB$465</f>
        <v>3.3641120605468751</v>
      </c>
      <c r="O18" s="30">
        <f>0.001*[6]DE!$AB$465</f>
        <v>6.9188310546874998</v>
      </c>
      <c r="P18" s="30">
        <f>0.001*[6]GR!$AB$465</f>
        <v>0.20623088073730469</v>
      </c>
      <c r="Q18" s="30">
        <f>0.001*[6]HU!$AB$465</f>
        <v>0.66012664794921871</v>
      </c>
      <c r="R18" s="30">
        <f>0.001*[6]IE!$AB$465</f>
        <v>0.19229518127441406</v>
      </c>
      <c r="S18" s="30">
        <f>0.001*[6]IT!$AB$465</f>
        <v>2.4212705078124999</v>
      </c>
      <c r="T18" s="30">
        <f>0.001*[6]LA!$AB$465</f>
        <v>8.9908432006835945E-2</v>
      </c>
      <c r="U18" s="30">
        <f>0.001*[6]LT!$AB$465</f>
        <v>0.11257963562011719</v>
      </c>
      <c r="V18" s="30">
        <f>0.001*[6]LU!$AB$465</f>
        <v>1.6086149215698241E-2</v>
      </c>
      <c r="W18" s="30">
        <f>0.001*[6]MT!$AB$465</f>
        <v>2.0499471575021743E-5</v>
      </c>
      <c r="X18" s="30">
        <f>0.001*[6]NL!$AB$465</f>
        <v>1.7400266113281251</v>
      </c>
      <c r="Y18" s="30">
        <f>0.001*[6]PL!$AB$465</f>
        <v>1.5741329345703126</v>
      </c>
      <c r="Z18" s="30">
        <f>0.001*[6]PT!$AB$465</f>
        <v>0.23605363464355469</v>
      </c>
      <c r="AA18" s="30">
        <f>0.001*[6]RO!$AB$465</f>
        <v>0.37853417968750003</v>
      </c>
      <c r="AB18" s="30">
        <f>0.001*[6]SK!$AB$465</f>
        <v>0.29739862060546873</v>
      </c>
      <c r="AC18" s="30">
        <f>0.001*[6]SI!$AB$465</f>
        <v>9.1264785766601561E-2</v>
      </c>
      <c r="AD18" s="30">
        <f>0.001*[6]ES!$AB$465</f>
        <v>1.7242564697265625</v>
      </c>
      <c r="AE18" s="30">
        <f>0.001*[6]SE!$AB$465</f>
        <v>2.3461079101562499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5"/>
      <c r="AY18" s="25"/>
      <c r="AZ18" s="26"/>
    </row>
    <row r="19" spans="2:52" ht="12.95" customHeight="1" x14ac:dyDescent="0.25">
      <c r="B19" s="37" t="s">
        <v>84</v>
      </c>
      <c r="C19" s="38" t="s">
        <v>71</v>
      </c>
      <c r="D19" s="39">
        <f>0.001*[6]EU28!$AB$466</f>
        <v>330.86346535110476</v>
      </c>
      <c r="E19" s="40">
        <f>0.001*[6]AT!$AB$466</f>
        <v>11.528583984375</v>
      </c>
      <c r="F19" s="40">
        <f>0.001*[6]BE!$AB$466</f>
        <v>14.6148515625</v>
      </c>
      <c r="G19" s="40">
        <f>0.001*[6]BG!$AB$466</f>
        <v>2.5648676757812501</v>
      </c>
      <c r="H19" s="40">
        <f>0.001*[6]HR!$AB$466</f>
        <v>1.9221943359375</v>
      </c>
      <c r="I19" s="40">
        <f>0.001*[6]CY!$AB$466</f>
        <v>1.0107854003906249</v>
      </c>
      <c r="J19" s="40">
        <f>0.001*[6]CZ!$AB$466</f>
        <v>3.0719687499999999</v>
      </c>
      <c r="K19" s="40">
        <f>0.001*[6]DK!$AB$466</f>
        <v>5.8389995117187503</v>
      </c>
      <c r="L19" s="40">
        <f>0.001*[6]EE!$AB$466</f>
        <v>2.3036281585693361E-2</v>
      </c>
      <c r="M19" s="40">
        <f>0.001*[6]FI!$AB$466</f>
        <v>2.9636376953124999</v>
      </c>
      <c r="N19" s="40">
        <f>0.001*[6]FR!$AB$466</f>
        <v>66.954359374999996</v>
      </c>
      <c r="O19" s="40">
        <f>0.001*[6]DE!$AB$466</f>
        <v>94.299125000000004</v>
      </c>
      <c r="P19" s="40">
        <f>0.001*[6]GR!$AB$466</f>
        <v>8.4506152343750003</v>
      </c>
      <c r="Q19" s="40">
        <f>0.001*[6]HU!$AB$466</f>
        <v>3.7309672851562499</v>
      </c>
      <c r="R19" s="40">
        <f>0.001*[6]IE!$AB$466</f>
        <v>4.8755419921875003</v>
      </c>
      <c r="S19" s="40">
        <f>0.001*[6]IT!$AB$466</f>
        <v>30.796435546874999</v>
      </c>
      <c r="T19" s="40">
        <f>0.001*[6]LA!$AB$466</f>
        <v>3.1386016845703128E-2</v>
      </c>
      <c r="U19" s="40">
        <f>0.001*[6]LT!$AB$466</f>
        <v>0.12187670135498047</v>
      </c>
      <c r="V19" s="40">
        <f>0.001*[6]LU!$AB$466</f>
        <v>0.30667266845703128</v>
      </c>
      <c r="W19" s="40">
        <f>0.001*[6]MT!$AB$466</f>
        <v>0.15919799804687501</v>
      </c>
      <c r="X19" s="40">
        <f>0.001*[6]NL!$AB$466</f>
        <v>15.474429687500001</v>
      </c>
      <c r="Y19" s="40">
        <f>0.001*[6]PL!$AB$466</f>
        <v>2.90077001953125</v>
      </c>
      <c r="Z19" s="40">
        <f>0.001*[6]PT!$AB$466</f>
        <v>4.2405517578124998</v>
      </c>
      <c r="AA19" s="40">
        <f>0.001*[6]RO!$AB$466</f>
        <v>4.9954208984374997</v>
      </c>
      <c r="AB19" s="40">
        <f>0.001*[6]SK!$AB$466</f>
        <v>4.4744252929687498</v>
      </c>
      <c r="AC19" s="40">
        <f>0.001*[6]SI!$AB$466</f>
        <v>1.6901162109375001</v>
      </c>
      <c r="AD19" s="40">
        <f>0.001*[6]ES!$AB$466</f>
        <v>43.596257812499999</v>
      </c>
      <c r="AE19" s="40">
        <f>0.001*[6]SE!$AB$466</f>
        <v>0.22639065551757814</v>
      </c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5"/>
      <c r="AY19" s="25"/>
      <c r="AZ19" s="26"/>
    </row>
    <row r="20" spans="2:52" ht="31.5" customHeight="1" x14ac:dyDescent="0.25">
      <c r="B20" s="14" t="s">
        <v>85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7"/>
      <c r="AY20" s="17"/>
      <c r="AZ20" s="16"/>
    </row>
    <row r="21" spans="2:52" ht="18" customHeight="1" x14ac:dyDescent="0.25">
      <c r="B21" s="18" t="s">
        <v>86</v>
      </c>
      <c r="C21" s="19"/>
      <c r="D21" s="19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7"/>
      <c r="AY21" s="17"/>
      <c r="AZ21" s="16"/>
    </row>
    <row r="22" spans="2:52" ht="12.95" customHeight="1" x14ac:dyDescent="0.25">
      <c r="B22" s="20" t="s">
        <v>70</v>
      </c>
      <c r="C22" s="21" t="s">
        <v>87</v>
      </c>
      <c r="D22" s="22">
        <f>0.001*[6]EU28!$AB$353</f>
        <v>45.88039989285916</v>
      </c>
      <c r="E22" s="23">
        <f>0.001*[6]AT!$AB$353</f>
        <v>0.19688254928588866</v>
      </c>
      <c r="F22" s="23">
        <f>0.001*[6]BE!$AB$353</f>
        <v>0.52338858222961426</v>
      </c>
      <c r="G22" s="23">
        <f>0.001*[6]BG!$AB$353</f>
        <v>0.25250744819641113</v>
      </c>
      <c r="H22" s="23">
        <f>0.001*[6]HR!$AB$353</f>
        <v>0.12677700519561769</v>
      </c>
      <c r="I22" s="23">
        <f>0.001*[6]CY!$AB$353</f>
        <v>3.0671560168266297E-2</v>
      </c>
      <c r="J22" s="23">
        <f>0.001*[6]CZ!$AB$353</f>
        <v>1.5267530975341796</v>
      </c>
      <c r="K22" s="23">
        <f>0.001*[6]DK!$AB$353</f>
        <v>0.61770889091491699</v>
      </c>
      <c r="L22" s="23">
        <f>0.001*[6]EE!$AB$353</f>
        <v>8.0527584075927736E-2</v>
      </c>
      <c r="M22" s="23">
        <f>0.001*[6]FI!$AB$353</f>
        <v>0.5117892742156982</v>
      </c>
      <c r="N22" s="23">
        <f>0.001*[6]FR!$AB$353</f>
        <v>5.651683158874512</v>
      </c>
      <c r="O22" s="23">
        <f>0.001*[6]DE!$AB$353</f>
        <v>17.575348754882814</v>
      </c>
      <c r="P22" s="23">
        <f>0.001*[6]GR!$AB$353</f>
        <v>0.66656585216522213</v>
      </c>
      <c r="Q22" s="23">
        <f>0.001*[6]HU!$AB$353</f>
        <v>0.75978158569335941</v>
      </c>
      <c r="R22" s="23">
        <f>0.001*[6]IE!$AB$353</f>
        <v>0.64706202697753912</v>
      </c>
      <c r="S22" s="23">
        <f>0.001*[6]IT!$AB$353</f>
        <v>4.6967855529785156</v>
      </c>
      <c r="T22" s="23">
        <f>0.001*[6]LA!$AB$353</f>
        <v>0.18901941299438477</v>
      </c>
      <c r="U22" s="23">
        <f>0.001*[6]LT!$AB$353</f>
        <v>0.17814419937133791</v>
      </c>
      <c r="V22" s="23">
        <f>0.001*[6]LU!$AB$353</f>
        <v>1.1054947704076766E-2</v>
      </c>
      <c r="W22" s="23">
        <f>0.001*[6]MT!$AB$353</f>
        <v>1.2299682945013046E-4</v>
      </c>
      <c r="X22" s="23">
        <f>0.001*[6]NL!$AB$353</f>
        <v>3.5293348892331124</v>
      </c>
      <c r="Y22" s="23">
        <f>0.001*[6]PL!$AB$353</f>
        <v>1.9159637088775636</v>
      </c>
      <c r="Z22" s="23">
        <f>0.001*[6]PT!$AB$353</f>
        <v>0.69845061492919924</v>
      </c>
      <c r="AA22" s="23">
        <f>0.001*[6]RO!$AB$353</f>
        <v>0.85443041276931764</v>
      </c>
      <c r="AB22" s="23">
        <f>0.001*[6]SK!$AB$353</f>
        <v>0.23848841524124145</v>
      </c>
      <c r="AC22" s="23">
        <f>0.001*[6]SI!$AB$353</f>
        <v>0.27717801856994628</v>
      </c>
      <c r="AD22" s="23">
        <f>0.001*[6]ES!$AB$353</f>
        <v>3.5492086315155031</v>
      </c>
      <c r="AE22" s="23">
        <f>0.001*[6]SE!$AB$353</f>
        <v>0.57477072143554686</v>
      </c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5"/>
      <c r="AY22" s="25"/>
      <c r="AZ22" s="26"/>
    </row>
    <row r="23" spans="2:52" ht="12.95" customHeight="1" x14ac:dyDescent="0.25">
      <c r="B23" s="27" t="s">
        <v>72</v>
      </c>
      <c r="C23" s="28" t="s">
        <v>87</v>
      </c>
      <c r="D23" s="29">
        <f>0.001*[6]EU28!$AB$354</f>
        <v>114.69304643702507</v>
      </c>
      <c r="E23" s="30">
        <f>0.001*[6]AT!$AB$354</f>
        <v>3.8811335906982425</v>
      </c>
      <c r="F23" s="30">
        <f>0.001*[6]BE!$AB$354</f>
        <v>2.985177001953125</v>
      </c>
      <c r="G23" s="30">
        <f>0.001*[6]BG!$AB$354</f>
        <v>1.0613436660766602</v>
      </c>
      <c r="H23" s="30">
        <f>0.001*[6]HR!$AB$354</f>
        <v>0.15258717846870423</v>
      </c>
      <c r="I23" s="30">
        <f>0.001*[6]CY!$AB$354</f>
        <v>0</v>
      </c>
      <c r="J23" s="30">
        <f>0.001*[6]CZ!$AB$354</f>
        <v>3.0934045562744141</v>
      </c>
      <c r="K23" s="30">
        <f>0.001*[6]DK!$AB$354</f>
        <v>4.5690121212005614</v>
      </c>
      <c r="L23" s="30">
        <f>0.001*[6]EE!$AB$354</f>
        <v>0.53725328826904295</v>
      </c>
      <c r="M23" s="30">
        <f>0.001*[6]FI!$AB$354</f>
        <v>14.005408691406251</v>
      </c>
      <c r="N23" s="30">
        <f>0.001*[6]FR!$AB$354</f>
        <v>11.834437484741212</v>
      </c>
      <c r="O23" s="30">
        <f>0.001*[6]DE!$AB$354</f>
        <v>19.243397674560548</v>
      </c>
      <c r="P23" s="30">
        <f>0.001*[6]GR!$AB$354</f>
        <v>1.0429480934143067</v>
      </c>
      <c r="Q23" s="30">
        <f>0.001*[6]HU!$AB$354</f>
        <v>1.6411771507263184</v>
      </c>
      <c r="R23" s="30">
        <f>0.001*[6]IE!$AB$354</f>
        <v>1.1826758651733398</v>
      </c>
      <c r="S23" s="30">
        <f>0.001*[6]IT!$AB$354</f>
        <v>6.646188247680664</v>
      </c>
      <c r="T23" s="30">
        <f>0.001*[6]LA!$AB$354</f>
        <v>0.31924728918075562</v>
      </c>
      <c r="U23" s="30">
        <f>0.001*[6]LT!$AB$354</f>
        <v>0.40394371032714843</v>
      </c>
      <c r="V23" s="30">
        <f>0.001*[6]LU!$AB$354</f>
        <v>2.6484893798828124E-2</v>
      </c>
      <c r="W23" s="30">
        <f>0.001*[6]MT!$AB$354</f>
        <v>0</v>
      </c>
      <c r="X23" s="30">
        <f>0.001*[6]NL!$AB$354</f>
        <v>4.5866654319763187</v>
      </c>
      <c r="Y23" s="30">
        <f>0.001*[6]PL!$AB$354</f>
        <v>10.448287322998047</v>
      </c>
      <c r="Z23" s="30">
        <f>0.001*[6]PT!$AB$354</f>
        <v>3.0762273025512696</v>
      </c>
      <c r="AA23" s="30">
        <f>0.001*[6]RO!$AB$354</f>
        <v>1.4940863800048829</v>
      </c>
      <c r="AB23" s="30">
        <f>0.001*[6]SK!$AB$354</f>
        <v>2.0457205200195312</v>
      </c>
      <c r="AC23" s="30">
        <f>0.001*[6]SI!$AB$354</f>
        <v>0.25032287216186522</v>
      </c>
      <c r="AD23" s="30">
        <f>0.001*[6]ES!$AB$354</f>
        <v>7.0048489227294919</v>
      </c>
      <c r="AE23" s="30">
        <f>0.001*[6]SE!$AB$354</f>
        <v>13.161067180633545</v>
      </c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5"/>
      <c r="AY23" s="25"/>
      <c r="AZ23" s="26"/>
    </row>
    <row r="24" spans="2:52" ht="12.95" customHeight="1" x14ac:dyDescent="0.25">
      <c r="B24" s="27" t="s">
        <v>73</v>
      </c>
      <c r="C24" s="28" t="s">
        <v>87</v>
      </c>
      <c r="D24" s="29">
        <f>0.001*[6]EU28!$AB$355</f>
        <v>26.75741400128603</v>
      </c>
      <c r="E24" s="30">
        <f>0.001*[6]AT!$AB$355</f>
        <v>0.71333624267578122</v>
      </c>
      <c r="F24" s="30">
        <f>0.001*[6]BE!$AB$355</f>
        <v>0.76278515624999998</v>
      </c>
      <c r="G24" s="30">
        <f>0.001*[6]BG!$AB$355</f>
        <v>0.1276537628173828</v>
      </c>
      <c r="H24" s="30">
        <f>0.001*[6]HR!$AB$355</f>
        <v>7.7446868896484375E-2</v>
      </c>
      <c r="I24" s="30">
        <f>0.001*[6]CY!$AB$355</f>
        <v>8.0000001192092902E-4</v>
      </c>
      <c r="J24" s="30">
        <f>0.001*[6]CZ!$AB$355</f>
        <v>0.21169802856445313</v>
      </c>
      <c r="K24" s="30">
        <f>0.001*[6]DK!$AB$355</f>
        <v>0.75276605224609372</v>
      </c>
      <c r="L24" s="30">
        <f>0.001*[6]EE!$AB$355</f>
        <v>5.6164352416992191E-2</v>
      </c>
      <c r="M24" s="30">
        <f>0.001*[6]FI!$AB$355</f>
        <v>0.30165051269531251</v>
      </c>
      <c r="N24" s="30">
        <f>0.001*[6]FR!$AB$355</f>
        <v>5.1739653320312504</v>
      </c>
      <c r="O24" s="30">
        <f>0.001*[6]DE!$AB$355</f>
        <v>4.9239632568359379</v>
      </c>
      <c r="P24" s="30">
        <f>0.001*[6]GR!$AB$355</f>
        <v>0.15376914978027345</v>
      </c>
      <c r="Q24" s="30">
        <f>0.001*[6]HU!$AB$355</f>
        <v>0.32971737670898438</v>
      </c>
      <c r="R24" s="30">
        <f>0.001*[6]IE!$AB$355</f>
        <v>0.29204211425781251</v>
      </c>
      <c r="S24" s="30">
        <f>0.001*[6]IT!$AB$355</f>
        <v>3.7250538330078125</v>
      </c>
      <c r="T24" s="30">
        <f>0.001*[6]LA!$AB$355</f>
        <v>1.9997093200683595E-2</v>
      </c>
      <c r="U24" s="30">
        <f>0.001*[6]LT!$AB$355</f>
        <v>6.3060642719268797E-2</v>
      </c>
      <c r="V24" s="30">
        <f>0.001*[6]LU!$AB$355</f>
        <v>4.5600000858306886E-2</v>
      </c>
      <c r="W24" s="30">
        <f>0.001*[6]MT!$AB$355</f>
        <v>0</v>
      </c>
      <c r="X24" s="30">
        <f>0.001*[6]NL!$AB$355</f>
        <v>2.4050387573242187</v>
      </c>
      <c r="Y24" s="30">
        <f>0.001*[6]PL!$AB$355</f>
        <v>0.56686744308471682</v>
      </c>
      <c r="Z24" s="30">
        <f>0.001*[6]PT!$AB$355</f>
        <v>0.30207726287841796</v>
      </c>
      <c r="AA24" s="30">
        <f>0.001*[6]RO!$AB$355</f>
        <v>0.855790283203125</v>
      </c>
      <c r="AB24" s="30">
        <f>0.001*[6]SK!$AB$355</f>
        <v>0.15369633483886719</v>
      </c>
      <c r="AC24" s="30">
        <f>0.001*[6]SI!$AB$355</f>
        <v>7.4841026306152345E-2</v>
      </c>
      <c r="AD24" s="30">
        <f>0.001*[6]ES!$AB$355</f>
        <v>4.1512121582031254</v>
      </c>
      <c r="AE24" s="30">
        <f>0.001*[6]SE!$AB$355</f>
        <v>0.51642095947265632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5"/>
      <c r="AY24" s="25"/>
      <c r="AZ24" s="26"/>
    </row>
    <row r="25" spans="2:52" ht="12.95" customHeight="1" x14ac:dyDescent="0.25">
      <c r="B25" s="27" t="s">
        <v>74</v>
      </c>
      <c r="C25" s="28" t="s">
        <v>87</v>
      </c>
      <c r="D25" s="29">
        <f>0.001*[6]EU28!$AB$356</f>
        <v>13.145722962379455</v>
      </c>
      <c r="E25" s="30">
        <f>0.001*[6]AT!$AB$356</f>
        <v>7.8000001907348633E-3</v>
      </c>
      <c r="F25" s="30">
        <f>0.001*[6]BE!$AB$356</f>
        <v>0</v>
      </c>
      <c r="G25" s="30">
        <f>0.001*[6]BG!$AB$356</f>
        <v>0.62370001220703131</v>
      </c>
      <c r="H25" s="30">
        <f>0.001*[6]HR!$AB$356</f>
        <v>4.7290954589843753E-2</v>
      </c>
      <c r="I25" s="30">
        <f>0.001*[6]CY!$AB$356</f>
        <v>0</v>
      </c>
      <c r="J25" s="30">
        <f>0.001*[6]CZ!$AB$356</f>
        <v>0</v>
      </c>
      <c r="K25" s="30">
        <f>0.001*[6]DK!$AB$356</f>
        <v>4.8930084228515629E-2</v>
      </c>
      <c r="L25" s="30">
        <f>0.001*[6]EE!$AB$356</f>
        <v>8.6416740417480462E-3</v>
      </c>
      <c r="M25" s="30">
        <f>0.001*[6]FI!$AB$356</f>
        <v>0</v>
      </c>
      <c r="N25" s="30">
        <f>0.001*[6]FR!$AB$356</f>
        <v>2.8696127929687503</v>
      </c>
      <c r="O25" s="30">
        <f>0.001*[6]DE!$AB$356</f>
        <v>0.18566162109375001</v>
      </c>
      <c r="P25" s="30">
        <f>0.001*[6]GR!$AB$356</f>
        <v>0.29096212768554686</v>
      </c>
      <c r="Q25" s="30">
        <f>0.001*[6]HU!$AB$356</f>
        <v>0.374650390625</v>
      </c>
      <c r="R25" s="30">
        <f>0.001*[6]IE!$AB$356</f>
        <v>8.4514060974121091E-2</v>
      </c>
      <c r="S25" s="30">
        <f>0.001*[6]IT!$AB$356</f>
        <v>6.8578525390624998</v>
      </c>
      <c r="T25" s="30">
        <f>0.001*[6]LA!$AB$356</f>
        <v>1.7135253906250002E-2</v>
      </c>
      <c r="U25" s="30">
        <f>0.001*[6]LT!$AB$356</f>
        <v>3.8930587768554688E-2</v>
      </c>
      <c r="V25" s="30">
        <f>0.001*[6]LU!$AB$356</f>
        <v>0</v>
      </c>
      <c r="W25" s="30">
        <f>0.001*[6]MT!$AB$356</f>
        <v>0</v>
      </c>
      <c r="X25" s="30">
        <f>0.001*[6]NL!$AB$356</f>
        <v>0.36812289428710937</v>
      </c>
      <c r="Y25" s="30">
        <f>0.001*[6]PL!$AB$356</f>
        <v>0</v>
      </c>
      <c r="Z25" s="30">
        <f>0.001*[6]PT!$AB$356</f>
        <v>0.13019999694824219</v>
      </c>
      <c r="AA25" s="30">
        <f>0.001*[6]RO!$AB$356</f>
        <v>0.76500000000000001</v>
      </c>
      <c r="AB25" s="30">
        <f>0.001*[6]SK!$AB$356</f>
        <v>5.694259643554688E-3</v>
      </c>
      <c r="AC25" s="30">
        <f>0.001*[6]SI!$AB$356</f>
        <v>4.2000000000000003E-2</v>
      </c>
      <c r="AD25" s="30">
        <f>0.001*[6]ES!$AB$356</f>
        <v>0.37902371215820313</v>
      </c>
      <c r="AE25" s="30">
        <f>0.001*[6]SE!$AB$356</f>
        <v>0</v>
      </c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5"/>
      <c r="AY25" s="25"/>
      <c r="AZ25" s="26"/>
    </row>
    <row r="26" spans="2:52" ht="12.95" customHeight="1" x14ac:dyDescent="0.25">
      <c r="B26" s="27" t="s">
        <v>75</v>
      </c>
      <c r="C26" s="28" t="s">
        <v>87</v>
      </c>
      <c r="D26" s="29">
        <f>0.001*[6]EU28!$AB$357</f>
        <v>297.60364892578127</v>
      </c>
      <c r="E26" s="30">
        <f>0.001*[6]AT!$AB$357</f>
        <v>36.331085937499999</v>
      </c>
      <c r="F26" s="30">
        <f>0.001*[6]BE!$AB$357</f>
        <v>0.15631248474121093</v>
      </c>
      <c r="G26" s="30">
        <f>0.001*[6]BG!$AB$357</f>
        <v>3.6212358398437501</v>
      </c>
      <c r="H26" s="30">
        <f>0.001*[6]HR!$AB$357</f>
        <v>7.2541386718750003</v>
      </c>
      <c r="I26" s="30">
        <f>0.001*[6]CY!$AB$357</f>
        <v>0</v>
      </c>
      <c r="J26" s="30">
        <f>0.001*[6]CZ!$AB$357</f>
        <v>1.5814432373046876</v>
      </c>
      <c r="K26" s="30">
        <f>0.001*[6]DK!$AB$357</f>
        <v>0</v>
      </c>
      <c r="L26" s="30">
        <f>0.001*[6]EE!$AB$357</f>
        <v>0</v>
      </c>
      <c r="M26" s="30">
        <f>0.001*[6]FI!$AB$357</f>
        <v>13.144807617187499</v>
      </c>
      <c r="N26" s="30">
        <f>0.001*[6]FR!$AB$357</f>
        <v>49.602269531250002</v>
      </c>
      <c r="O26" s="30">
        <f>0.001*[6]DE!$AB$357</f>
        <v>14.897267578125</v>
      </c>
      <c r="P26" s="30">
        <f>0.001*[6]GR!$AB$357</f>
        <v>4.7804184570312502</v>
      </c>
      <c r="Q26" s="30">
        <f>0.001*[6]HU!$AB$357</f>
        <v>0.18972164916992187</v>
      </c>
      <c r="R26" s="30">
        <f>0.001*[6]IE!$AB$357</f>
        <v>0.64754742431640622</v>
      </c>
      <c r="S26" s="30">
        <f>0.001*[6]IT!$AB$357</f>
        <v>36.161546874999999</v>
      </c>
      <c r="T26" s="30">
        <f>0.001*[6]LA!$AB$357</f>
        <v>3.3022355957031251</v>
      </c>
      <c r="U26" s="30">
        <f>0.001*[6]LT!$AB$357</f>
        <v>0.41193478393554689</v>
      </c>
      <c r="V26" s="30">
        <f>0.001*[6]LU!$AB$357</f>
        <v>0</v>
      </c>
      <c r="W26" s="30">
        <f>0.001*[6]MT!$AB$357</f>
        <v>0</v>
      </c>
      <c r="X26" s="30">
        <f>0.001*[6]NL!$AB$357</f>
        <v>9.4295669555664069E-2</v>
      </c>
      <c r="Y26" s="30">
        <f>0.001*[6]PL!$AB$357</f>
        <v>1.0773748779296874</v>
      </c>
      <c r="Z26" s="30">
        <f>0.001*[6]PT!$AB$357</f>
        <v>9.2119404296875</v>
      </c>
      <c r="AA26" s="30">
        <f>0.001*[6]RO!$AB$357</f>
        <v>17.97703515625</v>
      </c>
      <c r="AB26" s="30">
        <f>0.001*[6]SK!$AB$357</f>
        <v>4.0250073242187501</v>
      </c>
      <c r="AC26" s="30">
        <f>0.001*[6]SI!$AB$357</f>
        <v>3.8486684570312502</v>
      </c>
      <c r="AD26" s="30">
        <f>0.001*[6]ES!$AB$357</f>
        <v>24.855263671875001</v>
      </c>
      <c r="AE26" s="30">
        <f>0.001*[6]SE!$AB$357</f>
        <v>64.432097656250008</v>
      </c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5"/>
      <c r="AY26" s="25"/>
      <c r="AZ26" s="26"/>
    </row>
    <row r="27" spans="2:52" ht="12.95" customHeight="1" x14ac:dyDescent="0.25">
      <c r="B27" s="27" t="s">
        <v>76</v>
      </c>
      <c r="C27" s="28" t="s">
        <v>87</v>
      </c>
      <c r="D27" s="29">
        <f>0.001*[6]EU28!$AB$358</f>
        <v>48.773294931173325</v>
      </c>
      <c r="E27" s="30">
        <f>0.001*[6]AT!$AB$358</f>
        <v>6.5553930664062499</v>
      </c>
      <c r="F27" s="30">
        <f>0.001*[6]BE!$AB$358</f>
        <v>0.18512336730957032</v>
      </c>
      <c r="G27" s="30">
        <f>0.001*[6]BG!$AB$358</f>
        <v>0.37182330322265628</v>
      </c>
      <c r="H27" s="30">
        <f>0.001*[6]HR!$AB$358</f>
        <v>0.49109759521484375</v>
      </c>
      <c r="I27" s="30">
        <f>0.001*[6]CY!$AB$358</f>
        <v>3.2700002193450928E-3</v>
      </c>
      <c r="J27" s="30">
        <f>0.001*[6]CZ!$AB$358</f>
        <v>0.65434808349609375</v>
      </c>
      <c r="K27" s="30">
        <f>0.001*[6]DK!$AB$358</f>
        <v>2.636296272277832E-2</v>
      </c>
      <c r="L27" s="30">
        <f>0.001*[6]EE!$AB$358</f>
        <v>3.3113571166992185E-2</v>
      </c>
      <c r="M27" s="30">
        <f>0.001*[6]FI!$AB$358</f>
        <v>1.96537451171875</v>
      </c>
      <c r="N27" s="30">
        <f>0.001*[6]FR!$AB$358</f>
        <v>8.9727900390625006</v>
      </c>
      <c r="O27" s="30">
        <f>0.001*[6]DE!$AB$358</f>
        <v>4.7790400390625001</v>
      </c>
      <c r="P27" s="30">
        <f>0.001*[6]GR!$AB$358</f>
        <v>0.23197116088867187</v>
      </c>
      <c r="Q27" s="30">
        <f>0.001*[6]HU!$AB$358</f>
        <v>8.0043235778808591E-2</v>
      </c>
      <c r="R27" s="30">
        <f>0.001*[6]IE!$AB$358</f>
        <v>0.20064111328125001</v>
      </c>
      <c r="S27" s="30">
        <f>0.001*[6]IT!$AB$358</f>
        <v>8.12139013671875</v>
      </c>
      <c r="T27" s="30">
        <f>0.001*[6]LA!$AB$358</f>
        <v>0.16686524963378907</v>
      </c>
      <c r="U27" s="30">
        <f>0.001*[6]LT!$AB$358</f>
        <v>0.20212699890136721</v>
      </c>
      <c r="V27" s="30">
        <f>0.001*[6]LU!$AB$358</f>
        <v>0.1363973388671875</v>
      </c>
      <c r="W27" s="30">
        <f>0.001*[6]MT!$AB$358</f>
        <v>0</v>
      </c>
      <c r="X27" s="30">
        <f>0.001*[6]NL!$AB$358</f>
        <v>5.6067695617675779E-3</v>
      </c>
      <c r="Y27" s="30">
        <f>0.001*[6]PL!$AB$358</f>
        <v>2.0216684570312502</v>
      </c>
      <c r="Z27" s="30">
        <f>0.001*[6]PT!$AB$358</f>
        <v>0.82236657714843753</v>
      </c>
      <c r="AA27" s="30">
        <f>0.001*[6]RO!$AB$358</f>
        <v>1.742942626953125</v>
      </c>
      <c r="AB27" s="30">
        <f>0.001*[6]SK!$AB$358</f>
        <v>0.31118344116210939</v>
      </c>
      <c r="AC27" s="30">
        <f>0.001*[6]SI!$AB$358</f>
        <v>0.80943536376953129</v>
      </c>
      <c r="AD27" s="30">
        <f>0.001*[6]ES!$AB$358</f>
        <v>4.5871337890625004</v>
      </c>
      <c r="AE27" s="30">
        <f>0.001*[6]SE!$AB$358</f>
        <v>5.2957861328125002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5"/>
      <c r="AY27" s="25"/>
      <c r="AZ27" s="26"/>
    </row>
    <row r="28" spans="2:52" ht="12.95" customHeight="1" x14ac:dyDescent="0.25">
      <c r="B28" s="27" t="s">
        <v>77</v>
      </c>
      <c r="C28" s="28" t="s">
        <v>87</v>
      </c>
      <c r="D28" s="31">
        <f>0.001*[6]EU28!$AB$359</f>
        <v>450.95796557617189</v>
      </c>
      <c r="E28" s="32">
        <f>0.001*[6]AT!$AB$359</f>
        <v>12.116973876953125</v>
      </c>
      <c r="F28" s="32">
        <f>0.001*[6]BE!$AB$359</f>
        <v>12.258870422363282</v>
      </c>
      <c r="G28" s="32">
        <f>0.001*[6]BG!$AB$359</f>
        <v>4.0526512451171879</v>
      </c>
      <c r="H28" s="32">
        <f>0.001*[6]HR!$AB$359</f>
        <v>2.1133061523437502</v>
      </c>
      <c r="I28" s="32">
        <f>0.001*[6]CY!$AB$359</f>
        <v>1.6336238555908202</v>
      </c>
      <c r="J28" s="32">
        <f>0.001*[6]CZ!$AB$359</f>
        <v>3.7723898925781252</v>
      </c>
      <c r="K28" s="32">
        <f>0.001*[6]DK!$AB$359</f>
        <v>5.5293901367187503</v>
      </c>
      <c r="L28" s="32">
        <f>0.001*[6]EE!$AB$359</f>
        <v>2.4534225463867188E-2</v>
      </c>
      <c r="M28" s="32">
        <f>0.001*[6]FI!$AB$359</f>
        <v>2.4220055541992189</v>
      </c>
      <c r="N28" s="32">
        <f>0.001*[6]FR!$AB$359</f>
        <v>84.742617187500002</v>
      </c>
      <c r="O28" s="32">
        <f>0.001*[6]DE!$AB$359</f>
        <v>117.88915234375</v>
      </c>
      <c r="P28" s="32">
        <f>0.001*[6]GR!$AB$359</f>
        <v>13.810510498046876</v>
      </c>
      <c r="Q28" s="32">
        <f>0.001*[6]HU!$AB$359</f>
        <v>7.1563481445312505</v>
      </c>
      <c r="R28" s="32">
        <f>0.001*[6]IE!$AB$359</f>
        <v>4.2661641845703127</v>
      </c>
      <c r="S28" s="32">
        <f>0.001*[6]IT!$AB$359</f>
        <v>65.338796875</v>
      </c>
      <c r="T28" s="32">
        <f>0.001*[6]LA!$AB$359</f>
        <v>3.3089553833007816E-2</v>
      </c>
      <c r="U28" s="32">
        <f>0.001*[6]LT!$AB$359</f>
        <v>0.13212260437011719</v>
      </c>
      <c r="V28" s="32">
        <f>0.001*[6]LU!$AB$359</f>
        <v>0.28633211517333984</v>
      </c>
      <c r="W28" s="32">
        <f>0.001*[6]MT!$AB$359</f>
        <v>0.26100092315673828</v>
      </c>
      <c r="X28" s="32">
        <f>0.001*[6]NL!$AB$359</f>
        <v>15.220514160156251</v>
      </c>
      <c r="Y28" s="32">
        <f>0.001*[6]PL!$AB$359</f>
        <v>3.0797119140625</v>
      </c>
      <c r="Z28" s="32">
        <f>0.001*[6]PT!$AB$359</f>
        <v>6.1602443847656252</v>
      </c>
      <c r="AA28" s="32">
        <f>0.001*[6]RO!$AB$359</f>
        <v>7.6843940429687505</v>
      </c>
      <c r="AB28" s="32">
        <f>0.001*[6]SK!$AB$359</f>
        <v>4.2410100708007814</v>
      </c>
      <c r="AC28" s="32">
        <f>0.001*[6]SI!$AB$359</f>
        <v>2.1170198669433593</v>
      </c>
      <c r="AD28" s="32">
        <f>0.001*[6]ES!$AB$359</f>
        <v>74.388404296874995</v>
      </c>
      <c r="AE28" s="32">
        <f>0.001*[6]SE!$AB$359</f>
        <v>0.22678704833984376</v>
      </c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5"/>
      <c r="AY28" s="25"/>
      <c r="AZ28" s="26"/>
    </row>
    <row r="29" spans="2:52" ht="12.95" customHeight="1" x14ac:dyDescent="0.25">
      <c r="B29" s="27" t="s">
        <v>78</v>
      </c>
      <c r="C29" s="28" t="s">
        <v>87</v>
      </c>
      <c r="D29" s="29">
        <f>0.001*[6]EU28!$AB$360</f>
        <v>4.494428588867188</v>
      </c>
      <c r="E29" s="30">
        <f>0.001*[6]AT!$AB$360</f>
        <v>0</v>
      </c>
      <c r="F29" s="30">
        <f>0.001*[6]BE!$AB$360</f>
        <v>0</v>
      </c>
      <c r="G29" s="30">
        <f>0.001*[6]BG!$AB$360</f>
        <v>0</v>
      </c>
      <c r="H29" s="30">
        <f>0.001*[6]HR!$AB$360</f>
        <v>0</v>
      </c>
      <c r="I29" s="30">
        <f>0.001*[6]CY!$AB$360</f>
        <v>2.0806884765625002E-3</v>
      </c>
      <c r="J29" s="30">
        <f>0.001*[6]CZ!$AB$360</f>
        <v>0</v>
      </c>
      <c r="K29" s="30">
        <f>0.001*[6]DK!$AB$360</f>
        <v>0</v>
      </c>
      <c r="L29" s="30">
        <f>0.001*[6]EE!$AB$360</f>
        <v>0</v>
      </c>
      <c r="M29" s="30">
        <f>0.001*[6]FI!$AB$360</f>
        <v>0</v>
      </c>
      <c r="N29" s="30">
        <f>0.001*[6]FR!$AB$360</f>
        <v>0</v>
      </c>
      <c r="O29" s="30">
        <f>0.001*[6]DE!$AB$360</f>
        <v>0</v>
      </c>
      <c r="P29" s="30">
        <f>0.001*[6]GR!$AB$360</f>
        <v>0.105373046875</v>
      </c>
      <c r="Q29" s="30">
        <f>0.001*[6]HU!$AB$360</f>
        <v>0</v>
      </c>
      <c r="R29" s="30">
        <f>0.001*[6]IE!$AB$360</f>
        <v>0</v>
      </c>
      <c r="S29" s="30">
        <f>0.001*[6]IT!$AB$360</f>
        <v>0</v>
      </c>
      <c r="T29" s="30">
        <f>0.001*[6]LA!$AB$360</f>
        <v>0</v>
      </c>
      <c r="U29" s="30">
        <f>0.001*[6]LT!$AB$360</f>
        <v>0</v>
      </c>
      <c r="V29" s="30">
        <f>0.001*[6]LU!$AB$360</f>
        <v>0</v>
      </c>
      <c r="W29" s="30">
        <f>0.001*[6]MT!$AB$360</f>
        <v>0</v>
      </c>
      <c r="X29" s="30">
        <f>0.001*[6]NL!$AB$360</f>
        <v>0</v>
      </c>
      <c r="Y29" s="30">
        <f>0.001*[6]PL!$AB$360</f>
        <v>0</v>
      </c>
      <c r="Z29" s="30">
        <f>0.001*[6]PT!$AB$360</f>
        <v>9.6722900390625005E-2</v>
      </c>
      <c r="AA29" s="30">
        <f>0.001*[6]RO!$AB$360</f>
        <v>0</v>
      </c>
      <c r="AB29" s="30">
        <f>0.001*[6]SK!$AB$360</f>
        <v>0</v>
      </c>
      <c r="AC29" s="30">
        <f>0.001*[6]SI!$AB$360</f>
        <v>0</v>
      </c>
      <c r="AD29" s="30">
        <f>0.001*[6]ES!$AB$360</f>
        <v>4.2902519531249999</v>
      </c>
      <c r="AE29" s="30">
        <f>0.001*[6]SE!$AB$360</f>
        <v>0</v>
      </c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5"/>
      <c r="AY29" s="25"/>
      <c r="AZ29" s="26"/>
    </row>
    <row r="30" spans="2:52" ht="12.95" customHeight="1" x14ac:dyDescent="0.25">
      <c r="B30" s="27" t="s">
        <v>79</v>
      </c>
      <c r="C30" s="28" t="s">
        <v>87</v>
      </c>
      <c r="D30" s="31">
        <f>0.001*[6]EU28!$AB$361</f>
        <v>0.20622817482789169</v>
      </c>
      <c r="E30" s="32">
        <f>0.001*[6]AT!$AB$361</f>
        <v>0</v>
      </c>
      <c r="F30" s="32">
        <f>0.001*[6]BE!$AB$361</f>
        <v>0</v>
      </c>
      <c r="G30" s="32">
        <f>0.001*[6]BG!$AB$361</f>
        <v>0</v>
      </c>
      <c r="H30" s="32">
        <f>0.001*[6]HR!$AB$361</f>
        <v>0</v>
      </c>
      <c r="I30" s="32">
        <f>0.001*[6]CY!$AB$361</f>
        <v>0</v>
      </c>
      <c r="J30" s="32">
        <f>0.001*[6]CZ!$AB$361</f>
        <v>0</v>
      </c>
      <c r="K30" s="32">
        <f>0.001*[6]DK!$AB$361</f>
        <v>0</v>
      </c>
      <c r="L30" s="32">
        <f>0.001*[6]EE!$AB$361</f>
        <v>0</v>
      </c>
      <c r="M30" s="32">
        <f>0.001*[6]FI!$AB$361</f>
        <v>0</v>
      </c>
      <c r="N30" s="32">
        <f>0.001*[6]FR!$AB$361</f>
        <v>0</v>
      </c>
      <c r="O30" s="32">
        <f>0.001*[6]DE!$AB$361</f>
        <v>0</v>
      </c>
      <c r="P30" s="32">
        <f>0.001*[6]GR!$AB$361</f>
        <v>0</v>
      </c>
      <c r="Q30" s="32">
        <f>0.001*[6]HU!$AB$361</f>
        <v>0</v>
      </c>
      <c r="R30" s="32">
        <f>0.001*[6]IE!$AB$361</f>
        <v>1.8414127488765693E-2</v>
      </c>
      <c r="S30" s="32">
        <f>0.001*[6]IT!$AB$361</f>
        <v>1.1113913061782232E-2</v>
      </c>
      <c r="T30" s="32">
        <f>0.001*[6]LA!$AB$361</f>
        <v>0</v>
      </c>
      <c r="U30" s="32">
        <f>0.001*[6]LT!$AB$361</f>
        <v>0</v>
      </c>
      <c r="V30" s="32">
        <f>0.001*[6]LU!$AB$361</f>
        <v>0</v>
      </c>
      <c r="W30" s="32">
        <f>0.001*[6]MT!$AB$361</f>
        <v>0</v>
      </c>
      <c r="X30" s="32">
        <f>0.001*[6]NL!$AB$361</f>
        <v>0</v>
      </c>
      <c r="Y30" s="32">
        <f>0.001*[6]PL!$AB$361</f>
        <v>0</v>
      </c>
      <c r="Z30" s="32">
        <f>0.001*[6]PT!$AB$361</f>
        <v>0.17670013427734374</v>
      </c>
      <c r="AA30" s="32">
        <f>0.001*[6]RO!$AB$361</f>
        <v>0</v>
      </c>
      <c r="AB30" s="32">
        <f>0.001*[6]SK!$AB$361</f>
        <v>0</v>
      </c>
      <c r="AC30" s="32">
        <f>0.001*[6]SI!$AB$361</f>
        <v>0</v>
      </c>
      <c r="AD30" s="32">
        <f>0.001*[6]ES!$AB$361</f>
        <v>0</v>
      </c>
      <c r="AE30" s="32">
        <f>0.001*[6]SE!$AB$361</f>
        <v>0</v>
      </c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5"/>
      <c r="AY30" s="25"/>
      <c r="AZ30" s="26"/>
    </row>
    <row r="31" spans="2:52" ht="12.95" customHeight="1" x14ac:dyDescent="0.25">
      <c r="B31" s="27" t="s">
        <v>80</v>
      </c>
      <c r="C31" s="28" t="s">
        <v>87</v>
      </c>
      <c r="D31" s="31">
        <f>0.001*[6]EU28!$AB$362</f>
        <v>665.12783041111618</v>
      </c>
      <c r="E31" s="32">
        <f>0.001*[6]AT!$AB$362</f>
        <v>13.01951098968372</v>
      </c>
      <c r="F31" s="32">
        <f>0.001*[6]BE!$AB$362</f>
        <v>17.680162817443357</v>
      </c>
      <c r="G31" s="32">
        <f>0.001*[6]BG!$AB$362</f>
        <v>1.4924846935301617</v>
      </c>
      <c r="H31" s="32">
        <f>0.001*[6]HR!$AB$362</f>
        <v>3.3654953613281249</v>
      </c>
      <c r="I31" s="32">
        <f>0.001*[6]CY!$AB$362</f>
        <v>1.0232644564153368</v>
      </c>
      <c r="J31" s="32">
        <f>0.001*[6]CZ!$AB$362</f>
        <v>2.6266272600407436</v>
      </c>
      <c r="K31" s="32">
        <f>0.001*[6]DK!$AB$362</f>
        <v>21.856807216426461</v>
      </c>
      <c r="L31" s="32">
        <f>0.001*[6]EE!$AB$362</f>
        <v>4.1266439866088964</v>
      </c>
      <c r="M31" s="32">
        <f>0.001*[6]FI!$AB$362</f>
        <v>17.414036696913104</v>
      </c>
      <c r="N31" s="32">
        <f>0.001*[6]FR!$AB$362</f>
        <v>58.362687183603541</v>
      </c>
      <c r="O31" s="32">
        <f>0.001*[6]DE!$AB$362</f>
        <v>139.54782758303455</v>
      </c>
      <c r="P31" s="32">
        <f>0.001*[6]GR!$AB$362</f>
        <v>16.284544921875</v>
      </c>
      <c r="Q31" s="32">
        <f>0.001*[6]HU!$AB$362</f>
        <v>0.87424163818359379</v>
      </c>
      <c r="R31" s="32">
        <f>0.001*[6]IE!$AB$362</f>
        <v>28.199325120238189</v>
      </c>
      <c r="S31" s="32">
        <f>0.001*[6]IT!$AB$362</f>
        <v>55.458944929040754</v>
      </c>
      <c r="T31" s="32">
        <f>0.001*[6]LA!$AB$362</f>
        <v>1.3618632767211041</v>
      </c>
      <c r="U31" s="32">
        <f>0.001*[6]LT!$AB$362</f>
        <v>5.6633950306829828</v>
      </c>
      <c r="V31" s="32">
        <f>0.001*[6]LU!$AB$362</f>
        <v>0.29361031047365221</v>
      </c>
      <c r="W31" s="32">
        <f>0.001*[6]MT!$AB$362</f>
        <v>0.16170823960988437</v>
      </c>
      <c r="X31" s="32">
        <f>0.001*[6]NL!$AB$362</f>
        <v>22.463236292095228</v>
      </c>
      <c r="Y31" s="32">
        <f>0.001*[6]PL!$AB$362</f>
        <v>47.395544262378877</v>
      </c>
      <c r="Z31" s="32">
        <f>0.001*[6]PT!$AB$362</f>
        <v>20.389190419306164</v>
      </c>
      <c r="AA31" s="32">
        <f>0.001*[6]RO!$AB$362</f>
        <v>5.7271480926822935</v>
      </c>
      <c r="AB31" s="32">
        <f>0.001*[6]SK!$AB$362</f>
        <v>0.3769623978310348</v>
      </c>
      <c r="AC31" s="32">
        <f>0.001*[6]SI!$AB$362</f>
        <v>0.21096975708007812</v>
      </c>
      <c r="AD31" s="32">
        <f>0.001*[6]ES!$AB$362</f>
        <v>129.76439550713931</v>
      </c>
      <c r="AE31" s="32">
        <f>0.001*[6]SE!$AB$362</f>
        <v>49.987201970750057</v>
      </c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5"/>
      <c r="AY31" s="25"/>
      <c r="AZ31" s="26"/>
    </row>
    <row r="32" spans="2:52" ht="12.95" customHeight="1" x14ac:dyDescent="0.25">
      <c r="B32" s="27" t="s">
        <v>81</v>
      </c>
      <c r="C32" s="28" t="s">
        <v>87</v>
      </c>
      <c r="D32" s="31">
        <f>0.001*[6]EU28!$AB$363</f>
        <v>94.755552031845482</v>
      </c>
      <c r="E32" s="32">
        <f>0.001*[6]AT!$AB$363</f>
        <v>0</v>
      </c>
      <c r="F32" s="32">
        <f>0.001*[6]BE!$AB$363</f>
        <v>2.6126333295226645</v>
      </c>
      <c r="G32" s="32">
        <f>0.001*[6]BG!$AB$363</f>
        <v>0</v>
      </c>
      <c r="H32" s="32">
        <f>0.001*[6]HR!$AB$363</f>
        <v>0</v>
      </c>
      <c r="I32" s="32">
        <f>0.001*[6]CY!$AB$363</f>
        <v>0</v>
      </c>
      <c r="J32" s="32">
        <f>0.001*[6]CZ!$AB$363</f>
        <v>0</v>
      </c>
      <c r="K32" s="32">
        <f>0.001*[6]DK!$AB$363</f>
        <v>17.768009884431688</v>
      </c>
      <c r="L32" s="32">
        <f>0.001*[6]EE!$AB$363</f>
        <v>4.9204306865590346E-2</v>
      </c>
      <c r="M32" s="32">
        <f>0.001*[6]FI!$AB$363</f>
        <v>0.21240217580392859</v>
      </c>
      <c r="N32" s="32">
        <f>0.001*[6]FR!$AB$363</f>
        <v>12.625495204476787</v>
      </c>
      <c r="O32" s="32">
        <f>0.001*[6]DE!$AB$363</f>
        <v>15.912955770263563</v>
      </c>
      <c r="P32" s="32">
        <f>0.001*[6]GR!$AB$363</f>
        <v>0.50813531661222378</v>
      </c>
      <c r="Q32" s="32">
        <f>0.001*[6]HU!$AB$363</f>
        <v>0</v>
      </c>
      <c r="R32" s="32">
        <f>0.001*[6]IE!$AB$363</f>
        <v>3.0134825311595677</v>
      </c>
      <c r="S32" s="32">
        <f>0.001*[6]IT!$AB$363</f>
        <v>0.15350473043600701</v>
      </c>
      <c r="T32" s="32">
        <f>0.001*[6]LA!$AB$363</f>
        <v>5.6563217086345888E-2</v>
      </c>
      <c r="U32" s="32">
        <f>0.001*[6]LT!$AB$363</f>
        <v>3.4179186158184063E-2</v>
      </c>
      <c r="V32" s="32">
        <f>0.001*[6]LU!$AB$363</f>
        <v>0</v>
      </c>
      <c r="W32" s="32">
        <f>0.001*[6]MT!$AB$363</f>
        <v>0</v>
      </c>
      <c r="X32" s="32">
        <f>0.001*[6]NL!$AB$363</f>
        <v>39.506266274594147</v>
      </c>
      <c r="Y32" s="32">
        <f>0.001*[6]PL!$AB$363</f>
        <v>0.12689712472286302</v>
      </c>
      <c r="Z32" s="32">
        <f>0.001*[6]PT!$AB$363</f>
        <v>0</v>
      </c>
      <c r="AA32" s="32">
        <f>0.001*[6]RO!$AB$363</f>
        <v>5.8448039711002315E-3</v>
      </c>
      <c r="AB32" s="32">
        <f>0.001*[6]SK!$AB$363</f>
        <v>0</v>
      </c>
      <c r="AC32" s="32">
        <f>0.001*[6]SI!$AB$363</f>
        <v>0</v>
      </c>
      <c r="AD32" s="32">
        <f>0.001*[6]ES!$AB$363</f>
        <v>0.43764873624118394</v>
      </c>
      <c r="AE32" s="32">
        <f>0.001*[6]SE!$AB$363</f>
        <v>1.7323294394996167</v>
      </c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5"/>
      <c r="AY32" s="25"/>
      <c r="AZ32" s="26"/>
    </row>
    <row r="33" spans="2:52" ht="12.95" customHeight="1" x14ac:dyDescent="0.25">
      <c r="B33" s="33" t="s">
        <v>82</v>
      </c>
      <c r="C33" s="34" t="s">
        <v>87</v>
      </c>
      <c r="D33" s="35">
        <f>0.001*[6]EU28!$AB$364</f>
        <v>1762.3955319333329</v>
      </c>
      <c r="E33" s="36">
        <f>0.001*[6]AT!$AB$364</f>
        <v>72.822116253393745</v>
      </c>
      <c r="F33" s="36">
        <f>0.001*[6]BE!$AB$364</f>
        <v>37.164453161812823</v>
      </c>
      <c r="G33" s="36">
        <f>0.001*[6]BG!$AB$364</f>
        <v>11.603399971011241</v>
      </c>
      <c r="H33" s="36">
        <f>0.001*[6]HR!$AB$364</f>
        <v>13.628139787912369</v>
      </c>
      <c r="I33" s="36">
        <f>0.001*[6]CY!$AB$364</f>
        <v>2.693710560882252</v>
      </c>
      <c r="J33" s="36">
        <f>0.001*[6]CZ!$AB$364</f>
        <v>13.466664155792696</v>
      </c>
      <c r="K33" s="36">
        <f>0.001*[6]DK!$AB$364</f>
        <v>51.168987348889765</v>
      </c>
      <c r="L33" s="36">
        <f>0.001*[6]EE!$AB$364</f>
        <v>4.9160829889090571</v>
      </c>
      <c r="M33" s="36">
        <f>0.001*[6]FI!$AB$364</f>
        <v>49.977475034139758</v>
      </c>
      <c r="N33" s="36">
        <f>0.001*[6]FR!$AB$364</f>
        <v>239.83555791450854</v>
      </c>
      <c r="O33" s="36">
        <f>0.001*[6]DE!$AB$364</f>
        <v>334.95461462160864</v>
      </c>
      <c r="P33" s="36">
        <f>0.001*[6]GR!$AB$364</f>
        <v>37.87519862437437</v>
      </c>
      <c r="Q33" s="36">
        <f>0.001*[6]HU!$AB$364</f>
        <v>11.405681171417237</v>
      </c>
      <c r="R33" s="36">
        <f>0.001*[6]IE!$AB$364</f>
        <v>38.551868568437307</v>
      </c>
      <c r="S33" s="36">
        <f>0.001*[6]IT!$AB$364</f>
        <v>187.17117763198681</v>
      </c>
      <c r="T33" s="36">
        <f>0.001*[6]LA!$AB$364</f>
        <v>5.4660159422594452</v>
      </c>
      <c r="U33" s="36">
        <f>0.001*[6]LT!$AB$364</f>
        <v>7.1278377442345082</v>
      </c>
      <c r="V33" s="36">
        <f>0.001*[6]LU!$AB$364</f>
        <v>0.79947960687539132</v>
      </c>
      <c r="W33" s="36">
        <f>0.001*[6]MT!$AB$364</f>
        <v>0.42283215959607279</v>
      </c>
      <c r="X33" s="36">
        <f>0.001*[6]NL!$AB$364</f>
        <v>88.179081138783815</v>
      </c>
      <c r="Y33" s="36">
        <f>0.001*[6]PL!$AB$364</f>
        <v>66.632315111085518</v>
      </c>
      <c r="Z33" s="36">
        <f>0.001*[6]PT!$AB$364</f>
        <v>41.064120022882825</v>
      </c>
      <c r="AA33" s="36">
        <f>0.001*[6]RO!$AB$364</f>
        <v>37.106671798802594</v>
      </c>
      <c r="AB33" s="36">
        <f>0.001*[6]SK!$AB$364</f>
        <v>11.397762763755871</v>
      </c>
      <c r="AC33" s="36">
        <f>0.001*[6]SI!$AB$364</f>
        <v>7.6304353618621832</v>
      </c>
      <c r="AD33" s="36">
        <f>0.001*[6]ES!$AB$364</f>
        <v>253.40739137892433</v>
      </c>
      <c r="AE33" s="36">
        <f>0.001*[6]SE!$AB$364</f>
        <v>135.92646110919378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5"/>
      <c r="AY33" s="25"/>
      <c r="AZ33" s="26"/>
    </row>
    <row r="34" spans="2:52" ht="12.95" customHeight="1" x14ac:dyDescent="0.25">
      <c r="B34" s="27" t="s">
        <v>83</v>
      </c>
      <c r="C34" s="28" t="s">
        <v>87</v>
      </c>
      <c r="D34" s="29">
        <f>0.001*[6]EU28!$AB$365</f>
        <v>146.94496997978538</v>
      </c>
      <c r="E34" s="30">
        <f>0.001*[6]AT!$AB$365</f>
        <v>4.6508828124999999</v>
      </c>
      <c r="F34" s="30">
        <f>0.001*[6]BE!$AB$365</f>
        <v>2.8199472656250002</v>
      </c>
      <c r="G34" s="30">
        <f>0.001*[6]BG!$AB$365</f>
        <v>0.93735754394531257</v>
      </c>
      <c r="H34" s="30">
        <f>0.001*[6]HR!$AB$365</f>
        <v>0.30290817260742187</v>
      </c>
      <c r="I34" s="30">
        <f>0.001*[6]CY!$AB$365</f>
        <v>1.9611997604370119E-2</v>
      </c>
      <c r="J34" s="30">
        <f>0.001*[6]CZ!$AB$365</f>
        <v>4.0928947753906249</v>
      </c>
      <c r="K34" s="30">
        <f>0.001*[6]DK!$AB$365</f>
        <v>5.8649921875000004</v>
      </c>
      <c r="L34" s="30">
        <f>0.001*[6]EE!$AB$365</f>
        <v>0.59932501220703127</v>
      </c>
      <c r="M34" s="30">
        <f>0.001*[6]FI!$AB$365</f>
        <v>14.7077919921875</v>
      </c>
      <c r="N34" s="30">
        <f>0.001*[6]FR!$AB$365</f>
        <v>19.1762890625</v>
      </c>
      <c r="O34" s="30">
        <f>0.001*[6]DE!$AB$365</f>
        <v>29.818074218750002</v>
      </c>
      <c r="P34" s="30">
        <f>0.001*[6]GR!$AB$365</f>
        <v>1.1348046875</v>
      </c>
      <c r="Q34" s="30">
        <f>0.001*[6]HU!$AB$365</f>
        <v>2.3727229003906252</v>
      </c>
      <c r="R34" s="30">
        <f>0.001*[6]IE!$AB$365</f>
        <v>1.181915283203125</v>
      </c>
      <c r="S34" s="30">
        <f>0.001*[6]IT!$AB$365</f>
        <v>11.236791015625</v>
      </c>
      <c r="T34" s="30">
        <f>0.001*[6]LA!$AB$365</f>
        <v>0.51474377441406249</v>
      </c>
      <c r="U34" s="30">
        <f>0.001*[6]LT!$AB$365</f>
        <v>0.57700146484375003</v>
      </c>
      <c r="V34" s="30">
        <f>0.001*[6]LU!$AB$365</f>
        <v>7.5099517822265621E-2</v>
      </c>
      <c r="W34" s="30">
        <f>0.001*[6]MT!$AB$365</f>
        <v>1.2299682945013046E-4</v>
      </c>
      <c r="X34" s="30">
        <f>0.001*[6]NL!$AB$365</f>
        <v>8.7963212890625009</v>
      </c>
      <c r="Y34" s="30">
        <f>0.001*[6]PL!$AB$365</f>
        <v>8.0324624023437501</v>
      </c>
      <c r="Z34" s="30">
        <f>0.001*[6]PT!$AB$365</f>
        <v>1.5315609130859376</v>
      </c>
      <c r="AA34" s="30">
        <f>0.001*[6]RO!$AB$365</f>
        <v>2.2829516601562498</v>
      </c>
      <c r="AB34" s="30">
        <f>0.001*[6]SK!$AB$365</f>
        <v>1.7602022705078126</v>
      </c>
      <c r="AC34" s="30">
        <f>0.001*[6]SI!$AB$365</f>
        <v>0.52455413818359375</v>
      </c>
      <c r="AD34" s="30">
        <f>0.001*[6]ES!$AB$365</f>
        <v>10.491425781249999</v>
      </c>
      <c r="AE34" s="30">
        <f>0.001*[6]SE!$AB$365</f>
        <v>13.44221484375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5"/>
      <c r="AY34" s="25"/>
      <c r="AZ34" s="26"/>
    </row>
    <row r="35" spans="2:52" ht="12.95" customHeight="1" x14ac:dyDescent="0.25">
      <c r="B35" s="37" t="s">
        <v>84</v>
      </c>
      <c r="C35" s="38" t="s">
        <v>87</v>
      </c>
      <c r="D35" s="39">
        <f>0.001*[6]EU28!$AB$366</f>
        <v>327.31508778381351</v>
      </c>
      <c r="E35" s="40">
        <f>0.001*[6]AT!$AB$366</f>
        <v>11.149452148437501</v>
      </c>
      <c r="F35" s="40">
        <f>0.001*[6]BE!$AB$366</f>
        <v>11.619896484374999</v>
      </c>
      <c r="G35" s="40">
        <f>0.001*[6]BG!$AB$366</f>
        <v>2.7592497558593752</v>
      </c>
      <c r="H35" s="40">
        <f>0.001*[6]HR!$AB$366</f>
        <v>1.98702978515625</v>
      </c>
      <c r="I35" s="40">
        <f>0.001*[6]CY!$AB$366</f>
        <v>1.4110936279296875</v>
      </c>
      <c r="J35" s="40">
        <f>0.001*[6]CZ!$AB$366</f>
        <v>2.61823583984375</v>
      </c>
      <c r="K35" s="40">
        <f>0.001*[6]DK!$AB$366</f>
        <v>4.5581562499999997</v>
      </c>
      <c r="L35" s="40">
        <f>0.001*[6]EE!$AB$366</f>
        <v>1.8915817260742186E-2</v>
      </c>
      <c r="M35" s="40">
        <f>0.001*[6]FI!$AB$366</f>
        <v>2.1698581542968749</v>
      </c>
      <c r="N35" s="40">
        <f>0.001*[6]FR!$AB$366</f>
        <v>68.347101562500001</v>
      </c>
      <c r="O35" s="40">
        <f>0.001*[6]DE!$AB$366</f>
        <v>77.546132812500005</v>
      </c>
      <c r="P35" s="40">
        <f>0.001*[6]GR!$AB$366</f>
        <v>10.24728125</v>
      </c>
      <c r="Q35" s="40">
        <f>0.001*[6]HU!$AB$366</f>
        <v>3.7361381835937499</v>
      </c>
      <c r="R35" s="40">
        <f>0.001*[6]IE!$AB$366</f>
        <v>3.694806884765625</v>
      </c>
      <c r="S35" s="40">
        <f>0.001*[6]IT!$AB$366</f>
        <v>36.712675781249999</v>
      </c>
      <c r="T35" s="40">
        <f>0.001*[6]LA!$AB$366</f>
        <v>2.6555023193359374E-2</v>
      </c>
      <c r="U35" s="40">
        <f>0.001*[6]LT!$AB$366</f>
        <v>0.10259262084960938</v>
      </c>
      <c r="V35" s="40">
        <f>0.001*[6]LU!$AB$366</f>
        <v>0.25528022766113284</v>
      </c>
      <c r="W35" s="40">
        <f>0.001*[6]MT!$AB$366</f>
        <v>0.22980513000488281</v>
      </c>
      <c r="X35" s="40">
        <f>0.001*[6]NL!$AB$366</f>
        <v>12.19686328125</v>
      </c>
      <c r="Y35" s="40">
        <f>0.001*[6]PL!$AB$366</f>
        <v>2.44399365234375</v>
      </c>
      <c r="Z35" s="40">
        <f>0.001*[6]PT!$AB$366</f>
        <v>5.7116162109374997</v>
      </c>
      <c r="AA35" s="40">
        <f>0.001*[6]RO!$AB$366</f>
        <v>5.4660913085937501</v>
      </c>
      <c r="AB35" s="40">
        <f>0.001*[6]SK!$AB$366</f>
        <v>4.0713037109375003</v>
      </c>
      <c r="AC35" s="40">
        <f>0.001*[6]SI!$AB$366</f>
        <v>1.63488134765625</v>
      </c>
      <c r="AD35" s="40">
        <f>0.001*[6]ES!$AB$366</f>
        <v>56.428937500000004</v>
      </c>
      <c r="AE35" s="40">
        <f>0.001*[6]SE!$AB$366</f>
        <v>0.17114343261718751</v>
      </c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5"/>
      <c r="AY35" s="25"/>
      <c r="AZ35" s="26"/>
    </row>
    <row r="36" spans="2:52" ht="12.95" customHeight="1" x14ac:dyDescent="0.25">
      <c r="B36" s="18" t="s">
        <v>88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2:52" ht="12.95" customHeight="1" x14ac:dyDescent="0.25">
      <c r="B37" s="41" t="s">
        <v>89</v>
      </c>
      <c r="C37" s="42" t="s">
        <v>90</v>
      </c>
      <c r="D37" s="43">
        <f>[6]EU28!$AB$396</f>
        <v>0.57020559523945835</v>
      </c>
      <c r="E37" s="44">
        <f>[6]AT!$AB$396</f>
        <v>0.92163342505285828</v>
      </c>
      <c r="F37" s="44">
        <f>[6]BE!$AB$396</f>
        <v>0.37432004261019125</v>
      </c>
      <c r="G37" s="44">
        <f>[6]BG!$AB$396</f>
        <v>0.30947383740953255</v>
      </c>
      <c r="H37" s="44">
        <f>[6]HR!$AB$396</f>
        <v>0.66584812154149675</v>
      </c>
      <c r="I37" s="44">
        <f>[6]CY!$AB$396</f>
        <v>0.4329297651801009</v>
      </c>
      <c r="J37" s="44">
        <f>[6]CZ!$AB$396</f>
        <v>0.18394969711272324</v>
      </c>
      <c r="K37" s="44">
        <f>[6]DK!$AB$396</f>
        <v>0.99026355434081426</v>
      </c>
      <c r="L37" s="44">
        <f>[6]EE!$AB$396</f>
        <v>0.47739991696758616</v>
      </c>
      <c r="M37" s="44">
        <f>[6]FI!$AB$396</f>
        <v>0.52994071468949366</v>
      </c>
      <c r="N37" s="44">
        <f>[6]FR!$AB$396</f>
        <v>0.39965399213892921</v>
      </c>
      <c r="O37" s="44">
        <f>[6]DE!$AB$396</f>
        <v>0.62585951543335061</v>
      </c>
      <c r="P37" s="44">
        <f>[6]GR!$AB$396</f>
        <v>0.65369205628355076</v>
      </c>
      <c r="Q37" s="44">
        <f>[6]HU!$AB$396</f>
        <v>0.21513045032974532</v>
      </c>
      <c r="R37" s="44">
        <f>[6]IE!$AB$396</f>
        <v>0.67650290787419565</v>
      </c>
      <c r="S37" s="44">
        <f>[6]IT!$AB$396</f>
        <v>0.55115836945072028</v>
      </c>
      <c r="T37" s="44">
        <f>[6]LA!$AB$396</f>
        <v>0.59989776539635209</v>
      </c>
      <c r="U37" s="44">
        <f>[6]LT!$AB$396</f>
        <v>0.54826316867119218</v>
      </c>
      <c r="V37" s="44">
        <f>[6]LU!$AB$396</f>
        <v>0.35526031823932763</v>
      </c>
      <c r="W37" s="44">
        <f>[6]MT!$AB$396</f>
        <v>0.12119007153799735</v>
      </c>
      <c r="X37" s="44">
        <f>[6]NL!$AB$396</f>
        <v>0.69504699624968413</v>
      </c>
      <c r="Y37" s="44">
        <f>[6]PL!$AB$396</f>
        <v>0.33812026777624166</v>
      </c>
      <c r="Z37" s="44">
        <f>[6]PT!$AB$396</f>
        <v>0.79963746374754752</v>
      </c>
      <c r="AA37" s="44">
        <f>[6]RO!$AB$396</f>
        <v>0.49642713551825246</v>
      </c>
      <c r="AB37" s="44">
        <f>[6]SK!$AB$396</f>
        <v>0.32234759695652965</v>
      </c>
      <c r="AC37" s="44">
        <f>[6]SI!$AB$396</f>
        <v>0.4521198395091881</v>
      </c>
      <c r="AD37" s="44">
        <f>[6]ES!$AB$396</f>
        <v>0.85992542088070423</v>
      </c>
      <c r="AE37" s="44">
        <f>[6]SE!$AB$396</f>
        <v>0.89904399172692484</v>
      </c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6"/>
      <c r="AY37" s="46"/>
      <c r="AZ37" s="47"/>
    </row>
    <row r="38" spans="2:52" ht="12.95" customHeight="1" x14ac:dyDescent="0.25">
      <c r="B38" s="48" t="s">
        <v>91</v>
      </c>
      <c r="C38" s="49" t="s">
        <v>87</v>
      </c>
      <c r="D38" s="50">
        <f>D33/D37</f>
        <v>3090.8071520996095</v>
      </c>
      <c r="E38" s="51">
        <f t="shared" ref="E38:AE38" si="0">E33/E37</f>
        <v>79.014187500000006</v>
      </c>
      <c r="F38" s="51">
        <f t="shared" si="0"/>
        <v>99.285234374999987</v>
      </c>
      <c r="G38" s="51">
        <f t="shared" si="0"/>
        <v>37.493960937500006</v>
      </c>
      <c r="H38" s="51">
        <f t="shared" si="0"/>
        <v>20.46733984375</v>
      </c>
      <c r="I38" s="51">
        <f t="shared" si="0"/>
        <v>6.2220498046874999</v>
      </c>
      <c r="J38" s="51">
        <f t="shared" si="0"/>
        <v>73.20840625000001</v>
      </c>
      <c r="K38" s="51">
        <f t="shared" si="0"/>
        <v>51.672089843750001</v>
      </c>
      <c r="L38" s="51">
        <f t="shared" si="0"/>
        <v>10.297620117187499</v>
      </c>
      <c r="M38" s="51">
        <f t="shared" si="0"/>
        <v>94.307671874999997</v>
      </c>
      <c r="N38" s="51">
        <f t="shared" si="0"/>
        <v>600.10800000000006</v>
      </c>
      <c r="O38" s="51">
        <f t="shared" si="0"/>
        <v>535.19137499999999</v>
      </c>
      <c r="P38" s="51">
        <f t="shared" si="0"/>
        <v>57.940429687500007</v>
      </c>
      <c r="Q38" s="51">
        <f t="shared" si="0"/>
        <v>53.017511718750001</v>
      </c>
      <c r="R38" s="51">
        <f t="shared" si="0"/>
        <v>56.986996093750008</v>
      </c>
      <c r="S38" s="51">
        <f t="shared" si="0"/>
        <v>339.596</v>
      </c>
      <c r="T38" s="51">
        <f t="shared" si="0"/>
        <v>9.1115791015624996</v>
      </c>
      <c r="U38" s="51">
        <f t="shared" si="0"/>
        <v>13.000759765625</v>
      </c>
      <c r="V38" s="51">
        <f t="shared" si="0"/>
        <v>2.2504050292968754</v>
      </c>
      <c r="W38" s="51">
        <f t="shared" si="0"/>
        <v>3.4890000000000003</v>
      </c>
      <c r="X38" s="51">
        <f t="shared" si="0"/>
        <v>126.867796875</v>
      </c>
      <c r="Y38" s="51">
        <f t="shared" si="0"/>
        <v>197.06690625000002</v>
      </c>
      <c r="Z38" s="51">
        <f t="shared" si="0"/>
        <v>51.353421875000002</v>
      </c>
      <c r="AA38" s="51">
        <f t="shared" si="0"/>
        <v>74.74746875000001</v>
      </c>
      <c r="AB38" s="51">
        <f t="shared" si="0"/>
        <v>35.358609375</v>
      </c>
      <c r="AC38" s="51">
        <f t="shared" si="0"/>
        <v>16.877019531249999</v>
      </c>
      <c r="AD38" s="51">
        <f t="shared" si="0"/>
        <v>294.68531249999995</v>
      </c>
      <c r="AE38" s="51">
        <f t="shared" si="0"/>
        <v>151.19000000000003</v>
      </c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6"/>
      <c r="AY38" s="46"/>
      <c r="AZ38" s="47"/>
    </row>
    <row r="39" spans="2:52" ht="12.95" customHeight="1" x14ac:dyDescent="0.25">
      <c r="B39" s="27"/>
      <c r="C39" s="28"/>
      <c r="D39" s="52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6"/>
      <c r="AY39" s="46"/>
      <c r="AZ39" s="47"/>
    </row>
    <row r="40" spans="2:52" ht="18" customHeight="1" x14ac:dyDescent="0.25">
      <c r="B40" s="54" t="s">
        <v>92</v>
      </c>
      <c r="C40" s="55"/>
      <c r="D40" s="19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7"/>
      <c r="AY40" s="17"/>
      <c r="AZ40" s="16"/>
    </row>
    <row r="41" spans="2:52" ht="12.95" customHeight="1" x14ac:dyDescent="0.25">
      <c r="B41" s="56" t="s">
        <v>70</v>
      </c>
      <c r="C41" s="57" t="s">
        <v>93</v>
      </c>
      <c r="D41" s="58">
        <f>IF(D6=0,"n.a.",D22/D6*1000)</f>
        <v>4427.3704285785889</v>
      </c>
      <c r="E41" s="59">
        <f t="shared" ref="E41:AE41" si="1">IF(E6=0,"n.a.",E22/E6*1000)</f>
        <v>1814.0146750518813</v>
      </c>
      <c r="F41" s="59">
        <f t="shared" si="1"/>
        <v>2867.4311793720876</v>
      </c>
      <c r="G41" s="59">
        <f t="shared" si="1"/>
        <v>6061.7335147979138</v>
      </c>
      <c r="H41" s="59">
        <f t="shared" si="1"/>
        <v>6164.252633000563</v>
      </c>
      <c r="I41" s="59">
        <f t="shared" si="1"/>
        <v>6080.140265068997</v>
      </c>
      <c r="J41" s="59">
        <f t="shared" si="1"/>
        <v>5557.0116922193783</v>
      </c>
      <c r="K41" s="59">
        <f t="shared" si="1"/>
        <v>3706.8308886873174</v>
      </c>
      <c r="L41" s="59">
        <f t="shared" si="1"/>
        <v>5607.597441787816</v>
      </c>
      <c r="M41" s="59">
        <f t="shared" si="1"/>
        <v>4501.3645934379529</v>
      </c>
      <c r="N41" s="59">
        <f t="shared" si="1"/>
        <v>5997.1411757039696</v>
      </c>
      <c r="O41" s="59">
        <f t="shared" si="1"/>
        <v>3754.2108389708005</v>
      </c>
      <c r="P41" s="59">
        <f t="shared" si="1"/>
        <v>5160.3366068415953</v>
      </c>
      <c r="Q41" s="59">
        <f t="shared" si="1"/>
        <v>6277.9528413482894</v>
      </c>
      <c r="R41" s="59">
        <f t="shared" si="1"/>
        <v>5881.8436665497575</v>
      </c>
      <c r="S41" s="59">
        <f t="shared" si="1"/>
        <v>3315.4443039063931</v>
      </c>
      <c r="T41" s="59">
        <f t="shared" si="1"/>
        <v>5430.5963129139172</v>
      </c>
      <c r="U41" s="59">
        <f t="shared" si="1"/>
        <v>6114.6425601049168</v>
      </c>
      <c r="V41" s="59">
        <f t="shared" si="1"/>
        <v>1953.3526598396245</v>
      </c>
      <c r="W41" s="59">
        <f t="shared" si="1"/>
        <v>6000</v>
      </c>
      <c r="X41" s="59">
        <f t="shared" si="1"/>
        <v>5417.1895335040335</v>
      </c>
      <c r="Y41" s="59">
        <f t="shared" si="1"/>
        <v>6326.13300117565</v>
      </c>
      <c r="Z41" s="59">
        <f t="shared" si="1"/>
        <v>6417.5855967916877</v>
      </c>
      <c r="AA41" s="59">
        <f t="shared" si="1"/>
        <v>6375.3537397466835</v>
      </c>
      <c r="AB41" s="59">
        <f t="shared" si="1"/>
        <v>5422.0625711699886</v>
      </c>
      <c r="AC41" s="59">
        <f t="shared" si="1"/>
        <v>6225.7124417120413</v>
      </c>
      <c r="AD41" s="59">
        <f t="shared" si="1"/>
        <v>6085.4501683083099</v>
      </c>
      <c r="AE41" s="59">
        <f t="shared" si="1"/>
        <v>5999.3344937118218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5"/>
      <c r="AY41" s="25"/>
      <c r="AZ41" s="26"/>
    </row>
    <row r="42" spans="2:52" ht="12.95" customHeight="1" x14ac:dyDescent="0.25">
      <c r="B42" s="60" t="s">
        <v>72</v>
      </c>
      <c r="C42" s="61" t="s">
        <v>93</v>
      </c>
      <c r="D42" s="62">
        <f t="shared" ref="D42:AE51" si="2">IF(D7=0,"n.a.",D23/D7*1000)</f>
        <v>4590.2750203579981</v>
      </c>
      <c r="E42" s="63">
        <f t="shared" si="2"/>
        <v>5658.3512468166136</v>
      </c>
      <c r="F42" s="63">
        <f t="shared" si="2"/>
        <v>3164.1180248420628</v>
      </c>
      <c r="G42" s="63">
        <f t="shared" si="2"/>
        <v>5233.1892899170689</v>
      </c>
      <c r="H42" s="63">
        <f t="shared" si="2"/>
        <v>4341.2772452709096</v>
      </c>
      <c r="I42" s="63" t="str">
        <f t="shared" si="2"/>
        <v>n.a.</v>
      </c>
      <c r="J42" s="63">
        <f t="shared" si="2"/>
        <v>5121.5508740544756</v>
      </c>
      <c r="K42" s="63">
        <f t="shared" si="2"/>
        <v>4051.1067035178785</v>
      </c>
      <c r="L42" s="63">
        <f t="shared" si="2"/>
        <v>3701.857580413387</v>
      </c>
      <c r="M42" s="63">
        <f t="shared" si="2"/>
        <v>5861.6613585405221</v>
      </c>
      <c r="N42" s="63">
        <f t="shared" si="2"/>
        <v>3861.1880249884703</v>
      </c>
      <c r="O42" s="63">
        <f t="shared" si="2"/>
        <v>4462.3721424840469</v>
      </c>
      <c r="P42" s="63">
        <f t="shared" si="2"/>
        <v>4425.5741247965625</v>
      </c>
      <c r="Q42" s="63">
        <f t="shared" si="2"/>
        <v>2613.0973424667231</v>
      </c>
      <c r="R42" s="63">
        <f t="shared" si="2"/>
        <v>5581.4449638233409</v>
      </c>
      <c r="S42" s="63">
        <f t="shared" si="2"/>
        <v>4288.4584583523629</v>
      </c>
      <c r="T42" s="63">
        <f t="shared" si="2"/>
        <v>5080.8475419306333</v>
      </c>
      <c r="U42" s="63">
        <f t="shared" si="2"/>
        <v>4297.8666522942995</v>
      </c>
      <c r="V42" s="63">
        <f t="shared" si="2"/>
        <v>5665.7039850022611</v>
      </c>
      <c r="W42" s="63" t="str">
        <f t="shared" si="2"/>
        <v>n.a.</v>
      </c>
      <c r="X42" s="63">
        <f t="shared" si="2"/>
        <v>3477.0863810192905</v>
      </c>
      <c r="Y42" s="63">
        <f t="shared" si="2"/>
        <v>4387.4494847487022</v>
      </c>
      <c r="Z42" s="63">
        <f t="shared" si="2"/>
        <v>5923.8838677652138</v>
      </c>
      <c r="AA42" s="63">
        <f t="shared" si="2"/>
        <v>5262.0987220232109</v>
      </c>
      <c r="AB42" s="63">
        <f t="shared" si="2"/>
        <v>5553.4286418876563</v>
      </c>
      <c r="AC42" s="63">
        <f t="shared" si="2"/>
        <v>4698.4373981378194</v>
      </c>
      <c r="AD42" s="63">
        <f t="shared" si="2"/>
        <v>4711.6325767141016</v>
      </c>
      <c r="AE42" s="63">
        <f t="shared" si="2"/>
        <v>5782.1879750394519</v>
      </c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5"/>
      <c r="AY42" s="25"/>
      <c r="AZ42" s="26"/>
    </row>
    <row r="43" spans="2:52" ht="12.95" customHeight="1" x14ac:dyDescent="0.25">
      <c r="B43" s="60" t="s">
        <v>73</v>
      </c>
      <c r="C43" s="61" t="s">
        <v>93</v>
      </c>
      <c r="D43" s="62">
        <f t="shared" si="2"/>
        <v>6232.4552262721172</v>
      </c>
      <c r="E43" s="63">
        <f t="shared" si="2"/>
        <v>6697.8834900879656</v>
      </c>
      <c r="F43" s="63">
        <f t="shared" si="2"/>
        <v>6557.4475140672575</v>
      </c>
      <c r="G43" s="63">
        <f t="shared" si="2"/>
        <v>6500.0001456803857</v>
      </c>
      <c r="H43" s="63">
        <f t="shared" si="2"/>
        <v>6500.0006403237476</v>
      </c>
      <c r="I43" s="63">
        <f t="shared" si="2"/>
        <v>5999.9997764825948</v>
      </c>
      <c r="J43" s="63">
        <f t="shared" si="2"/>
        <v>6499.9999414365548</v>
      </c>
      <c r="K43" s="63">
        <f t="shared" si="2"/>
        <v>5826.4212606673818</v>
      </c>
      <c r="L43" s="63">
        <f t="shared" si="2"/>
        <v>6499.9998344443784</v>
      </c>
      <c r="M43" s="63">
        <f t="shared" si="2"/>
        <v>6307.9739489731028</v>
      </c>
      <c r="N43" s="63">
        <f t="shared" si="2"/>
        <v>5781.5200190256946</v>
      </c>
      <c r="O43" s="63">
        <f t="shared" si="2"/>
        <v>6494.7229409132651</v>
      </c>
      <c r="P43" s="63">
        <f t="shared" si="2"/>
        <v>6499.999113115935</v>
      </c>
      <c r="Q43" s="63">
        <f t="shared" si="2"/>
        <v>6499.9995487857368</v>
      </c>
      <c r="R43" s="63">
        <f t="shared" si="2"/>
        <v>6500.0002971638769</v>
      </c>
      <c r="S43" s="63">
        <f t="shared" si="2"/>
        <v>6417.4507672362315</v>
      </c>
      <c r="T43" s="63">
        <f t="shared" si="2"/>
        <v>6500.0000387486516</v>
      </c>
      <c r="U43" s="63">
        <f t="shared" si="2"/>
        <v>6500.00146682582</v>
      </c>
      <c r="V43" s="63">
        <f t="shared" si="2"/>
        <v>6500.001282937923</v>
      </c>
      <c r="W43" s="63" t="str">
        <f t="shared" si="2"/>
        <v>n.a.</v>
      </c>
      <c r="X43" s="63">
        <f t="shared" si="2"/>
        <v>6490.3580990427972</v>
      </c>
      <c r="Y43" s="63">
        <f t="shared" si="2"/>
        <v>6499.9999343880154</v>
      </c>
      <c r="Z43" s="63">
        <f t="shared" si="2"/>
        <v>6267.2036415398798</v>
      </c>
      <c r="AA43" s="63">
        <f t="shared" si="2"/>
        <v>6500.0004635815012</v>
      </c>
      <c r="AB43" s="63">
        <f t="shared" si="2"/>
        <v>6500.000564648275</v>
      </c>
      <c r="AC43" s="63">
        <f t="shared" si="2"/>
        <v>6500.000165654682</v>
      </c>
      <c r="AD43" s="63">
        <f t="shared" si="2"/>
        <v>6499.9996774535675</v>
      </c>
      <c r="AE43" s="63">
        <f t="shared" si="2"/>
        <v>3785.0186057076294</v>
      </c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5"/>
      <c r="AY43" s="25"/>
      <c r="AZ43" s="26"/>
    </row>
    <row r="44" spans="2:52" ht="12.95" customHeight="1" x14ac:dyDescent="0.25">
      <c r="B44" s="60" t="s">
        <v>74</v>
      </c>
      <c r="C44" s="61" t="s">
        <v>93</v>
      </c>
      <c r="D44" s="62">
        <f t="shared" si="2"/>
        <v>6817.9213876696713</v>
      </c>
      <c r="E44" s="63">
        <f t="shared" si="2"/>
        <v>6499.9999006589296</v>
      </c>
      <c r="F44" s="63" t="str">
        <f t="shared" si="2"/>
        <v>n.a.</v>
      </c>
      <c r="G44" s="63">
        <f t="shared" si="2"/>
        <v>6647.4818201681264</v>
      </c>
      <c r="H44" s="63">
        <f t="shared" si="2"/>
        <v>6257.4534790473535</v>
      </c>
      <c r="I44" s="63" t="str">
        <f t="shared" si="2"/>
        <v>n.a.</v>
      </c>
      <c r="J44" s="63" t="str">
        <f t="shared" si="2"/>
        <v>n.a.</v>
      </c>
      <c r="K44" s="63">
        <f t="shared" si="2"/>
        <v>4999.9997076417485</v>
      </c>
      <c r="L44" s="63">
        <f t="shared" si="2"/>
        <v>6000</v>
      </c>
      <c r="M44" s="63" t="str">
        <f t="shared" si="2"/>
        <v>n.a.</v>
      </c>
      <c r="N44" s="63">
        <f t="shared" si="2"/>
        <v>6965.2653292697451</v>
      </c>
      <c r="O44" s="63">
        <f t="shared" si="2"/>
        <v>5000</v>
      </c>
      <c r="P44" s="63">
        <f t="shared" si="2"/>
        <v>6728.0669790154707</v>
      </c>
      <c r="Q44" s="63">
        <f t="shared" si="2"/>
        <v>6657.907535057745</v>
      </c>
      <c r="R44" s="63">
        <f t="shared" si="2"/>
        <v>4999.9997743158319</v>
      </c>
      <c r="S44" s="63">
        <f t="shared" si="2"/>
        <v>7088.3261051061982</v>
      </c>
      <c r="T44" s="63">
        <f t="shared" si="2"/>
        <v>6000.0003339341374</v>
      </c>
      <c r="U44" s="63">
        <f t="shared" si="2"/>
        <v>6000.0002939614578</v>
      </c>
      <c r="V44" s="63" t="str">
        <f t="shared" si="2"/>
        <v>n.a.</v>
      </c>
      <c r="W44" s="63" t="str">
        <f t="shared" si="2"/>
        <v>n.a.</v>
      </c>
      <c r="X44" s="63">
        <f t="shared" si="2"/>
        <v>4999.9998963743556</v>
      </c>
      <c r="Y44" s="63" t="str">
        <f t="shared" si="2"/>
        <v>n.a.</v>
      </c>
      <c r="Z44" s="63">
        <f t="shared" si="2"/>
        <v>7397.7269389905287</v>
      </c>
      <c r="AA44" s="63">
        <f t="shared" si="2"/>
        <v>6461.5382830855215</v>
      </c>
      <c r="AB44" s="63">
        <f t="shared" si="2"/>
        <v>6000.0000000000009</v>
      </c>
      <c r="AC44" s="63">
        <f t="shared" si="2"/>
        <v>6461.5384615384619</v>
      </c>
      <c r="AD44" s="63">
        <f t="shared" si="2"/>
        <v>6908.1401560204631</v>
      </c>
      <c r="AE44" s="63" t="str">
        <f t="shared" si="2"/>
        <v>n.a.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5"/>
      <c r="AY44" s="25"/>
      <c r="AZ44" s="26"/>
    </row>
    <row r="45" spans="2:52" ht="12.95" customHeight="1" x14ac:dyDescent="0.25">
      <c r="B45" s="60" t="s">
        <v>75</v>
      </c>
      <c r="C45" s="61" t="s">
        <v>93</v>
      </c>
      <c r="D45" s="62">
        <f t="shared" si="2"/>
        <v>3112.8489970013788</v>
      </c>
      <c r="E45" s="63">
        <f t="shared" si="2"/>
        <v>4336.245141062177</v>
      </c>
      <c r="F45" s="63">
        <f t="shared" si="2"/>
        <v>2842.045177112926</v>
      </c>
      <c r="G45" s="63">
        <f t="shared" si="2"/>
        <v>1816.4152824677003</v>
      </c>
      <c r="H45" s="63">
        <f t="shared" si="2"/>
        <v>3345.2733428131055</v>
      </c>
      <c r="I45" s="63" t="str">
        <f t="shared" si="2"/>
        <v>n.a.</v>
      </c>
      <c r="J45" s="63">
        <f t="shared" si="2"/>
        <v>2039.0198835075842</v>
      </c>
      <c r="K45" s="63" t="str">
        <f t="shared" si="2"/>
        <v>n.a.</v>
      </c>
      <c r="L45" s="63" t="str">
        <f t="shared" si="2"/>
        <v>n.a.</v>
      </c>
      <c r="M45" s="63">
        <f t="shared" si="2"/>
        <v>4436.5108597470744</v>
      </c>
      <c r="N45" s="63">
        <f t="shared" si="2"/>
        <v>3012.3855248137506</v>
      </c>
      <c r="O45" s="63">
        <f t="shared" si="2"/>
        <v>4545.5221853712146</v>
      </c>
      <c r="P45" s="63">
        <f t="shared" si="2"/>
        <v>1613.1308824868154</v>
      </c>
      <c r="Q45" s="63">
        <f t="shared" si="2"/>
        <v>4142.0836597028674</v>
      </c>
      <c r="R45" s="63">
        <f t="shared" si="2"/>
        <v>3023.9802555446486</v>
      </c>
      <c r="S45" s="63">
        <f t="shared" si="2"/>
        <v>2912.5135894507948</v>
      </c>
      <c r="T45" s="63">
        <f t="shared" si="2"/>
        <v>1907.3900388121124</v>
      </c>
      <c r="U45" s="63">
        <f t="shared" si="2"/>
        <v>3813.7168632276207</v>
      </c>
      <c r="V45" s="63" t="str">
        <f t="shared" si="2"/>
        <v>n.a.</v>
      </c>
      <c r="W45" s="63" t="str">
        <f t="shared" si="2"/>
        <v>n.a.</v>
      </c>
      <c r="X45" s="63">
        <f t="shared" si="2"/>
        <v>2548.5313468591489</v>
      </c>
      <c r="Y45" s="63">
        <f t="shared" si="2"/>
        <v>3533.7672806251094</v>
      </c>
      <c r="Z45" s="63">
        <f t="shared" si="2"/>
        <v>2263.0593209294061</v>
      </c>
      <c r="AA45" s="63">
        <f t="shared" si="2"/>
        <v>2603.2280848230121</v>
      </c>
      <c r="AB45" s="63">
        <f t="shared" si="2"/>
        <v>2474.3591725476062</v>
      </c>
      <c r="AC45" s="63">
        <f t="shared" si="2"/>
        <v>3858.4327599544208</v>
      </c>
      <c r="AD45" s="63">
        <f t="shared" si="2"/>
        <v>2049.3599320739313</v>
      </c>
      <c r="AE45" s="63">
        <f t="shared" si="2"/>
        <v>4032.4887524077535</v>
      </c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5"/>
      <c r="AY45" s="25"/>
      <c r="AZ45" s="26"/>
    </row>
    <row r="46" spans="2:52" ht="12.95" customHeight="1" x14ac:dyDescent="0.25">
      <c r="B46" s="60" t="s">
        <v>76</v>
      </c>
      <c r="C46" s="61" t="s">
        <v>93</v>
      </c>
      <c r="D46" s="62">
        <f t="shared" si="2"/>
        <v>3162.3213794825797</v>
      </c>
      <c r="E46" s="63">
        <f t="shared" si="2"/>
        <v>4326.3897482301863</v>
      </c>
      <c r="F46" s="63">
        <f t="shared" si="2"/>
        <v>2860.7841153760269</v>
      </c>
      <c r="G46" s="63">
        <f t="shared" si="2"/>
        <v>1652.5480143229167</v>
      </c>
      <c r="H46" s="63">
        <f t="shared" si="2"/>
        <v>3349.4578458073725</v>
      </c>
      <c r="I46" s="63">
        <f t="shared" si="2"/>
        <v>3065.6250457512192</v>
      </c>
      <c r="J46" s="63">
        <f t="shared" si="2"/>
        <v>2053.5869544604848</v>
      </c>
      <c r="K46" s="63">
        <f t="shared" si="2"/>
        <v>2396.63318258053</v>
      </c>
      <c r="L46" s="63">
        <f t="shared" si="2"/>
        <v>4088.0954945949616</v>
      </c>
      <c r="M46" s="63">
        <f t="shared" si="2"/>
        <v>4436.5110075105613</v>
      </c>
      <c r="N46" s="63">
        <f t="shared" si="2"/>
        <v>3015.3977275897232</v>
      </c>
      <c r="O46" s="63">
        <f t="shared" si="2"/>
        <v>4573.2435223016591</v>
      </c>
      <c r="P46" s="63">
        <f t="shared" si="2"/>
        <v>1620.8535525168527</v>
      </c>
      <c r="Q46" s="63">
        <f t="shared" si="2"/>
        <v>4064.0699281330772</v>
      </c>
      <c r="R46" s="63">
        <f t="shared" si="2"/>
        <v>3040.016867897727</v>
      </c>
      <c r="S46" s="63">
        <f t="shared" si="2"/>
        <v>2914.5224642832013</v>
      </c>
      <c r="T46" s="63">
        <f t="shared" si="2"/>
        <v>1919.6591487478188</v>
      </c>
      <c r="U46" s="63">
        <f t="shared" si="2"/>
        <v>3813.716685909294</v>
      </c>
      <c r="V46" s="63">
        <f t="shared" si="2"/>
        <v>3073.669128101038</v>
      </c>
      <c r="W46" s="63" t="str">
        <f t="shared" si="2"/>
        <v>n.a.</v>
      </c>
      <c r="X46" s="63">
        <f t="shared" si="2"/>
        <v>2548.5315637473286</v>
      </c>
      <c r="Y46" s="63">
        <f t="shared" si="2"/>
        <v>3556.491363999623</v>
      </c>
      <c r="Z46" s="63">
        <f t="shared" si="2"/>
        <v>2291.5657788024378</v>
      </c>
      <c r="AA46" s="63">
        <f t="shared" si="2"/>
        <v>2625.90250429453</v>
      </c>
      <c r="AB46" s="63">
        <f t="shared" si="2"/>
        <v>2518.9277919614042</v>
      </c>
      <c r="AC46" s="63">
        <f t="shared" si="2"/>
        <v>3841.5707761366648</v>
      </c>
      <c r="AD46" s="63">
        <f t="shared" si="2"/>
        <v>2054.8604395755824</v>
      </c>
      <c r="AE46" s="63">
        <f t="shared" si="2"/>
        <v>4043.2645188372185</v>
      </c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5"/>
      <c r="AY46" s="25"/>
      <c r="AZ46" s="26"/>
    </row>
    <row r="47" spans="2:52" ht="12.95" customHeight="1" x14ac:dyDescent="0.25">
      <c r="B47" s="60" t="s">
        <v>77</v>
      </c>
      <c r="C47" s="61" t="s">
        <v>93</v>
      </c>
      <c r="D47" s="62">
        <f t="shared" si="2"/>
        <v>1062.5117166613616</v>
      </c>
      <c r="E47" s="63">
        <f t="shared" si="2"/>
        <v>984.74796291455368</v>
      </c>
      <c r="F47" s="63">
        <f t="shared" si="2"/>
        <v>753.07456977777417</v>
      </c>
      <c r="G47" s="63">
        <f t="shared" si="2"/>
        <v>1140.9366821794856</v>
      </c>
      <c r="H47" s="63">
        <f t="shared" si="2"/>
        <v>1037.7634916721372</v>
      </c>
      <c r="I47" s="63">
        <f t="shared" si="2"/>
        <v>1416.5434746467492</v>
      </c>
      <c r="J47" s="63">
        <f t="shared" si="2"/>
        <v>890.3830367197146</v>
      </c>
      <c r="K47" s="63">
        <f t="shared" si="2"/>
        <v>799.92112532113481</v>
      </c>
      <c r="L47" s="63">
        <f t="shared" si="2"/>
        <v>844.07820621142935</v>
      </c>
      <c r="M47" s="63">
        <f t="shared" si="2"/>
        <v>748.50703483707832</v>
      </c>
      <c r="N47" s="63">
        <f t="shared" si="2"/>
        <v>1083.8172846398056</v>
      </c>
      <c r="O47" s="63">
        <f t="shared" si="2"/>
        <v>911.09734351428403</v>
      </c>
      <c r="P47" s="63">
        <f t="shared" si="2"/>
        <v>1277.3535201244226</v>
      </c>
      <c r="Q47" s="63">
        <f t="shared" si="2"/>
        <v>1078.9401045908248</v>
      </c>
      <c r="R47" s="63">
        <f t="shared" si="2"/>
        <v>776.49995842370936</v>
      </c>
      <c r="S47" s="63">
        <f t="shared" si="2"/>
        <v>1354.2148781674873</v>
      </c>
      <c r="T47" s="63">
        <f t="shared" si="2"/>
        <v>866.35940880265048</v>
      </c>
      <c r="U47" s="63">
        <f t="shared" si="2"/>
        <v>864.11797321777146</v>
      </c>
      <c r="V47" s="63">
        <f t="shared" si="2"/>
        <v>813.16555570697176</v>
      </c>
      <c r="W47" s="63">
        <f t="shared" si="2"/>
        <v>1455.3454498914002</v>
      </c>
      <c r="X47" s="63">
        <f t="shared" si="2"/>
        <v>801.97777501918335</v>
      </c>
      <c r="Y47" s="63">
        <f t="shared" si="2"/>
        <v>873.16925049465544</v>
      </c>
      <c r="Z47" s="63">
        <f t="shared" si="2"/>
        <v>1327.167525987061</v>
      </c>
      <c r="AA47" s="63">
        <f t="shared" si="2"/>
        <v>1143.9395002182462</v>
      </c>
      <c r="AB47" s="63">
        <f t="shared" si="2"/>
        <v>916.17538311283067</v>
      </c>
      <c r="AC47" s="63">
        <f t="shared" si="2"/>
        <v>1012.7649792897133</v>
      </c>
      <c r="AD47" s="63">
        <f t="shared" si="2"/>
        <v>1369.332954269986</v>
      </c>
      <c r="AE47" s="63">
        <f t="shared" si="2"/>
        <v>788.93276518083303</v>
      </c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5"/>
      <c r="AY47" s="25"/>
      <c r="AZ47" s="26"/>
    </row>
    <row r="48" spans="2:52" ht="12.95" customHeight="1" x14ac:dyDescent="0.25">
      <c r="B48" s="60" t="s">
        <v>78</v>
      </c>
      <c r="C48" s="61" t="s">
        <v>93</v>
      </c>
      <c r="D48" s="62">
        <f t="shared" si="2"/>
        <v>4254.4858477949429</v>
      </c>
      <c r="E48" s="63" t="str">
        <f t="shared" si="2"/>
        <v>n.a.</v>
      </c>
      <c r="F48" s="63" t="str">
        <f t="shared" si="2"/>
        <v>n.a.</v>
      </c>
      <c r="G48" s="63" t="str">
        <f t="shared" si="2"/>
        <v>n.a.</v>
      </c>
      <c r="H48" s="63" t="str">
        <f t="shared" si="2"/>
        <v>n.a.</v>
      </c>
      <c r="I48" s="63">
        <f t="shared" si="2"/>
        <v>4091.7193581932938</v>
      </c>
      <c r="J48" s="63" t="str">
        <f t="shared" si="2"/>
        <v>n.a.</v>
      </c>
      <c r="K48" s="63" t="str">
        <f t="shared" si="2"/>
        <v>n.a.</v>
      </c>
      <c r="L48" s="63" t="str">
        <f t="shared" si="2"/>
        <v>n.a.</v>
      </c>
      <c r="M48" s="63" t="str">
        <f t="shared" si="2"/>
        <v>n.a.</v>
      </c>
      <c r="N48" s="63" t="str">
        <f t="shared" si="2"/>
        <v>n.a.</v>
      </c>
      <c r="O48" s="63" t="str">
        <f t="shared" si="2"/>
        <v>n.a.</v>
      </c>
      <c r="P48" s="63">
        <f t="shared" si="2"/>
        <v>3553.1624474952428</v>
      </c>
      <c r="Q48" s="63" t="str">
        <f t="shared" si="2"/>
        <v>n.a.</v>
      </c>
      <c r="R48" s="63" t="str">
        <f t="shared" si="2"/>
        <v>n.a.</v>
      </c>
      <c r="S48" s="63" t="str">
        <f t="shared" si="2"/>
        <v>n.a.</v>
      </c>
      <c r="T48" s="63" t="str">
        <f t="shared" si="2"/>
        <v>n.a.</v>
      </c>
      <c r="U48" s="63" t="str">
        <f t="shared" si="2"/>
        <v>n.a.</v>
      </c>
      <c r="V48" s="63" t="str">
        <f t="shared" si="2"/>
        <v>n.a.</v>
      </c>
      <c r="W48" s="63" t="str">
        <f t="shared" si="2"/>
        <v>n.a.</v>
      </c>
      <c r="X48" s="63" t="str">
        <f t="shared" si="2"/>
        <v>n.a.</v>
      </c>
      <c r="Y48" s="63" t="str">
        <f t="shared" si="2"/>
        <v>n.a.</v>
      </c>
      <c r="Z48" s="63">
        <f t="shared" si="2"/>
        <v>4095.1003900348946</v>
      </c>
      <c r="AA48" s="63" t="str">
        <f t="shared" si="2"/>
        <v>n.a.</v>
      </c>
      <c r="AB48" s="63" t="str">
        <f t="shared" si="2"/>
        <v>n.a.</v>
      </c>
      <c r="AC48" s="63" t="str">
        <f t="shared" si="2"/>
        <v>n.a.</v>
      </c>
      <c r="AD48" s="63">
        <f t="shared" si="2"/>
        <v>4279.067456983772</v>
      </c>
      <c r="AE48" s="63" t="str">
        <f t="shared" si="2"/>
        <v>n.a.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5"/>
      <c r="AY48" s="25"/>
      <c r="AZ48" s="26"/>
    </row>
    <row r="49" spans="2:52" ht="12.95" customHeight="1" x14ac:dyDescent="0.25">
      <c r="B49" s="60" t="s">
        <v>79</v>
      </c>
      <c r="C49" s="61" t="s">
        <v>93</v>
      </c>
      <c r="D49" s="62">
        <f t="shared" si="2"/>
        <v>3338.8031112463214</v>
      </c>
      <c r="E49" s="63" t="str">
        <f t="shared" si="2"/>
        <v>n.a.</v>
      </c>
      <c r="F49" s="63" t="str">
        <f t="shared" si="2"/>
        <v>n.a.</v>
      </c>
      <c r="G49" s="63" t="str">
        <f t="shared" si="2"/>
        <v>n.a.</v>
      </c>
      <c r="H49" s="63" t="str">
        <f t="shared" si="2"/>
        <v>n.a.</v>
      </c>
      <c r="I49" s="63" t="str">
        <f t="shared" si="2"/>
        <v>n.a.</v>
      </c>
      <c r="J49" s="63" t="str">
        <f t="shared" si="2"/>
        <v>n.a.</v>
      </c>
      <c r="K49" s="63" t="str">
        <f t="shared" si="2"/>
        <v>n.a.</v>
      </c>
      <c r="L49" s="63" t="str">
        <f t="shared" si="2"/>
        <v>n.a.</v>
      </c>
      <c r="M49" s="63" t="str">
        <f t="shared" si="2"/>
        <v>n.a.</v>
      </c>
      <c r="N49" s="63" t="str">
        <f t="shared" si="2"/>
        <v>n.a.</v>
      </c>
      <c r="O49" s="63" t="str">
        <f t="shared" si="2"/>
        <v>n.a.</v>
      </c>
      <c r="P49" s="63" t="str">
        <f t="shared" si="2"/>
        <v>n.a.</v>
      </c>
      <c r="Q49" s="63" t="str">
        <f t="shared" si="2"/>
        <v>n.a.</v>
      </c>
      <c r="R49" s="63">
        <f t="shared" si="2"/>
        <v>3871.2115428658685</v>
      </c>
      <c r="S49" s="63">
        <f t="shared" si="2"/>
        <v>4493.4936351125098</v>
      </c>
      <c r="T49" s="63" t="str">
        <f t="shared" si="2"/>
        <v>n.a.</v>
      </c>
      <c r="U49" s="63" t="str">
        <f t="shared" si="2"/>
        <v>n.a.</v>
      </c>
      <c r="V49" s="63" t="str">
        <f t="shared" si="2"/>
        <v>n.a.</v>
      </c>
      <c r="W49" s="63" t="str">
        <f t="shared" si="2"/>
        <v>n.a.</v>
      </c>
      <c r="X49" s="63" t="str">
        <f t="shared" si="2"/>
        <v>n.a.</v>
      </c>
      <c r="Y49" s="63" t="str">
        <f t="shared" si="2"/>
        <v>n.a.</v>
      </c>
      <c r="Z49" s="63">
        <f t="shared" si="2"/>
        <v>3239.9999776170052</v>
      </c>
      <c r="AA49" s="63" t="str">
        <f t="shared" si="2"/>
        <v>n.a.</v>
      </c>
      <c r="AB49" s="63" t="str">
        <f t="shared" si="2"/>
        <v>n.a.</v>
      </c>
      <c r="AC49" s="63" t="str">
        <f t="shared" si="2"/>
        <v>n.a.</v>
      </c>
      <c r="AD49" s="63" t="str">
        <f t="shared" si="2"/>
        <v>n.a.</v>
      </c>
      <c r="AE49" s="63" t="str">
        <f t="shared" si="2"/>
        <v>n.a.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5"/>
      <c r="AY49" s="25"/>
      <c r="AZ49" s="26"/>
    </row>
    <row r="50" spans="2:52" ht="12.95" customHeight="1" x14ac:dyDescent="0.25">
      <c r="B50" s="60" t="s">
        <v>80</v>
      </c>
      <c r="C50" s="61" t="s">
        <v>93</v>
      </c>
      <c r="D50" s="62">
        <f t="shared" si="2"/>
        <v>2543.5301459820234</v>
      </c>
      <c r="E50" s="63">
        <f t="shared" si="2"/>
        <v>2449.2380755036183</v>
      </c>
      <c r="F50" s="63">
        <f t="shared" si="2"/>
        <v>2532.1105652580659</v>
      </c>
      <c r="G50" s="63">
        <f t="shared" si="2"/>
        <v>2077.3648358095816</v>
      </c>
      <c r="H50" s="63">
        <f t="shared" si="2"/>
        <v>2734.214009637833</v>
      </c>
      <c r="I50" s="63">
        <f t="shared" si="2"/>
        <v>2732.6093259394493</v>
      </c>
      <c r="J50" s="63">
        <f t="shared" si="2"/>
        <v>2618.8834594988198</v>
      </c>
      <c r="K50" s="63">
        <f t="shared" si="2"/>
        <v>2922.8761964949304</v>
      </c>
      <c r="L50" s="63">
        <f t="shared" si="2"/>
        <v>2780.5270827899708</v>
      </c>
      <c r="M50" s="63">
        <f t="shared" si="2"/>
        <v>2367.442516067124</v>
      </c>
      <c r="N50" s="63">
        <f t="shared" si="2"/>
        <v>3110.2153679015696</v>
      </c>
      <c r="O50" s="63">
        <f t="shared" si="2"/>
        <v>2115.665784726189</v>
      </c>
      <c r="P50" s="63">
        <f t="shared" si="2"/>
        <v>3094.0042233370077</v>
      </c>
      <c r="Q50" s="63">
        <f t="shared" si="2"/>
        <v>2325.482001048641</v>
      </c>
      <c r="R50" s="63">
        <f t="shared" si="2"/>
        <v>3370.8309731368695</v>
      </c>
      <c r="S50" s="63">
        <f t="shared" si="2"/>
        <v>2645.7014103400425</v>
      </c>
      <c r="T50" s="63">
        <f t="shared" si="2"/>
        <v>2832.9203837741875</v>
      </c>
      <c r="U50" s="63">
        <f t="shared" si="2"/>
        <v>2901.1675881474212</v>
      </c>
      <c r="V50" s="63">
        <f t="shared" si="2"/>
        <v>2314.8962909415814</v>
      </c>
      <c r="W50" s="63">
        <f t="shared" si="2"/>
        <v>2669.7349699589022</v>
      </c>
      <c r="X50" s="63">
        <f t="shared" si="2"/>
        <v>3104.9002613188541</v>
      </c>
      <c r="Y50" s="63">
        <f t="shared" si="2"/>
        <v>2639.694767730969</v>
      </c>
      <c r="Z50" s="63">
        <f t="shared" si="2"/>
        <v>2244.6893170503258</v>
      </c>
      <c r="AA50" s="63">
        <f t="shared" si="2"/>
        <v>2058.4393251251049</v>
      </c>
      <c r="AB50" s="63">
        <f t="shared" si="2"/>
        <v>2484.9365196269041</v>
      </c>
      <c r="AC50" s="63">
        <f t="shared" si="2"/>
        <v>2505.2214029595289</v>
      </c>
      <c r="AD50" s="63">
        <f t="shared" si="2"/>
        <v>2487.0534800045716</v>
      </c>
      <c r="AE50" s="63">
        <f t="shared" si="2"/>
        <v>2811.8839775650922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5"/>
      <c r="AY50" s="25"/>
      <c r="AZ50" s="26"/>
    </row>
    <row r="51" spans="2:52" ht="12.95" customHeight="1" x14ac:dyDescent="0.25">
      <c r="B51" s="60" t="s">
        <v>81</v>
      </c>
      <c r="C51" s="61" t="s">
        <v>93</v>
      </c>
      <c r="D51" s="62">
        <f t="shared" si="2"/>
        <v>3520.8298366769782</v>
      </c>
      <c r="E51" s="63" t="str">
        <f t="shared" si="2"/>
        <v>n.a.</v>
      </c>
      <c r="F51" s="63">
        <f t="shared" si="2"/>
        <v>3258.1265929625506</v>
      </c>
      <c r="G51" s="63" t="str">
        <f t="shared" ref="G51:AE51" si="3">IF(G16=0,"n.a.",G32/G16*1000)</f>
        <v>n.a.</v>
      </c>
      <c r="H51" s="63" t="str">
        <f t="shared" si="3"/>
        <v>n.a.</v>
      </c>
      <c r="I51" s="63" t="str">
        <f t="shared" si="3"/>
        <v>n.a.</v>
      </c>
      <c r="J51" s="63" t="str">
        <f t="shared" si="3"/>
        <v>n.a.</v>
      </c>
      <c r="K51" s="63">
        <f t="shared" si="3"/>
        <v>3830.5040255016957</v>
      </c>
      <c r="L51" s="63">
        <f t="shared" si="3"/>
        <v>3408.2548662950694</v>
      </c>
      <c r="M51" s="63">
        <f t="shared" si="3"/>
        <v>2964.0685180510777</v>
      </c>
      <c r="N51" s="63">
        <f t="shared" si="3"/>
        <v>3516.7395840286308</v>
      </c>
      <c r="O51" s="63">
        <f t="shared" si="3"/>
        <v>3310.1976574395576</v>
      </c>
      <c r="P51" s="63">
        <f t="shared" si="3"/>
        <v>3032.5416952720761</v>
      </c>
      <c r="Q51" s="63" t="str">
        <f t="shared" si="3"/>
        <v>n.a.</v>
      </c>
      <c r="R51" s="63">
        <f t="shared" si="3"/>
        <v>4134.4076571835449</v>
      </c>
      <c r="S51" s="63">
        <f t="shared" si="3"/>
        <v>2803.5862225967553</v>
      </c>
      <c r="T51" s="63">
        <f t="shared" si="3"/>
        <v>3472.5624528190838</v>
      </c>
      <c r="U51" s="63">
        <f t="shared" si="3"/>
        <v>3390.1479290616285</v>
      </c>
      <c r="V51" s="63" t="str">
        <f t="shared" si="3"/>
        <v>n.a.</v>
      </c>
      <c r="W51" s="63" t="str">
        <f t="shared" si="3"/>
        <v>n.a.</v>
      </c>
      <c r="X51" s="63">
        <f t="shared" si="3"/>
        <v>3510.8879159825951</v>
      </c>
      <c r="Y51" s="63">
        <f t="shared" si="3"/>
        <v>2975.2860762467485</v>
      </c>
      <c r="Z51" s="63" t="str">
        <f t="shared" si="3"/>
        <v>n.a.</v>
      </c>
      <c r="AA51" s="63">
        <f t="shared" si="3"/>
        <v>3257.6638414225281</v>
      </c>
      <c r="AB51" s="63" t="str">
        <f t="shared" si="3"/>
        <v>n.a.</v>
      </c>
      <c r="AC51" s="63" t="str">
        <f t="shared" si="3"/>
        <v>n.a.</v>
      </c>
      <c r="AD51" s="63">
        <f t="shared" si="3"/>
        <v>3135.629533108528</v>
      </c>
      <c r="AE51" s="63">
        <f t="shared" si="3"/>
        <v>3013.4553690136804</v>
      </c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5"/>
      <c r="AY51" s="25"/>
      <c r="AZ51" s="26"/>
    </row>
    <row r="52" spans="2:52" ht="12.95" customHeight="1" x14ac:dyDescent="0.25">
      <c r="B52" s="64" t="s">
        <v>82</v>
      </c>
      <c r="C52" s="65" t="s">
        <v>93</v>
      </c>
      <c r="D52" s="66">
        <f t="shared" ref="D52:AE54" si="4">IF(D17=0,"n.a.",D33/D17*1000)</f>
        <v>2033.7982026194125</v>
      </c>
      <c r="E52" s="67">
        <f t="shared" si="4"/>
        <v>2562.6962904640418</v>
      </c>
      <c r="F52" s="67">
        <f t="shared" si="4"/>
        <v>1461.7458717153525</v>
      </c>
      <c r="G52" s="67">
        <f t="shared" si="4"/>
        <v>1694.6601719685284</v>
      </c>
      <c r="H52" s="67">
        <f t="shared" si="4"/>
        <v>2408.8337184380816</v>
      </c>
      <c r="I52" s="67">
        <f t="shared" si="4"/>
        <v>1755.4734810059733</v>
      </c>
      <c r="J52" s="67">
        <f t="shared" si="4"/>
        <v>1858.6731684952863</v>
      </c>
      <c r="K52" s="67">
        <f t="shared" si="4"/>
        <v>2499.3050043800072</v>
      </c>
      <c r="L52" s="67">
        <f t="shared" si="4"/>
        <v>2882.8290286647557</v>
      </c>
      <c r="M52" s="67">
        <f t="shared" si="4"/>
        <v>3007.1071978703712</v>
      </c>
      <c r="N52" s="67">
        <f t="shared" si="4"/>
        <v>1914.0903957727139</v>
      </c>
      <c r="O52" s="67">
        <f t="shared" si="4"/>
        <v>1563.2322264287825</v>
      </c>
      <c r="P52" s="67">
        <f t="shared" si="4"/>
        <v>1911.8665719849803</v>
      </c>
      <c r="Q52" s="67">
        <f t="shared" si="4"/>
        <v>1438.2452603444656</v>
      </c>
      <c r="R52" s="67">
        <f t="shared" si="4"/>
        <v>2526.7828863824511</v>
      </c>
      <c r="S52" s="67">
        <f t="shared" si="4"/>
        <v>2103.415204259853</v>
      </c>
      <c r="T52" s="67">
        <f t="shared" si="4"/>
        <v>2224.6782913373545</v>
      </c>
      <c r="U52" s="67">
        <f t="shared" si="4"/>
        <v>2950.9788354648667</v>
      </c>
      <c r="V52" s="67">
        <f t="shared" si="4"/>
        <v>1478.6529645218156</v>
      </c>
      <c r="W52" s="67">
        <f t="shared" si="4"/>
        <v>1762.3081058876812</v>
      </c>
      <c r="X52" s="67">
        <f t="shared" si="4"/>
        <v>2208.8953291614648</v>
      </c>
      <c r="Y52" s="67">
        <f t="shared" si="4"/>
        <v>2647.3501683785676</v>
      </c>
      <c r="Z52" s="67">
        <f t="shared" si="4"/>
        <v>2169.6663079732543</v>
      </c>
      <c r="AA52" s="67">
        <f t="shared" si="4"/>
        <v>2091.8152262714275</v>
      </c>
      <c r="AB52" s="67">
        <f t="shared" si="4"/>
        <v>1635.7502545883438</v>
      </c>
      <c r="AC52" s="67">
        <f t="shared" si="4"/>
        <v>2181.0368049357844</v>
      </c>
      <c r="AD52" s="67">
        <f t="shared" si="4"/>
        <v>2031.0483339830432</v>
      </c>
      <c r="AE52" s="67">
        <f t="shared" si="4"/>
        <v>3536.4494444346324</v>
      </c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5"/>
      <c r="AY52" s="25"/>
      <c r="AZ52" s="26"/>
    </row>
    <row r="53" spans="2:52" ht="12.95" customHeight="1" x14ac:dyDescent="0.25">
      <c r="B53" s="60" t="s">
        <v>83</v>
      </c>
      <c r="C53" s="61" t="s">
        <v>93</v>
      </c>
      <c r="D53" s="62">
        <f t="shared" si="4"/>
        <v>5091.3944667276091</v>
      </c>
      <c r="E53" s="63">
        <f t="shared" si="4"/>
        <v>5356.2492509516651</v>
      </c>
      <c r="F53" s="63">
        <f t="shared" si="4"/>
        <v>4396.2153092374156</v>
      </c>
      <c r="G53" s="63">
        <f t="shared" si="4"/>
        <v>5849.4703682250838</v>
      </c>
      <c r="H53" s="63">
        <f t="shared" si="4"/>
        <v>6010.3118830684107</v>
      </c>
      <c r="I53" s="63">
        <f t="shared" si="4"/>
        <v>5848.5075721471485</v>
      </c>
      <c r="J53" s="63">
        <f t="shared" si="4"/>
        <v>5391.3729174031523</v>
      </c>
      <c r="K53" s="63">
        <f t="shared" si="4"/>
        <v>4298.1493702577218</v>
      </c>
      <c r="L53" s="63">
        <f t="shared" si="4"/>
        <v>5348.4139315652565</v>
      </c>
      <c r="M53" s="63">
        <f t="shared" si="4"/>
        <v>5807.1721421303191</v>
      </c>
      <c r="N53" s="63">
        <f t="shared" si="4"/>
        <v>5700.2527613133889</v>
      </c>
      <c r="O53" s="63">
        <f t="shared" si="4"/>
        <v>4309.6982688352091</v>
      </c>
      <c r="P53" s="63">
        <f t="shared" si="4"/>
        <v>5502.5934207472328</v>
      </c>
      <c r="Q53" s="63">
        <f t="shared" si="4"/>
        <v>3594.3449757131311</v>
      </c>
      <c r="R53" s="63">
        <f t="shared" si="4"/>
        <v>6146.3593386486255</v>
      </c>
      <c r="S53" s="63">
        <f t="shared" si="4"/>
        <v>4640.865603148528</v>
      </c>
      <c r="T53" s="63">
        <f t="shared" si="4"/>
        <v>5725.2002167597066</v>
      </c>
      <c r="U53" s="63">
        <f t="shared" si="4"/>
        <v>5125.2738709401538</v>
      </c>
      <c r="V53" s="63">
        <f t="shared" si="4"/>
        <v>4668.5826928036377</v>
      </c>
      <c r="W53" s="63">
        <f t="shared" si="4"/>
        <v>6000</v>
      </c>
      <c r="X53" s="63">
        <f t="shared" si="4"/>
        <v>5055.2797479048077</v>
      </c>
      <c r="Y53" s="63">
        <f t="shared" si="4"/>
        <v>5102.7853022695017</v>
      </c>
      <c r="Z53" s="63">
        <f t="shared" si="4"/>
        <v>6488.190344531753</v>
      </c>
      <c r="AA53" s="63">
        <f t="shared" si="4"/>
        <v>6031.0317605690116</v>
      </c>
      <c r="AB53" s="63">
        <f t="shared" si="4"/>
        <v>5918.6631966357045</v>
      </c>
      <c r="AC53" s="63">
        <f t="shared" si="4"/>
        <v>5747.6071825235676</v>
      </c>
      <c r="AD53" s="63">
        <f t="shared" si="4"/>
        <v>6084.6086214272755</v>
      </c>
      <c r="AE53" s="63">
        <f t="shared" si="4"/>
        <v>5729.580802979669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5"/>
      <c r="AY53" s="25"/>
      <c r="AZ53" s="26"/>
    </row>
    <row r="54" spans="2:52" ht="12.95" customHeight="1" x14ac:dyDescent="0.25">
      <c r="B54" s="68" t="s">
        <v>84</v>
      </c>
      <c r="C54" s="69" t="s">
        <v>93</v>
      </c>
      <c r="D54" s="70">
        <f t="shared" si="4"/>
        <v>989.27540227650763</v>
      </c>
      <c r="E54" s="71">
        <f t="shared" si="4"/>
        <v>967.11375512800646</v>
      </c>
      <c r="F54" s="71">
        <f t="shared" si="4"/>
        <v>795.07454692118085</v>
      </c>
      <c r="G54" s="71">
        <f t="shared" si="4"/>
        <v>1075.7863970580536</v>
      </c>
      <c r="H54" s="71">
        <f t="shared" si="4"/>
        <v>1033.7299137795701</v>
      </c>
      <c r="I54" s="71">
        <f t="shared" si="4"/>
        <v>1396.0368119527259</v>
      </c>
      <c r="J54" s="71">
        <f t="shared" si="4"/>
        <v>852.29898248273196</v>
      </c>
      <c r="K54" s="71">
        <f t="shared" si="4"/>
        <v>780.63994368416638</v>
      </c>
      <c r="L54" s="71">
        <f t="shared" si="4"/>
        <v>821.13153506900255</v>
      </c>
      <c r="M54" s="71">
        <f t="shared" si="4"/>
        <v>732.16039792207971</v>
      </c>
      <c r="N54" s="71">
        <f t="shared" si="4"/>
        <v>1020.8013667892706</v>
      </c>
      <c r="O54" s="71">
        <f t="shared" si="4"/>
        <v>822.34201868256991</v>
      </c>
      <c r="P54" s="71">
        <f t="shared" si="4"/>
        <v>1212.6077174022325</v>
      </c>
      <c r="Q54" s="71">
        <f t="shared" si="4"/>
        <v>1001.3859404391114</v>
      </c>
      <c r="R54" s="71">
        <f t="shared" si="4"/>
        <v>757.82485120344188</v>
      </c>
      <c r="S54" s="71">
        <f t="shared" si="4"/>
        <v>1192.1079543562741</v>
      </c>
      <c r="T54" s="71">
        <f t="shared" si="4"/>
        <v>846.07815397240699</v>
      </c>
      <c r="U54" s="71">
        <f t="shared" si="4"/>
        <v>841.77385594639702</v>
      </c>
      <c r="V54" s="71">
        <f t="shared" si="4"/>
        <v>832.41923365890318</v>
      </c>
      <c r="W54" s="71">
        <f t="shared" si="4"/>
        <v>1443.5177126864241</v>
      </c>
      <c r="X54" s="71">
        <f t="shared" si="4"/>
        <v>788.19468811199113</v>
      </c>
      <c r="Y54" s="71">
        <f t="shared" si="4"/>
        <v>842.53271920491215</v>
      </c>
      <c r="Z54" s="71">
        <f t="shared" si="4"/>
        <v>1346.9040203116992</v>
      </c>
      <c r="AA54" s="71">
        <f t="shared" si="4"/>
        <v>1094.2203709608273</v>
      </c>
      <c r="AB54" s="71">
        <f t="shared" si="4"/>
        <v>909.90539440568443</v>
      </c>
      <c r="AC54" s="71">
        <f t="shared" si="4"/>
        <v>967.31889622512313</v>
      </c>
      <c r="AD54" s="71">
        <f t="shared" si="4"/>
        <v>1294.3527800640859</v>
      </c>
      <c r="AE54" s="71">
        <f t="shared" si="4"/>
        <v>755.96509151809505</v>
      </c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5"/>
      <c r="AY54" s="25"/>
      <c r="AZ54" s="26"/>
    </row>
    <row r="55" spans="2:52" s="76" customFormat="1" ht="12.95" customHeight="1" x14ac:dyDescent="0.25">
      <c r="B55" s="72"/>
      <c r="C55" s="73"/>
      <c r="D55" s="7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25"/>
      <c r="AY55" s="25"/>
      <c r="AZ55" s="75"/>
    </row>
    <row r="56" spans="2:52" s="76" customFormat="1" ht="18" customHeight="1" x14ac:dyDescent="0.25">
      <c r="B56" s="7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2:52" s="76" customFormat="1" ht="12.95" customHeight="1" x14ac:dyDescent="0.25">
      <c r="B57" s="78"/>
      <c r="C57" s="73"/>
      <c r="D57" s="73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25"/>
      <c r="AY57" s="25"/>
      <c r="AZ57" s="75"/>
    </row>
    <row r="58" spans="2:52" s="76" customFormat="1" ht="12.95" customHeight="1" x14ac:dyDescent="0.25">
      <c r="B58" s="78"/>
      <c r="C58" s="73"/>
      <c r="D58" s="73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25"/>
      <c r="AY58" s="25"/>
      <c r="AZ58" s="75"/>
    </row>
    <row r="59" spans="2:52" s="76" customFormat="1" ht="12.95" customHeight="1" x14ac:dyDescent="0.25">
      <c r="B59" s="78"/>
      <c r="C59" s="73"/>
      <c r="D59" s="73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25"/>
      <c r="AY59" s="25"/>
      <c r="AZ59" s="75"/>
    </row>
    <row r="60" spans="2:52" s="76" customFormat="1" ht="12.95" customHeight="1" x14ac:dyDescent="0.25">
      <c r="B60" s="78"/>
      <c r="C60" s="73"/>
      <c r="D60" s="73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25"/>
      <c r="AY60" s="25"/>
      <c r="AZ60" s="75"/>
    </row>
    <row r="61" spans="2:52" s="76" customFormat="1" ht="12.95" customHeight="1" x14ac:dyDescent="0.25">
      <c r="B61" s="72"/>
      <c r="C61" s="73"/>
      <c r="D61" s="73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25"/>
      <c r="AY61" s="25"/>
      <c r="AZ61" s="75"/>
    </row>
    <row r="62" spans="2:52" s="76" customFormat="1" ht="12.95" customHeight="1" x14ac:dyDescent="0.25">
      <c r="B62" s="72"/>
      <c r="C62" s="73"/>
      <c r="D62" s="73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25"/>
      <c r="AY62" s="25"/>
      <c r="AZ62" s="75"/>
    </row>
    <row r="63" spans="2:52" s="76" customFormat="1" x14ac:dyDescent="0.25">
      <c r="B63" s="81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2:52" s="76" customFormat="1" x14ac:dyDescent="0.25">
      <c r="B64" s="81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2:52" s="76" customFormat="1" x14ac:dyDescent="0.25">
      <c r="B65" s="81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2:52" s="76" customFormat="1" x14ac:dyDescent="0.25">
      <c r="B66" s="81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2:52" s="76" customFormat="1" x14ac:dyDescent="0.25">
      <c r="B67" s="81"/>
      <c r="E67" s="79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2:52" s="76" customFormat="1" x14ac:dyDescent="0.25">
      <c r="B68" s="81"/>
      <c r="E68" s="79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2:52" s="76" customFormat="1" x14ac:dyDescent="0.25">
      <c r="B69" s="81"/>
      <c r="E69" s="79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2:52" s="76" customFormat="1" x14ac:dyDescent="0.25">
      <c r="B70" s="81"/>
      <c r="E70" s="79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2:52" s="76" customFormat="1" x14ac:dyDescent="0.25">
      <c r="B71" s="81"/>
      <c r="E71" s="79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2:52" s="76" customFormat="1" x14ac:dyDescent="0.25">
      <c r="B72" s="81"/>
      <c r="E72" s="79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2:52" s="76" customFormat="1" x14ac:dyDescent="0.25">
      <c r="B73" s="81"/>
      <c r="E73" s="79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2:52" s="76" customFormat="1" x14ac:dyDescent="0.25">
      <c r="B74" s="81"/>
      <c r="E74" s="79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2:52" s="76" customFormat="1" x14ac:dyDescent="0.25">
      <c r="B75" s="81"/>
      <c r="E75" s="79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2:52" s="76" customFormat="1" x14ac:dyDescent="0.25">
      <c r="B76" s="81"/>
      <c r="E76" s="79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2:52" s="76" customFormat="1" x14ac:dyDescent="0.25">
      <c r="B77" s="81"/>
      <c r="E77" s="79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2:52" s="76" customFormat="1" x14ac:dyDescent="0.25">
      <c r="B78" s="81"/>
      <c r="E78" s="79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2:52" s="76" customFormat="1" x14ac:dyDescent="0.25">
      <c r="B79" s="81"/>
      <c r="E79" s="79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2:52" s="76" customFormat="1" x14ac:dyDescent="0.25">
      <c r="B80" s="81"/>
      <c r="E80" s="79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2:52" s="76" customFormat="1" x14ac:dyDescent="0.25">
      <c r="B81" s="81"/>
      <c r="E81" s="79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2:52" s="76" customFormat="1" x14ac:dyDescent="0.25">
      <c r="B82" s="81"/>
      <c r="E82" s="79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2:52" s="76" customFormat="1" x14ac:dyDescent="0.25">
      <c r="B83" s="81"/>
      <c r="E83" s="79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2:52" s="76" customFormat="1" x14ac:dyDescent="0.25">
      <c r="B84" s="81"/>
      <c r="E84" s="79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2:52" s="76" customFormat="1" ht="42" customHeight="1" x14ac:dyDescent="0.3">
      <c r="B85" s="82"/>
      <c r="E85" s="79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2:52" s="76" customFormat="1" ht="24.75" customHeight="1" x14ac:dyDescent="0.25">
      <c r="B86" s="83"/>
      <c r="E86" s="79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2:52" s="76" customFormat="1" ht="31.5" customHeight="1" x14ac:dyDescent="0.25">
      <c r="B87" s="77"/>
      <c r="E87" s="79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2:52" s="76" customFormat="1" ht="12.95" customHeight="1" x14ac:dyDescent="0.25">
      <c r="B88" s="78"/>
      <c r="C88" s="73"/>
      <c r="D88" s="73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25"/>
      <c r="AY88" s="25"/>
      <c r="AZ88" s="25"/>
    </row>
    <row r="89" spans="2:52" s="76" customFormat="1" ht="12.95" customHeight="1" x14ac:dyDescent="0.25">
      <c r="B89" s="78"/>
      <c r="C89" s="73"/>
      <c r="D89" s="73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25"/>
      <c r="AY89" s="25"/>
      <c r="AZ89" s="25"/>
    </row>
    <row r="90" spans="2:52" s="76" customFormat="1" ht="12.95" customHeight="1" x14ac:dyDescent="0.25">
      <c r="B90" s="78"/>
      <c r="C90" s="73"/>
      <c r="D90" s="73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25"/>
      <c r="AY90" s="25"/>
      <c r="AZ90" s="25"/>
    </row>
    <row r="91" spans="2:52" s="76" customFormat="1" ht="12.95" customHeight="1" x14ac:dyDescent="0.25">
      <c r="B91" s="78"/>
      <c r="C91" s="73"/>
      <c r="D91" s="73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25"/>
      <c r="AY91" s="25"/>
      <c r="AZ91" s="25"/>
    </row>
    <row r="92" spans="2:52" s="76" customFormat="1" ht="12.95" customHeight="1" x14ac:dyDescent="0.25">
      <c r="B92" s="78"/>
      <c r="C92" s="73"/>
      <c r="D92" s="73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25"/>
      <c r="AY92" s="25"/>
      <c r="AZ92" s="25"/>
    </row>
    <row r="93" spans="2:52" s="76" customFormat="1" ht="12.95" customHeight="1" x14ac:dyDescent="0.25">
      <c r="B93" s="78"/>
      <c r="C93" s="73"/>
      <c r="D93" s="73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25"/>
      <c r="AY93" s="25"/>
      <c r="AZ93" s="25"/>
    </row>
    <row r="94" spans="2:52" s="76" customFormat="1" ht="12.95" customHeight="1" x14ac:dyDescent="0.25">
      <c r="B94" s="78"/>
      <c r="C94" s="73"/>
      <c r="D94" s="73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25"/>
      <c r="AY94" s="25"/>
      <c r="AZ94" s="25"/>
    </row>
    <row r="95" spans="2:52" s="76" customFormat="1" ht="12.95" customHeight="1" x14ac:dyDescent="0.25">
      <c r="B95" s="78"/>
      <c r="C95" s="73"/>
      <c r="D95" s="73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25"/>
      <c r="AY95" s="25"/>
      <c r="AZ95" s="25"/>
    </row>
    <row r="96" spans="2:52" s="76" customFormat="1" ht="12.95" customHeight="1" x14ac:dyDescent="0.25">
      <c r="B96" s="78"/>
      <c r="C96" s="73"/>
      <c r="D96" s="73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25"/>
      <c r="AY96" s="25"/>
      <c r="AZ96" s="25"/>
    </row>
    <row r="97" spans="2:52" s="76" customFormat="1" ht="12.95" customHeight="1" x14ac:dyDescent="0.25">
      <c r="B97" s="78"/>
      <c r="C97" s="73"/>
      <c r="D97" s="73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25"/>
      <c r="AY97" s="25"/>
      <c r="AZ97" s="25"/>
    </row>
    <row r="98" spans="2:52" s="76" customFormat="1" ht="12.95" customHeight="1" x14ac:dyDescent="0.25">
      <c r="B98" s="78"/>
      <c r="C98" s="73"/>
      <c r="D98" s="73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25"/>
      <c r="AY98" s="25"/>
      <c r="AZ98" s="25"/>
    </row>
    <row r="99" spans="2:52" s="76" customFormat="1" ht="12.95" customHeight="1" x14ac:dyDescent="0.25">
      <c r="B99" s="78"/>
      <c r="C99" s="73"/>
      <c r="D99" s="73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25"/>
      <c r="AY99" s="25"/>
      <c r="AZ99" s="25"/>
    </row>
    <row r="100" spans="2:52" s="76" customFormat="1" ht="12.95" customHeight="1" x14ac:dyDescent="0.25">
      <c r="B100" s="78"/>
      <c r="C100" s="73"/>
      <c r="D100" s="73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25"/>
      <c r="AY100" s="25"/>
      <c r="AZ100" s="25"/>
    </row>
    <row r="101" spans="2:52" s="76" customFormat="1" ht="12.95" customHeight="1" x14ac:dyDescent="0.25">
      <c r="B101" s="78"/>
      <c r="C101" s="73"/>
      <c r="D101" s="73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25"/>
      <c r="AY101" s="25"/>
      <c r="AZ101" s="25"/>
    </row>
    <row r="102" spans="2:52" s="76" customFormat="1" ht="12.95" customHeight="1" x14ac:dyDescent="0.25">
      <c r="B102" s="78"/>
      <c r="C102" s="73"/>
      <c r="D102" s="73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25"/>
      <c r="AY102" s="25"/>
      <c r="AZ102" s="25"/>
    </row>
    <row r="103" spans="2:52" s="76" customFormat="1" ht="12.95" customHeight="1" x14ac:dyDescent="0.25">
      <c r="B103" s="78"/>
      <c r="C103" s="73"/>
      <c r="D103" s="73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25"/>
      <c r="AY103" s="25"/>
      <c r="AZ103" s="25"/>
    </row>
    <row r="104" spans="2:52" s="76" customFormat="1" ht="12.95" customHeight="1" x14ac:dyDescent="0.25">
      <c r="B104" s="78"/>
      <c r="C104" s="73"/>
      <c r="D104" s="73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25"/>
      <c r="AY104" s="25"/>
      <c r="AZ104" s="25"/>
    </row>
    <row r="105" spans="2:52" s="76" customFormat="1" ht="12.95" customHeight="1" x14ac:dyDescent="0.25">
      <c r="B105" s="78"/>
      <c r="C105" s="73"/>
      <c r="D105" s="73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25"/>
      <c r="AY105" s="25"/>
      <c r="AZ105" s="25"/>
    </row>
    <row r="106" spans="2:52" s="76" customFormat="1" ht="12.95" customHeight="1" x14ac:dyDescent="0.25">
      <c r="B106" s="78"/>
      <c r="C106" s="73"/>
      <c r="D106" s="73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25"/>
      <c r="AY106" s="25"/>
      <c r="AZ106" s="25"/>
    </row>
    <row r="107" spans="2:52" s="76" customFormat="1" ht="12.95" customHeight="1" x14ac:dyDescent="0.25">
      <c r="B107" s="78"/>
      <c r="C107" s="73"/>
      <c r="D107" s="73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25"/>
      <c r="AY107" s="25"/>
      <c r="AZ107" s="25"/>
    </row>
    <row r="108" spans="2:52" s="76" customFormat="1" ht="12.95" customHeight="1" x14ac:dyDescent="0.25">
      <c r="B108" s="78"/>
      <c r="C108" s="73"/>
      <c r="D108" s="73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25"/>
      <c r="AY108" s="25"/>
      <c r="AZ108" s="25"/>
    </row>
    <row r="109" spans="2:52" s="76" customFormat="1" ht="12.95" customHeight="1" x14ac:dyDescent="0.25">
      <c r="B109" s="78"/>
      <c r="C109" s="73"/>
      <c r="D109" s="73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25"/>
      <c r="AY109" s="25"/>
      <c r="AZ109" s="25"/>
    </row>
    <row r="110" spans="2:52" s="76" customFormat="1" ht="12.95" customHeight="1" x14ac:dyDescent="0.25">
      <c r="B110" s="78"/>
      <c r="C110" s="73"/>
      <c r="D110" s="73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25"/>
      <c r="AY110" s="25"/>
      <c r="AZ110" s="25"/>
    </row>
    <row r="111" spans="2:52" s="76" customFormat="1" x14ac:dyDescent="0.25">
      <c r="B111" s="72"/>
      <c r="C111" s="73"/>
      <c r="D111" s="73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25"/>
      <c r="AY111" s="25"/>
      <c r="AZ111" s="25"/>
    </row>
    <row r="112" spans="2:52" s="76" customFormat="1" x14ac:dyDescent="0.25">
      <c r="B112" s="72"/>
      <c r="C112" s="73"/>
      <c r="D112" s="73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25"/>
      <c r="AY112" s="25"/>
      <c r="AZ112" s="25"/>
    </row>
    <row r="113" spans="2:52" s="76" customFormat="1" x14ac:dyDescent="0.25">
      <c r="B113" s="72"/>
      <c r="C113" s="73"/>
      <c r="D113" s="73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25"/>
      <c r="AY113" s="25"/>
      <c r="AZ113" s="25"/>
    </row>
    <row r="114" spans="2:52" s="76" customFormat="1" x14ac:dyDescent="0.25">
      <c r="B114" s="72"/>
      <c r="C114" s="73"/>
      <c r="D114" s="73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25"/>
      <c r="AY114" s="25"/>
      <c r="AZ114" s="25"/>
    </row>
    <row r="115" spans="2:52" s="76" customFormat="1" x14ac:dyDescent="0.25">
      <c r="B115" s="72"/>
      <c r="C115" s="73"/>
      <c r="D115" s="73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25"/>
      <c r="AY115" s="25"/>
      <c r="AZ115" s="25"/>
    </row>
    <row r="116" spans="2:52" s="76" customFormat="1" x14ac:dyDescent="0.25">
      <c r="B116" s="72"/>
      <c r="C116" s="73"/>
      <c r="D116" s="73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25"/>
      <c r="AY116" s="25"/>
      <c r="AZ116" s="25"/>
    </row>
    <row r="117" spans="2:52" s="76" customFormat="1" ht="31.5" customHeight="1" x14ac:dyDescent="0.25">
      <c r="B117" s="77"/>
      <c r="C117" s="73"/>
      <c r="D117" s="73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17"/>
      <c r="AY117" s="17"/>
      <c r="AZ117" s="17"/>
    </row>
    <row r="118" spans="2:52" s="76" customFormat="1" ht="12.95" customHeight="1" x14ac:dyDescent="0.25">
      <c r="B118" s="78"/>
      <c r="C118" s="73"/>
      <c r="D118" s="73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25"/>
      <c r="AY118" s="25"/>
      <c r="AZ118" s="25"/>
    </row>
    <row r="119" spans="2:52" s="76" customFormat="1" ht="12.95" customHeight="1" x14ac:dyDescent="0.25">
      <c r="B119" s="78"/>
      <c r="C119" s="73"/>
      <c r="D119" s="73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25"/>
      <c r="AY119" s="25"/>
      <c r="AZ119" s="25"/>
    </row>
    <row r="120" spans="2:52" s="76" customFormat="1" ht="12.95" customHeight="1" x14ac:dyDescent="0.25">
      <c r="B120" s="78"/>
      <c r="C120" s="73"/>
      <c r="D120" s="73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25"/>
      <c r="AY120" s="25"/>
      <c r="AZ120" s="25"/>
    </row>
    <row r="121" spans="2:52" s="76" customFormat="1" ht="12.95" customHeight="1" x14ac:dyDescent="0.25">
      <c r="B121" s="84"/>
      <c r="C121" s="73"/>
      <c r="D121" s="73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25"/>
      <c r="AY121" s="25"/>
      <c r="AZ121" s="25"/>
    </row>
    <row r="122" spans="2:52" s="76" customFormat="1" ht="12.95" customHeight="1" x14ac:dyDescent="0.25">
      <c r="B122" s="72"/>
      <c r="C122" s="73"/>
      <c r="D122" s="73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25"/>
      <c r="AY122" s="25"/>
      <c r="AZ122" s="25"/>
    </row>
    <row r="123" spans="2:52" s="76" customFormat="1" ht="12.95" customHeight="1" x14ac:dyDescent="0.25">
      <c r="B123" s="72"/>
      <c r="C123" s="73"/>
      <c r="D123" s="73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25"/>
      <c r="AY123" s="25"/>
      <c r="AZ123" s="25"/>
    </row>
    <row r="124" spans="2:52" s="76" customFormat="1" ht="12.95" customHeight="1" x14ac:dyDescent="0.25">
      <c r="B124" s="72"/>
      <c r="C124" s="73"/>
      <c r="D124" s="73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17"/>
      <c r="AY124" s="17"/>
      <c r="AZ124" s="17"/>
    </row>
    <row r="125" spans="2:52" s="76" customFormat="1" ht="12.95" customHeight="1" x14ac:dyDescent="0.25">
      <c r="B125" s="72"/>
      <c r="C125" s="73"/>
      <c r="D125" s="73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17"/>
      <c r="AY125" s="17"/>
      <c r="AZ125" s="17"/>
    </row>
    <row r="126" spans="2:52" s="76" customFormat="1" ht="12.95" customHeight="1" x14ac:dyDescent="0.25">
      <c r="B126" s="72"/>
      <c r="C126" s="73"/>
      <c r="D126" s="73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17"/>
      <c r="AY126" s="17"/>
      <c r="AZ126" s="17"/>
    </row>
    <row r="127" spans="2:52" s="76" customFormat="1" ht="12.95" customHeight="1" x14ac:dyDescent="0.25">
      <c r="B127" s="72"/>
      <c r="C127" s="73"/>
      <c r="D127" s="73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17"/>
      <c r="AY127" s="17"/>
      <c r="AZ127" s="17"/>
    </row>
    <row r="128" spans="2:52" s="76" customFormat="1" ht="12.95" customHeight="1" x14ac:dyDescent="0.25">
      <c r="B128" s="72"/>
      <c r="C128" s="73"/>
      <c r="D128" s="73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17"/>
      <c r="AY128" s="17"/>
      <c r="AZ128" s="17"/>
    </row>
    <row r="129" spans="2:52" s="76" customFormat="1" ht="12.95" customHeight="1" x14ac:dyDescent="0.25">
      <c r="B129" s="72"/>
      <c r="C129" s="73"/>
      <c r="D129" s="73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17"/>
      <c r="AY129" s="17"/>
      <c r="AZ129" s="17"/>
    </row>
    <row r="130" spans="2:52" s="76" customFormat="1" x14ac:dyDescent="0.25">
      <c r="B130" s="81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17"/>
      <c r="AY130" s="17"/>
      <c r="AZ130" s="17"/>
    </row>
    <row r="131" spans="2:52" s="76" customFormat="1" x14ac:dyDescent="0.25">
      <c r="B131" s="81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17"/>
      <c r="AY131" s="17"/>
      <c r="AZ131" s="17"/>
    </row>
    <row r="132" spans="2:52" s="76" customFormat="1" x14ac:dyDescent="0.25">
      <c r="B132" s="81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17"/>
      <c r="AY132" s="17"/>
      <c r="AZ132" s="17"/>
    </row>
    <row r="133" spans="2:52" s="76" customFormat="1" x14ac:dyDescent="0.25">
      <c r="B133" s="81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17"/>
      <c r="AY133" s="17"/>
      <c r="AZ133" s="17"/>
    </row>
    <row r="134" spans="2:52" s="76" customFormat="1" x14ac:dyDescent="0.25">
      <c r="B134" s="81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17"/>
      <c r="AY134" s="17"/>
      <c r="AZ134" s="17"/>
    </row>
    <row r="135" spans="2:52" s="76" customFormat="1" x14ac:dyDescent="0.25">
      <c r="B135" s="81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17"/>
      <c r="AY135" s="17"/>
      <c r="AZ135" s="17"/>
    </row>
    <row r="136" spans="2:52" s="76" customFormat="1" ht="37.5" customHeight="1" x14ac:dyDescent="0.25">
      <c r="B136" s="83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17"/>
      <c r="AY136" s="17"/>
      <c r="AZ136" s="17"/>
    </row>
    <row r="137" spans="2:52" s="76" customFormat="1" ht="18" customHeight="1" x14ac:dyDescent="0.25">
      <c r="B137" s="77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17"/>
      <c r="AY137" s="17"/>
      <c r="AZ137" s="17"/>
    </row>
    <row r="138" spans="2:52" s="76" customFormat="1" ht="12.95" customHeight="1" x14ac:dyDescent="0.25">
      <c r="B138" s="78"/>
      <c r="C138" s="73"/>
      <c r="D138" s="73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25"/>
      <c r="AY138" s="25"/>
      <c r="AZ138" s="25"/>
    </row>
    <row r="139" spans="2:52" s="76" customFormat="1" ht="12.95" customHeight="1" x14ac:dyDescent="0.25">
      <c r="B139" s="78"/>
      <c r="C139" s="73"/>
      <c r="D139" s="73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25"/>
      <c r="AY139" s="25"/>
      <c r="AZ139" s="25"/>
    </row>
    <row r="140" spans="2:52" s="76" customFormat="1" ht="12.95" customHeight="1" x14ac:dyDescent="0.25">
      <c r="B140" s="78"/>
      <c r="C140" s="73"/>
      <c r="D140" s="73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25"/>
      <c r="AY140" s="25"/>
      <c r="AZ140" s="25"/>
    </row>
    <row r="141" spans="2:52" s="76" customFormat="1" ht="12.95" customHeight="1" x14ac:dyDescent="0.25">
      <c r="B141" s="78"/>
      <c r="C141" s="73"/>
      <c r="D141" s="73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O141" s="79"/>
      <c r="AP141" s="79"/>
      <c r="AQ141" s="79"/>
      <c r="AR141" s="79"/>
      <c r="AS141" s="79"/>
      <c r="AT141" s="79"/>
      <c r="AU141" s="79"/>
      <c r="AV141" s="79"/>
      <c r="AW141" s="79"/>
      <c r="AX141" s="25"/>
      <c r="AY141" s="25"/>
      <c r="AZ141" s="25"/>
    </row>
    <row r="142" spans="2:52" s="76" customFormat="1" ht="12.95" customHeight="1" x14ac:dyDescent="0.25">
      <c r="B142" s="78"/>
      <c r="C142" s="73"/>
      <c r="D142" s="73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25"/>
      <c r="AY142" s="25"/>
      <c r="AZ142" s="25"/>
    </row>
    <row r="143" spans="2:52" s="76" customFormat="1" ht="12.95" customHeight="1" x14ac:dyDescent="0.25">
      <c r="B143" s="78"/>
      <c r="C143" s="73"/>
      <c r="D143" s="73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25"/>
      <c r="AY143" s="25"/>
      <c r="AZ143" s="25"/>
    </row>
    <row r="144" spans="2:52" s="76" customFormat="1" ht="12.95" customHeight="1" x14ac:dyDescent="0.25">
      <c r="B144" s="78"/>
      <c r="C144" s="73"/>
      <c r="D144" s="73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25"/>
      <c r="AY144" s="25"/>
      <c r="AZ144" s="25"/>
    </row>
    <row r="145" spans="2:52" s="76" customFormat="1" ht="12.95" customHeight="1" x14ac:dyDescent="0.25">
      <c r="B145" s="78"/>
      <c r="C145" s="73"/>
      <c r="D145" s="73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25"/>
      <c r="AY145" s="25"/>
      <c r="AZ145" s="25"/>
    </row>
    <row r="146" spans="2:52" s="76" customFormat="1" ht="12.95" customHeight="1" x14ac:dyDescent="0.25">
      <c r="B146" s="78"/>
      <c r="C146" s="73"/>
      <c r="D146" s="73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25"/>
      <c r="AY146" s="25"/>
      <c r="AZ146" s="25"/>
    </row>
    <row r="147" spans="2:52" s="76" customFormat="1" ht="12.95" customHeight="1" x14ac:dyDescent="0.25">
      <c r="B147" s="78"/>
      <c r="C147" s="73"/>
      <c r="D147" s="73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25"/>
      <c r="AY147" s="25"/>
      <c r="AZ147" s="25"/>
    </row>
    <row r="148" spans="2:52" s="76" customFormat="1" ht="12.95" customHeight="1" x14ac:dyDescent="0.25">
      <c r="B148" s="78"/>
      <c r="C148" s="73"/>
      <c r="D148" s="73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25"/>
      <c r="AY148" s="25"/>
      <c r="AZ148" s="25"/>
    </row>
    <row r="149" spans="2:52" s="76" customFormat="1" ht="12.95" customHeight="1" x14ac:dyDescent="0.25">
      <c r="B149" s="78"/>
      <c r="C149" s="73"/>
      <c r="D149" s="73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25"/>
      <c r="AY149" s="25"/>
      <c r="AZ149" s="25"/>
    </row>
    <row r="150" spans="2:52" s="76" customFormat="1" ht="12.95" customHeight="1" x14ac:dyDescent="0.25">
      <c r="B150" s="78"/>
      <c r="C150" s="73"/>
      <c r="D150" s="73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25"/>
      <c r="AY150" s="25"/>
      <c r="AZ150" s="25"/>
    </row>
    <row r="151" spans="2:52" s="76" customFormat="1" ht="12.95" customHeight="1" x14ac:dyDescent="0.25">
      <c r="B151" s="78"/>
      <c r="C151" s="73"/>
      <c r="D151" s="73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25"/>
      <c r="AY151" s="25"/>
      <c r="AZ151" s="25"/>
    </row>
    <row r="152" spans="2:52" s="76" customFormat="1" ht="12.95" customHeight="1" x14ac:dyDescent="0.25">
      <c r="B152" s="78"/>
      <c r="C152" s="73"/>
      <c r="D152" s="73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25"/>
      <c r="AY152" s="25"/>
      <c r="AZ152" s="25"/>
    </row>
    <row r="153" spans="2:52" s="76" customFormat="1" ht="12.95" customHeight="1" x14ac:dyDescent="0.25">
      <c r="B153" s="78"/>
      <c r="C153" s="73"/>
      <c r="D153" s="73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25"/>
      <c r="AY153" s="25"/>
      <c r="AZ153" s="25"/>
    </row>
    <row r="154" spans="2:52" s="76" customFormat="1" ht="12.95" customHeight="1" x14ac:dyDescent="0.25">
      <c r="B154" s="78"/>
      <c r="C154" s="73"/>
      <c r="D154" s="73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25"/>
      <c r="AY154" s="25"/>
      <c r="AZ154" s="25"/>
    </row>
    <row r="155" spans="2:52" s="76" customFormat="1" ht="12.95" customHeight="1" x14ac:dyDescent="0.25">
      <c r="B155" s="78"/>
      <c r="C155" s="73"/>
      <c r="D155" s="73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25"/>
      <c r="AY155" s="25"/>
      <c r="AZ155" s="25"/>
    </row>
    <row r="156" spans="2:52" s="76" customFormat="1" ht="12.95" customHeight="1" x14ac:dyDescent="0.25">
      <c r="B156" s="78"/>
      <c r="C156" s="73"/>
      <c r="D156" s="73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25"/>
      <c r="AY156" s="25"/>
      <c r="AZ156" s="25"/>
    </row>
    <row r="157" spans="2:52" s="76" customFormat="1" ht="12.95" customHeight="1" x14ac:dyDescent="0.25">
      <c r="B157" s="78"/>
      <c r="C157" s="73"/>
      <c r="D157" s="73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25"/>
      <c r="AY157" s="25"/>
      <c r="AZ157" s="25"/>
    </row>
    <row r="158" spans="2:52" s="76" customFormat="1" ht="12.95" customHeight="1" x14ac:dyDescent="0.25">
      <c r="B158" s="78"/>
      <c r="C158" s="73"/>
      <c r="D158" s="73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25"/>
      <c r="AY158" s="25"/>
      <c r="AZ158" s="25"/>
    </row>
    <row r="159" spans="2:52" s="76" customFormat="1" ht="12.95" customHeight="1" x14ac:dyDescent="0.25">
      <c r="B159" s="78"/>
      <c r="C159" s="73"/>
      <c r="D159" s="73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25"/>
      <c r="AY159" s="25"/>
      <c r="AZ159" s="25"/>
    </row>
    <row r="160" spans="2:52" s="76" customFormat="1" ht="12.95" customHeight="1" x14ac:dyDescent="0.25">
      <c r="B160" s="78"/>
      <c r="C160" s="73"/>
      <c r="D160" s="73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25"/>
      <c r="AY160" s="25"/>
      <c r="AZ160" s="25"/>
    </row>
    <row r="161" spans="2:52" s="76" customFormat="1" ht="12.95" customHeight="1" x14ac:dyDescent="0.25">
      <c r="B161" s="72"/>
      <c r="C161" s="73"/>
      <c r="D161" s="73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25"/>
      <c r="AY161" s="25"/>
      <c r="AZ161" s="25"/>
    </row>
    <row r="162" spans="2:52" s="76" customFormat="1" ht="12.95" customHeight="1" x14ac:dyDescent="0.25">
      <c r="B162" s="72"/>
      <c r="C162" s="73"/>
      <c r="D162" s="73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25"/>
      <c r="AY162" s="25"/>
      <c r="AZ162" s="25"/>
    </row>
    <row r="163" spans="2:52" s="76" customFormat="1" ht="12.95" customHeight="1" x14ac:dyDescent="0.25">
      <c r="B163" s="72"/>
      <c r="C163" s="73"/>
      <c r="D163" s="73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25"/>
      <c r="AY163" s="25"/>
      <c r="AZ163" s="25"/>
    </row>
    <row r="164" spans="2:52" s="76" customFormat="1" ht="12.95" customHeight="1" x14ac:dyDescent="0.25">
      <c r="B164" s="72"/>
      <c r="C164" s="73"/>
      <c r="D164" s="73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25"/>
      <c r="AY164" s="25"/>
      <c r="AZ164" s="25"/>
    </row>
    <row r="165" spans="2:52" s="76" customFormat="1" ht="12.95" customHeight="1" x14ac:dyDescent="0.25">
      <c r="B165" s="72"/>
      <c r="C165" s="73"/>
      <c r="D165" s="73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25"/>
      <c r="AY165" s="25"/>
      <c r="AZ165" s="25"/>
    </row>
    <row r="166" spans="2:52" s="76" customFormat="1" ht="12.95" customHeight="1" x14ac:dyDescent="0.25">
      <c r="B166" s="72"/>
      <c r="C166" s="73"/>
      <c r="D166" s="73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25"/>
      <c r="AY166" s="25"/>
      <c r="AZ166" s="25"/>
    </row>
    <row r="167" spans="2:52" s="76" customFormat="1" ht="18" customHeight="1" x14ac:dyDescent="0.25">
      <c r="B167" s="77"/>
      <c r="C167" s="73"/>
      <c r="D167" s="73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17"/>
      <c r="AY167" s="17"/>
      <c r="AZ167" s="17"/>
    </row>
    <row r="168" spans="2:52" s="76" customFormat="1" ht="12.95" customHeight="1" x14ac:dyDescent="0.25">
      <c r="B168" s="78"/>
      <c r="C168" s="73"/>
      <c r="D168" s="73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25"/>
      <c r="AY168" s="25"/>
      <c r="AZ168" s="25"/>
    </row>
    <row r="169" spans="2:52" s="76" customFormat="1" ht="12.95" customHeight="1" x14ac:dyDescent="0.25">
      <c r="B169" s="78"/>
      <c r="C169" s="73"/>
      <c r="D169" s="73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25"/>
      <c r="AY169" s="25"/>
      <c r="AZ169" s="25"/>
    </row>
    <row r="170" spans="2:52" s="76" customFormat="1" ht="12.95" customHeight="1" x14ac:dyDescent="0.25">
      <c r="B170" s="78"/>
      <c r="C170" s="73"/>
      <c r="D170" s="73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25"/>
      <c r="AY170" s="25"/>
      <c r="AZ170" s="25"/>
    </row>
    <row r="171" spans="2:52" s="76" customFormat="1" ht="12.95" customHeight="1" x14ac:dyDescent="0.25">
      <c r="B171" s="84"/>
      <c r="C171" s="73"/>
      <c r="D171" s="73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25"/>
      <c r="AY171" s="25"/>
      <c r="AZ171" s="25"/>
    </row>
    <row r="172" spans="2:52" s="76" customFormat="1" ht="12.95" customHeight="1" x14ac:dyDescent="0.25">
      <c r="B172" s="72"/>
      <c r="C172" s="73"/>
      <c r="D172" s="73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25"/>
      <c r="AY172" s="25"/>
      <c r="AZ172" s="25"/>
    </row>
    <row r="173" spans="2:52" s="76" customFormat="1" ht="12.95" customHeight="1" x14ac:dyDescent="0.25">
      <c r="B173" s="72"/>
      <c r="C173" s="73"/>
      <c r="D173" s="73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25"/>
      <c r="AY173" s="25"/>
      <c r="AZ173" s="25"/>
    </row>
    <row r="174" spans="2:52" s="76" customFormat="1" ht="31.5" customHeight="1" x14ac:dyDescent="0.25">
      <c r="B174" s="77"/>
      <c r="C174" s="73"/>
      <c r="D174" s="73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17"/>
      <c r="AY174" s="17"/>
      <c r="AZ174" s="17"/>
    </row>
    <row r="175" spans="2:52" s="76" customFormat="1" ht="12.95" customHeight="1" x14ac:dyDescent="0.25">
      <c r="B175" s="78"/>
      <c r="C175" s="73"/>
      <c r="D175" s="73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25"/>
      <c r="AY175" s="25"/>
      <c r="AZ175" s="25"/>
    </row>
    <row r="176" spans="2:52" s="76" customFormat="1" ht="12.95" customHeight="1" x14ac:dyDescent="0.25">
      <c r="B176" s="78"/>
      <c r="C176" s="73"/>
      <c r="D176" s="73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25"/>
      <c r="AY176" s="25"/>
      <c r="AZ176" s="25"/>
    </row>
    <row r="177" spans="2:52" s="76" customFormat="1" ht="12.95" customHeight="1" x14ac:dyDescent="0.25">
      <c r="B177" s="78"/>
      <c r="C177" s="73"/>
      <c r="D177" s="73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25"/>
      <c r="AY177" s="25"/>
      <c r="AZ177" s="25"/>
    </row>
    <row r="178" spans="2:52" s="76" customFormat="1" ht="12.95" customHeight="1" x14ac:dyDescent="0.25">
      <c r="B178" s="84"/>
      <c r="C178" s="73"/>
      <c r="D178" s="73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25"/>
      <c r="AY178" s="25"/>
      <c r="AZ178" s="25"/>
    </row>
    <row r="179" spans="2:52" s="76" customFormat="1" ht="12.95" customHeight="1" x14ac:dyDescent="0.25">
      <c r="B179" s="72"/>
      <c r="C179" s="73"/>
      <c r="D179" s="73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25"/>
      <c r="AY179" s="25"/>
      <c r="AZ179" s="25"/>
    </row>
    <row r="180" spans="2:52" s="76" customFormat="1" ht="12.95" customHeight="1" x14ac:dyDescent="0.25">
      <c r="B180" s="72"/>
      <c r="C180" s="73"/>
      <c r="D180" s="73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25"/>
      <c r="AY180" s="25"/>
      <c r="AZ180" s="25"/>
    </row>
    <row r="181" spans="2:52" s="76" customFormat="1" ht="31.5" customHeight="1" x14ac:dyDescent="0.25">
      <c r="B181" s="77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17"/>
      <c r="AY181" s="17"/>
      <c r="AZ181" s="17"/>
    </row>
    <row r="182" spans="2:52" s="76" customFormat="1" ht="12.95" customHeight="1" x14ac:dyDescent="0.25">
      <c r="B182" s="78"/>
      <c r="C182" s="73"/>
      <c r="D182" s="73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25"/>
      <c r="AY182" s="25"/>
      <c r="AZ182" s="25"/>
    </row>
    <row r="183" spans="2:52" s="76" customFormat="1" ht="12.95" customHeight="1" x14ac:dyDescent="0.25">
      <c r="B183" s="78"/>
      <c r="C183" s="73"/>
      <c r="D183" s="73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25"/>
      <c r="AY183" s="25"/>
      <c r="AZ183" s="25"/>
    </row>
    <row r="184" spans="2:52" s="76" customFormat="1" ht="12.95" customHeight="1" x14ac:dyDescent="0.25">
      <c r="B184" s="78"/>
      <c r="C184" s="73"/>
      <c r="D184" s="73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25"/>
      <c r="AY184" s="25"/>
      <c r="AZ184" s="25"/>
    </row>
    <row r="185" spans="2:52" s="76" customFormat="1" x14ac:dyDescent="0.25">
      <c r="B185" s="81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17"/>
      <c r="AY185" s="17"/>
      <c r="AZ185" s="17"/>
    </row>
    <row r="186" spans="2:52" s="76" customFormat="1" ht="37.5" customHeight="1" x14ac:dyDescent="0.25">
      <c r="B186" s="83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17"/>
      <c r="AY186" s="17"/>
      <c r="AZ186" s="17"/>
    </row>
    <row r="187" spans="2:52" s="76" customFormat="1" ht="31.5" customHeight="1" x14ac:dyDescent="0.25">
      <c r="B187" s="77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17"/>
      <c r="AY187" s="17"/>
      <c r="AZ187" s="17"/>
    </row>
    <row r="188" spans="2:52" s="76" customFormat="1" ht="12.95" customHeight="1" x14ac:dyDescent="0.25">
      <c r="B188" s="78"/>
      <c r="C188" s="73"/>
      <c r="D188" s="73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25"/>
      <c r="AY188" s="25"/>
      <c r="AZ188" s="25"/>
    </row>
    <row r="189" spans="2:52" s="76" customFormat="1" ht="12.95" customHeight="1" x14ac:dyDescent="0.25">
      <c r="B189" s="78"/>
      <c r="C189" s="73"/>
      <c r="D189" s="73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25"/>
      <c r="AY189" s="25"/>
      <c r="AZ189" s="25"/>
    </row>
    <row r="190" spans="2:52" s="76" customFormat="1" ht="12.95" customHeight="1" x14ac:dyDescent="0.25">
      <c r="B190" s="78"/>
      <c r="C190" s="73"/>
      <c r="D190" s="73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25"/>
      <c r="AY190" s="25"/>
      <c r="AZ190" s="25"/>
    </row>
    <row r="191" spans="2:52" s="76" customFormat="1" ht="12.95" customHeight="1" x14ac:dyDescent="0.25">
      <c r="B191" s="78"/>
      <c r="C191" s="73"/>
      <c r="D191" s="73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25"/>
      <c r="AY191" s="25"/>
      <c r="AZ191" s="25"/>
    </row>
    <row r="192" spans="2:52" s="76" customFormat="1" ht="12.95" customHeight="1" x14ac:dyDescent="0.25">
      <c r="B192" s="78"/>
      <c r="C192" s="73"/>
      <c r="D192" s="73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25"/>
      <c r="AY192" s="25"/>
      <c r="AZ192" s="25"/>
    </row>
    <row r="193" spans="2:52" s="76" customFormat="1" ht="12.95" customHeight="1" x14ac:dyDescent="0.25">
      <c r="B193" s="78"/>
      <c r="C193" s="73"/>
      <c r="D193" s="73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25"/>
      <c r="AY193" s="25"/>
      <c r="AZ193" s="25"/>
    </row>
    <row r="194" spans="2:52" s="76" customFormat="1" ht="12.95" customHeight="1" x14ac:dyDescent="0.25">
      <c r="B194" s="78"/>
      <c r="C194" s="73"/>
      <c r="D194" s="73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25"/>
      <c r="AY194" s="25"/>
      <c r="AZ194" s="25"/>
    </row>
    <row r="195" spans="2:52" s="76" customFormat="1" ht="12.95" customHeight="1" x14ac:dyDescent="0.25">
      <c r="B195" s="78"/>
      <c r="C195" s="73"/>
      <c r="D195" s="73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25"/>
      <c r="AY195" s="25"/>
      <c r="AZ195" s="25"/>
    </row>
    <row r="196" spans="2:52" s="76" customFormat="1" ht="12.95" customHeight="1" x14ac:dyDescent="0.25">
      <c r="B196" s="78"/>
      <c r="C196" s="73"/>
      <c r="D196" s="73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25"/>
      <c r="AY196" s="25"/>
      <c r="AZ196" s="25"/>
    </row>
    <row r="197" spans="2:52" s="76" customFormat="1" ht="12.95" customHeight="1" x14ac:dyDescent="0.25">
      <c r="B197" s="78"/>
      <c r="C197" s="73"/>
      <c r="D197" s="73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25"/>
      <c r="AY197" s="25"/>
      <c r="AZ197" s="25"/>
    </row>
    <row r="198" spans="2:52" s="76" customFormat="1" ht="12.95" customHeight="1" x14ac:dyDescent="0.25">
      <c r="B198" s="78"/>
      <c r="C198" s="73"/>
      <c r="D198" s="73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25"/>
      <c r="AY198" s="25"/>
      <c r="AZ198" s="25"/>
    </row>
    <row r="199" spans="2:52" s="76" customFormat="1" ht="12.95" customHeight="1" x14ac:dyDescent="0.25">
      <c r="B199" s="78"/>
      <c r="C199" s="73"/>
      <c r="D199" s="73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25"/>
      <c r="AY199" s="25"/>
      <c r="AZ199" s="25"/>
    </row>
    <row r="200" spans="2:52" s="76" customFormat="1" ht="12.95" customHeight="1" x14ac:dyDescent="0.25">
      <c r="B200" s="78"/>
      <c r="C200" s="73"/>
      <c r="D200" s="73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25"/>
      <c r="AY200" s="25"/>
      <c r="AZ200" s="25"/>
    </row>
    <row r="201" spans="2:52" s="76" customFormat="1" ht="12.95" customHeight="1" x14ac:dyDescent="0.25">
      <c r="B201" s="78"/>
      <c r="C201" s="73"/>
      <c r="D201" s="73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25"/>
      <c r="AY201" s="25"/>
      <c r="AZ201" s="25"/>
    </row>
    <row r="202" spans="2:52" s="76" customFormat="1" ht="12.95" customHeight="1" x14ac:dyDescent="0.25">
      <c r="B202" s="78"/>
      <c r="C202" s="73"/>
      <c r="D202" s="73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25"/>
      <c r="AY202" s="25"/>
      <c r="AZ202" s="25"/>
    </row>
    <row r="203" spans="2:52" s="76" customFormat="1" ht="12.95" customHeight="1" x14ac:dyDescent="0.25">
      <c r="B203" s="78"/>
      <c r="C203" s="73"/>
      <c r="D203" s="73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25"/>
      <c r="AY203" s="25"/>
      <c r="AZ203" s="25"/>
    </row>
    <row r="204" spans="2:52" s="76" customFormat="1" ht="12.95" customHeight="1" x14ac:dyDescent="0.25">
      <c r="B204" s="78"/>
      <c r="C204" s="73"/>
      <c r="D204" s="73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25"/>
      <c r="AY204" s="25"/>
      <c r="AZ204" s="25"/>
    </row>
    <row r="205" spans="2:52" s="76" customFormat="1" ht="12.95" customHeight="1" x14ac:dyDescent="0.25">
      <c r="B205" s="78"/>
      <c r="C205" s="73"/>
      <c r="D205" s="73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25"/>
      <c r="AY205" s="25"/>
      <c r="AZ205" s="25"/>
    </row>
    <row r="206" spans="2:52" s="76" customFormat="1" ht="12.95" customHeight="1" x14ac:dyDescent="0.25">
      <c r="B206" s="78"/>
      <c r="C206" s="73"/>
      <c r="D206" s="73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25"/>
      <c r="AY206" s="25"/>
      <c r="AZ206" s="25"/>
    </row>
    <row r="207" spans="2:52" s="76" customFormat="1" ht="12.95" customHeight="1" x14ac:dyDescent="0.25">
      <c r="B207" s="78"/>
      <c r="C207" s="73"/>
      <c r="D207" s="73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25"/>
      <c r="AY207" s="25"/>
      <c r="AZ207" s="25"/>
    </row>
    <row r="208" spans="2:52" s="76" customFormat="1" ht="12.95" customHeight="1" x14ac:dyDescent="0.25">
      <c r="B208" s="78"/>
      <c r="C208" s="73"/>
      <c r="D208" s="73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25"/>
      <c r="AY208" s="25"/>
      <c r="AZ208" s="25"/>
    </row>
    <row r="209" spans="2:52" s="76" customFormat="1" ht="12.95" customHeight="1" x14ac:dyDescent="0.25">
      <c r="B209" s="78"/>
      <c r="C209" s="73"/>
      <c r="D209" s="73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25"/>
      <c r="AY209" s="25"/>
      <c r="AZ209" s="25"/>
    </row>
    <row r="210" spans="2:52" s="76" customFormat="1" ht="12.95" customHeight="1" x14ac:dyDescent="0.25">
      <c r="B210" s="78"/>
      <c r="C210" s="73"/>
      <c r="D210" s="73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25"/>
      <c r="AY210" s="25"/>
      <c r="AZ210" s="25"/>
    </row>
    <row r="211" spans="2:52" s="76" customFormat="1" ht="12.95" customHeight="1" x14ac:dyDescent="0.25">
      <c r="B211" s="72"/>
      <c r="C211" s="73"/>
      <c r="D211" s="73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25"/>
      <c r="AY211" s="25"/>
      <c r="AZ211" s="25"/>
    </row>
    <row r="212" spans="2:52" s="76" customFormat="1" ht="12.95" customHeight="1" x14ac:dyDescent="0.25">
      <c r="B212" s="72"/>
      <c r="C212" s="73"/>
      <c r="D212" s="73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25"/>
      <c r="AY212" s="25"/>
      <c r="AZ212" s="25"/>
    </row>
    <row r="213" spans="2:52" s="76" customFormat="1" ht="12.95" customHeight="1" x14ac:dyDescent="0.25">
      <c r="B213" s="72"/>
      <c r="C213" s="73"/>
      <c r="D213" s="73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25"/>
      <c r="AY213" s="25"/>
      <c r="AZ213" s="25"/>
    </row>
    <row r="214" spans="2:52" s="76" customFormat="1" ht="12.95" customHeight="1" x14ac:dyDescent="0.25">
      <c r="B214" s="72"/>
      <c r="C214" s="73"/>
      <c r="D214" s="73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25"/>
      <c r="AY214" s="25"/>
      <c r="AZ214" s="25"/>
    </row>
    <row r="215" spans="2:52" s="76" customFormat="1" ht="12.95" customHeight="1" x14ac:dyDescent="0.25">
      <c r="B215" s="72"/>
      <c r="C215" s="73"/>
      <c r="D215" s="73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25"/>
      <c r="AY215" s="25"/>
      <c r="AZ215" s="25"/>
    </row>
    <row r="216" spans="2:52" s="76" customFormat="1" ht="12.95" customHeight="1" x14ac:dyDescent="0.25">
      <c r="B216" s="72"/>
      <c r="C216" s="73"/>
      <c r="D216" s="73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25"/>
      <c r="AY216" s="25"/>
      <c r="AZ216" s="25"/>
    </row>
    <row r="217" spans="2:52" s="76" customFormat="1" ht="31.5" customHeight="1" x14ac:dyDescent="0.25">
      <c r="B217" s="77"/>
      <c r="C217" s="73"/>
      <c r="D217" s="73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17"/>
      <c r="AY217" s="17"/>
      <c r="AZ217" s="17"/>
    </row>
    <row r="218" spans="2:52" s="76" customFormat="1" ht="12.95" customHeight="1" x14ac:dyDescent="0.25">
      <c r="B218" s="78"/>
      <c r="C218" s="73"/>
      <c r="D218" s="73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25"/>
      <c r="AY218" s="25"/>
      <c r="AZ218" s="25"/>
    </row>
    <row r="219" spans="2:52" s="76" customFormat="1" ht="12.95" customHeight="1" x14ac:dyDescent="0.25">
      <c r="B219" s="78"/>
      <c r="C219" s="73"/>
      <c r="D219" s="73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25"/>
      <c r="AY219" s="25"/>
      <c r="AZ219" s="25"/>
    </row>
    <row r="220" spans="2:52" s="76" customFormat="1" ht="12.95" customHeight="1" x14ac:dyDescent="0.25">
      <c r="B220" s="78"/>
      <c r="C220" s="73"/>
      <c r="D220" s="73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25"/>
      <c r="AY220" s="25"/>
      <c r="AZ220" s="25"/>
    </row>
    <row r="221" spans="2:52" s="76" customFormat="1" ht="12.95" customHeight="1" x14ac:dyDescent="0.25">
      <c r="B221" s="84"/>
      <c r="C221" s="73"/>
      <c r="D221" s="73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25"/>
      <c r="AY221" s="25"/>
      <c r="AZ221" s="25"/>
    </row>
    <row r="222" spans="2:52" s="76" customFormat="1" ht="12.95" customHeight="1" x14ac:dyDescent="0.25">
      <c r="B222" s="72"/>
      <c r="C222" s="73"/>
      <c r="D222" s="73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25"/>
      <c r="AY222" s="25"/>
      <c r="AZ222" s="25"/>
    </row>
    <row r="223" spans="2:52" s="76" customFormat="1" ht="12.95" customHeight="1" x14ac:dyDescent="0.25">
      <c r="B223" s="72"/>
      <c r="C223" s="73"/>
      <c r="D223" s="73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25"/>
      <c r="AY223" s="25"/>
      <c r="AZ223" s="25"/>
    </row>
    <row r="224" spans="2:52" s="76" customFormat="1" ht="43.5" customHeight="1" x14ac:dyDescent="0.25">
      <c r="B224" s="77"/>
      <c r="C224" s="73"/>
      <c r="D224" s="73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  <c r="AN224" s="85"/>
      <c r="AO224" s="85"/>
      <c r="AP224" s="85"/>
      <c r="AQ224" s="85"/>
      <c r="AR224" s="85"/>
      <c r="AS224" s="85"/>
      <c r="AT224" s="85"/>
      <c r="AU224" s="85"/>
      <c r="AV224" s="85"/>
      <c r="AW224" s="85"/>
      <c r="AX224" s="17"/>
      <c r="AY224" s="17"/>
      <c r="AZ224" s="17"/>
    </row>
    <row r="225" spans="2:52" s="76" customFormat="1" ht="12.95" customHeight="1" x14ac:dyDescent="0.25">
      <c r="B225" s="78"/>
      <c r="C225" s="73"/>
      <c r="D225" s="73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25"/>
      <c r="AY225" s="25"/>
      <c r="AZ225" s="25"/>
    </row>
    <row r="226" spans="2:52" s="76" customFormat="1" ht="12.95" customHeight="1" x14ac:dyDescent="0.25">
      <c r="B226" s="78"/>
      <c r="C226" s="73"/>
      <c r="D226" s="73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25"/>
      <c r="AY226" s="25"/>
      <c r="AZ226" s="25"/>
    </row>
    <row r="227" spans="2:52" s="76" customFormat="1" ht="12.95" customHeight="1" x14ac:dyDescent="0.25">
      <c r="B227" s="78"/>
      <c r="C227" s="73"/>
      <c r="D227" s="73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25"/>
      <c r="AY227" s="25"/>
      <c r="AZ227" s="25"/>
    </row>
    <row r="228" spans="2:52" s="76" customFormat="1" ht="12.95" customHeight="1" x14ac:dyDescent="0.25">
      <c r="B228" s="84"/>
      <c r="C228" s="73"/>
      <c r="D228" s="73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25"/>
      <c r="AY228" s="25"/>
      <c r="AZ228" s="25"/>
    </row>
    <row r="229" spans="2:52" s="76" customFormat="1" ht="12.95" customHeight="1" x14ac:dyDescent="0.25">
      <c r="B229" s="72"/>
      <c r="C229" s="73"/>
      <c r="D229" s="73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25"/>
      <c r="AY229" s="25"/>
      <c r="AZ229" s="25"/>
    </row>
    <row r="230" spans="2:52" s="76" customFormat="1" ht="12.95" customHeight="1" x14ac:dyDescent="0.25">
      <c r="B230" s="72"/>
      <c r="C230" s="73"/>
      <c r="D230" s="73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25"/>
      <c r="AY230" s="25"/>
      <c r="AZ230" s="25"/>
    </row>
    <row r="231" spans="2:52" s="76" customFormat="1" x14ac:dyDescent="0.25">
      <c r="B231" s="81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17"/>
      <c r="AY231" s="17"/>
      <c r="AZ231" s="17"/>
    </row>
    <row r="232" spans="2:52" s="76" customFormat="1" x14ac:dyDescent="0.25">
      <c r="B232" s="81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  <c r="AU232" s="86"/>
      <c r="AV232" s="86"/>
      <c r="AW232" s="86"/>
      <c r="AX232" s="17"/>
      <c r="AY232" s="17"/>
      <c r="AZ232" s="17"/>
    </row>
    <row r="233" spans="2:52" s="76" customFormat="1" x14ac:dyDescent="0.25">
      <c r="B233" s="81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6"/>
      <c r="AU233" s="86"/>
      <c r="AV233" s="86"/>
      <c r="AW233" s="86"/>
      <c r="AX233" s="17"/>
      <c r="AY233" s="17"/>
      <c r="AZ233" s="17"/>
    </row>
    <row r="234" spans="2:52" s="76" customFormat="1" x14ac:dyDescent="0.25">
      <c r="B234" s="81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  <c r="AT234" s="86"/>
      <c r="AU234" s="86"/>
      <c r="AV234" s="86"/>
      <c r="AW234" s="86"/>
      <c r="AX234" s="17"/>
      <c r="AY234" s="17"/>
      <c r="AZ234" s="17"/>
    </row>
    <row r="235" spans="2:52" s="76" customFormat="1" x14ac:dyDescent="0.25">
      <c r="B235" s="81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  <c r="AU235" s="86"/>
      <c r="AV235" s="86"/>
      <c r="AW235" s="86"/>
      <c r="AX235" s="17"/>
      <c r="AY235" s="17"/>
      <c r="AZ235" s="17"/>
    </row>
    <row r="236" spans="2:52" s="76" customFormat="1" ht="37.5" customHeight="1" x14ac:dyDescent="0.25">
      <c r="B236" s="83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  <c r="AU236" s="86"/>
      <c r="AV236" s="86"/>
      <c r="AW236" s="86"/>
      <c r="AX236" s="17"/>
      <c r="AY236" s="17"/>
      <c r="AZ236" s="17"/>
    </row>
    <row r="237" spans="2:52" s="76" customFormat="1" ht="18" customHeight="1" x14ac:dyDescent="0.25">
      <c r="B237" s="77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  <c r="AT237" s="86"/>
      <c r="AU237" s="86"/>
      <c r="AV237" s="86"/>
      <c r="AW237" s="86"/>
      <c r="AX237" s="17"/>
      <c r="AY237" s="17"/>
      <c r="AZ237" s="17"/>
    </row>
    <row r="238" spans="2:52" s="76" customFormat="1" ht="12.95" customHeight="1" x14ac:dyDescent="0.25">
      <c r="B238" s="78"/>
      <c r="C238" s="73"/>
      <c r="D238" s="73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25"/>
      <c r="AY238" s="25"/>
      <c r="AZ238" s="25"/>
    </row>
    <row r="239" spans="2:52" s="76" customFormat="1" ht="12.95" customHeight="1" x14ac:dyDescent="0.25">
      <c r="B239" s="78"/>
      <c r="C239" s="73"/>
      <c r="D239" s="73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25"/>
      <c r="AY239" s="25"/>
      <c r="AZ239" s="25"/>
    </row>
    <row r="240" spans="2:52" s="76" customFormat="1" ht="12.95" customHeight="1" x14ac:dyDescent="0.25">
      <c r="B240" s="78"/>
      <c r="C240" s="73"/>
      <c r="D240" s="73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25"/>
      <c r="AY240" s="25"/>
      <c r="AZ240" s="25"/>
    </row>
    <row r="241" spans="2:52" s="76" customFormat="1" ht="12.95" customHeight="1" x14ac:dyDescent="0.25">
      <c r="B241" s="78"/>
      <c r="C241" s="73"/>
      <c r="D241" s="73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25"/>
      <c r="AY241" s="25"/>
      <c r="AZ241" s="25"/>
    </row>
    <row r="242" spans="2:52" s="76" customFormat="1" ht="12.95" customHeight="1" x14ac:dyDescent="0.25">
      <c r="B242" s="78"/>
      <c r="C242" s="73"/>
      <c r="D242" s="73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25"/>
      <c r="AY242" s="25"/>
      <c r="AZ242" s="25"/>
    </row>
    <row r="243" spans="2:52" s="76" customFormat="1" ht="12.95" customHeight="1" x14ac:dyDescent="0.25">
      <c r="B243" s="78"/>
      <c r="C243" s="73"/>
      <c r="D243" s="73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25"/>
      <c r="AY243" s="25"/>
      <c r="AZ243" s="25"/>
    </row>
    <row r="244" spans="2:52" s="76" customFormat="1" ht="12.95" customHeight="1" x14ac:dyDescent="0.25">
      <c r="B244" s="78"/>
      <c r="C244" s="73"/>
      <c r="D244" s="73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25"/>
      <c r="AY244" s="25"/>
      <c r="AZ244" s="25"/>
    </row>
    <row r="245" spans="2:52" s="76" customFormat="1" ht="12.95" customHeight="1" x14ac:dyDescent="0.25">
      <c r="B245" s="78"/>
      <c r="C245" s="73"/>
      <c r="D245" s="73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25"/>
      <c r="AY245" s="25"/>
      <c r="AZ245" s="25"/>
    </row>
    <row r="246" spans="2:52" s="76" customFormat="1" ht="12.95" customHeight="1" x14ac:dyDescent="0.25">
      <c r="B246" s="78"/>
      <c r="C246" s="73"/>
      <c r="D246" s="73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25"/>
      <c r="AY246" s="25"/>
      <c r="AZ246" s="25"/>
    </row>
    <row r="247" spans="2:52" s="76" customFormat="1" ht="12.95" customHeight="1" x14ac:dyDescent="0.25">
      <c r="B247" s="78"/>
      <c r="C247" s="73"/>
      <c r="D247" s="73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25"/>
      <c r="AY247" s="25"/>
      <c r="AZ247" s="25"/>
    </row>
    <row r="248" spans="2:52" s="76" customFormat="1" ht="12.95" customHeight="1" x14ac:dyDescent="0.25">
      <c r="B248" s="78"/>
      <c r="C248" s="73"/>
      <c r="D248" s="73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25"/>
      <c r="AY248" s="25"/>
      <c r="AZ248" s="25"/>
    </row>
    <row r="249" spans="2:52" s="76" customFormat="1" ht="12.95" customHeight="1" x14ac:dyDescent="0.25">
      <c r="B249" s="78"/>
      <c r="C249" s="73"/>
      <c r="D249" s="73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25"/>
      <c r="AY249" s="25"/>
      <c r="AZ249" s="25"/>
    </row>
    <row r="250" spans="2:52" s="76" customFormat="1" ht="12.95" customHeight="1" x14ac:dyDescent="0.25">
      <c r="B250" s="78"/>
      <c r="C250" s="73"/>
      <c r="D250" s="73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25"/>
      <c r="AY250" s="25"/>
      <c r="AZ250" s="25"/>
    </row>
    <row r="251" spans="2:52" s="76" customFormat="1" ht="12.95" customHeight="1" x14ac:dyDescent="0.25">
      <c r="B251" s="78"/>
      <c r="C251" s="73"/>
      <c r="D251" s="73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25"/>
      <c r="AY251" s="25"/>
      <c r="AZ251" s="25"/>
    </row>
    <row r="252" spans="2:52" s="76" customFormat="1" ht="12.95" customHeight="1" x14ac:dyDescent="0.25">
      <c r="B252" s="78"/>
      <c r="C252" s="73"/>
      <c r="D252" s="73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25"/>
      <c r="AY252" s="25"/>
      <c r="AZ252" s="25"/>
    </row>
    <row r="253" spans="2:52" s="76" customFormat="1" ht="12.95" customHeight="1" x14ac:dyDescent="0.25">
      <c r="B253" s="78"/>
      <c r="C253" s="73"/>
      <c r="D253" s="73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25"/>
      <c r="AY253" s="25"/>
      <c r="AZ253" s="25"/>
    </row>
    <row r="254" spans="2:52" s="76" customFormat="1" ht="12.95" customHeight="1" x14ac:dyDescent="0.25">
      <c r="B254" s="78"/>
      <c r="C254" s="73"/>
      <c r="D254" s="73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25"/>
      <c r="AY254" s="25"/>
      <c r="AZ254" s="25"/>
    </row>
    <row r="255" spans="2:52" s="76" customFormat="1" ht="12.95" customHeight="1" x14ac:dyDescent="0.25">
      <c r="B255" s="78"/>
      <c r="C255" s="73"/>
      <c r="D255" s="73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25"/>
      <c r="AY255" s="25"/>
      <c r="AZ255" s="25"/>
    </row>
    <row r="256" spans="2:52" s="76" customFormat="1" ht="12.95" customHeight="1" x14ac:dyDescent="0.25">
      <c r="B256" s="78"/>
      <c r="C256" s="73"/>
      <c r="D256" s="73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25"/>
      <c r="AY256" s="25"/>
      <c r="AZ256" s="25"/>
    </row>
    <row r="257" spans="2:52" s="76" customFormat="1" ht="12.95" customHeight="1" x14ac:dyDescent="0.25">
      <c r="B257" s="78"/>
      <c r="C257" s="73"/>
      <c r="D257" s="73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25"/>
      <c r="AY257" s="25"/>
      <c r="AZ257" s="25"/>
    </row>
    <row r="258" spans="2:52" s="76" customFormat="1" ht="12.95" customHeight="1" x14ac:dyDescent="0.25">
      <c r="B258" s="78"/>
      <c r="C258" s="73"/>
      <c r="D258" s="73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25"/>
      <c r="AY258" s="25"/>
      <c r="AZ258" s="25"/>
    </row>
    <row r="259" spans="2:52" s="76" customFormat="1" ht="12.95" customHeight="1" x14ac:dyDescent="0.25">
      <c r="B259" s="78"/>
      <c r="C259" s="73"/>
      <c r="D259" s="73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25"/>
      <c r="AY259" s="25"/>
      <c r="AZ259" s="25"/>
    </row>
    <row r="260" spans="2:52" s="76" customFormat="1" ht="12.95" customHeight="1" x14ac:dyDescent="0.25">
      <c r="B260" s="78"/>
      <c r="C260" s="73"/>
      <c r="D260" s="73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25"/>
      <c r="AY260" s="25"/>
      <c r="AZ260" s="25"/>
    </row>
    <row r="261" spans="2:52" s="76" customFormat="1" ht="12.95" customHeight="1" x14ac:dyDescent="0.25">
      <c r="B261" s="72"/>
      <c r="C261" s="73"/>
      <c r="D261" s="73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25"/>
      <c r="AY261" s="25"/>
      <c r="AZ261" s="25"/>
    </row>
    <row r="262" spans="2:52" s="76" customFormat="1" ht="12.95" customHeight="1" x14ac:dyDescent="0.25">
      <c r="B262" s="72"/>
      <c r="C262" s="73"/>
      <c r="D262" s="73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25"/>
      <c r="AY262" s="25"/>
      <c r="AZ262" s="25"/>
    </row>
    <row r="263" spans="2:52" s="76" customFormat="1" ht="12.95" customHeight="1" x14ac:dyDescent="0.25">
      <c r="B263" s="72"/>
      <c r="C263" s="73"/>
      <c r="D263" s="73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25"/>
      <c r="AY263" s="25"/>
      <c r="AZ263" s="25"/>
    </row>
    <row r="264" spans="2:52" s="76" customFormat="1" ht="12.95" customHeight="1" x14ac:dyDescent="0.25">
      <c r="B264" s="72"/>
      <c r="C264" s="73"/>
      <c r="D264" s="73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25"/>
      <c r="AY264" s="25"/>
      <c r="AZ264" s="25"/>
    </row>
    <row r="265" spans="2:52" s="76" customFormat="1" ht="12.95" customHeight="1" x14ac:dyDescent="0.25">
      <c r="B265" s="72"/>
      <c r="C265" s="73"/>
      <c r="D265" s="73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25"/>
      <c r="AY265" s="25"/>
      <c r="AZ265" s="25"/>
    </row>
    <row r="266" spans="2:52" s="76" customFormat="1" ht="12.95" customHeight="1" x14ac:dyDescent="0.25">
      <c r="B266" s="72"/>
      <c r="C266" s="73"/>
      <c r="D266" s="73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25"/>
      <c r="AY266" s="25"/>
      <c r="AZ266" s="25"/>
    </row>
    <row r="267" spans="2:52" s="76" customFormat="1" ht="18" customHeight="1" x14ac:dyDescent="0.25">
      <c r="B267" s="77"/>
      <c r="C267" s="73"/>
      <c r="D267" s="73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17"/>
      <c r="AY267" s="17"/>
      <c r="AZ267" s="17"/>
    </row>
    <row r="268" spans="2:52" s="76" customFormat="1" ht="12.95" customHeight="1" x14ac:dyDescent="0.25">
      <c r="B268" s="78"/>
      <c r="C268" s="73"/>
      <c r="D268" s="73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25"/>
      <c r="AY268" s="25"/>
      <c r="AZ268" s="25"/>
    </row>
    <row r="269" spans="2:52" s="76" customFormat="1" ht="12.95" customHeight="1" x14ac:dyDescent="0.25">
      <c r="B269" s="78"/>
      <c r="C269" s="73"/>
      <c r="D269" s="73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25"/>
      <c r="AY269" s="25"/>
      <c r="AZ269" s="25"/>
    </row>
    <row r="270" spans="2:52" s="76" customFormat="1" ht="12.95" customHeight="1" x14ac:dyDescent="0.25">
      <c r="B270" s="78"/>
      <c r="C270" s="73"/>
      <c r="D270" s="73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25"/>
      <c r="AY270" s="25"/>
      <c r="AZ270" s="25"/>
    </row>
    <row r="271" spans="2:52" s="76" customFormat="1" ht="12.95" customHeight="1" x14ac:dyDescent="0.25">
      <c r="B271" s="84"/>
      <c r="C271" s="73"/>
      <c r="D271" s="73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25"/>
      <c r="AY271" s="25"/>
      <c r="AZ271" s="25"/>
    </row>
    <row r="272" spans="2:52" s="76" customFormat="1" ht="12.95" customHeight="1" x14ac:dyDescent="0.25">
      <c r="B272" s="72"/>
      <c r="C272" s="73"/>
      <c r="D272" s="73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25"/>
      <c r="AY272" s="25"/>
      <c r="AZ272" s="25"/>
    </row>
    <row r="273" spans="2:52" s="76" customFormat="1" ht="12.95" customHeight="1" x14ac:dyDescent="0.25">
      <c r="B273" s="72"/>
      <c r="C273" s="73"/>
      <c r="D273" s="73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25"/>
      <c r="AY273" s="25"/>
      <c r="AZ273" s="25"/>
    </row>
    <row r="274" spans="2:52" s="76" customFormat="1" ht="31.5" customHeight="1" x14ac:dyDescent="0.25">
      <c r="B274" s="77"/>
      <c r="C274" s="73"/>
      <c r="D274" s="73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5"/>
      <c r="AK274" s="85"/>
      <c r="AL274" s="85"/>
      <c r="AM274" s="85"/>
      <c r="AN274" s="85"/>
      <c r="AO274" s="85"/>
      <c r="AP274" s="85"/>
      <c r="AQ274" s="85"/>
      <c r="AR274" s="85"/>
      <c r="AS274" s="85"/>
      <c r="AT274" s="85"/>
      <c r="AU274" s="85"/>
      <c r="AV274" s="85"/>
      <c r="AW274" s="85"/>
      <c r="AX274" s="17"/>
      <c r="AY274" s="17"/>
      <c r="AZ274" s="17"/>
    </row>
    <row r="275" spans="2:52" s="76" customFormat="1" ht="12.95" customHeight="1" x14ac:dyDescent="0.25">
      <c r="B275" s="78"/>
      <c r="C275" s="73"/>
      <c r="D275" s="73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25"/>
      <c r="AY275" s="25"/>
      <c r="AZ275" s="25"/>
    </row>
    <row r="276" spans="2:52" s="76" customFormat="1" ht="12.95" customHeight="1" x14ac:dyDescent="0.25">
      <c r="B276" s="78"/>
      <c r="C276" s="73"/>
      <c r="D276" s="73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25"/>
      <c r="AY276" s="25"/>
      <c r="AZ276" s="25"/>
    </row>
    <row r="277" spans="2:52" s="76" customFormat="1" ht="12.95" customHeight="1" x14ac:dyDescent="0.25">
      <c r="B277" s="78"/>
      <c r="C277" s="73"/>
      <c r="D277" s="73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25"/>
      <c r="AY277" s="25"/>
      <c r="AZ277" s="25"/>
    </row>
    <row r="278" spans="2:52" s="76" customFormat="1" ht="12.95" customHeight="1" x14ac:dyDescent="0.25">
      <c r="B278" s="84"/>
      <c r="C278" s="73"/>
      <c r="D278" s="73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25"/>
      <c r="AY278" s="25"/>
      <c r="AZ278" s="25"/>
    </row>
    <row r="279" spans="2:52" s="76" customFormat="1" ht="12.95" customHeight="1" x14ac:dyDescent="0.25">
      <c r="B279" s="72"/>
      <c r="C279" s="73"/>
      <c r="D279" s="73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25"/>
      <c r="AY279" s="25"/>
      <c r="AZ279" s="25"/>
    </row>
    <row r="280" spans="2:52" s="76" customFormat="1" ht="12.95" customHeight="1" x14ac:dyDescent="0.25">
      <c r="B280" s="72"/>
      <c r="C280" s="73"/>
      <c r="D280" s="73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25"/>
      <c r="AY280" s="25"/>
      <c r="AZ280" s="25"/>
    </row>
    <row r="281" spans="2:52" s="76" customFormat="1" ht="12.95" customHeight="1" x14ac:dyDescent="0.25">
      <c r="B281" s="87"/>
      <c r="C281" s="73"/>
      <c r="D281" s="73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  <c r="AT281" s="86"/>
      <c r="AU281" s="86"/>
      <c r="AV281" s="86"/>
      <c r="AW281" s="86"/>
      <c r="AX281" s="17"/>
      <c r="AY281" s="17"/>
      <c r="AZ281" s="17"/>
    </row>
    <row r="282" spans="2:52" s="76" customFormat="1" ht="12.95" customHeight="1" x14ac:dyDescent="0.25">
      <c r="B282" s="87"/>
      <c r="C282" s="73"/>
      <c r="D282" s="73"/>
      <c r="E282" s="86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2:52" s="76" customFormat="1" x14ac:dyDescent="0.25">
      <c r="B283" s="81"/>
      <c r="E283" s="86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2:52" s="76" customFormat="1" x14ac:dyDescent="0.25">
      <c r="B284" s="81"/>
      <c r="E284" s="86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2:52" s="76" customFormat="1" x14ac:dyDescent="0.25">
      <c r="B285" s="81"/>
      <c r="E285" s="86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2:52" s="76" customFormat="1" ht="37.5" customHeight="1" x14ac:dyDescent="0.25">
      <c r="B286" s="83"/>
      <c r="E286" s="86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2:52" s="76" customFormat="1" ht="18" customHeight="1" x14ac:dyDescent="0.25">
      <c r="B287" s="77"/>
      <c r="E287" s="86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2:52" s="76" customFormat="1" ht="12.95" customHeight="1" x14ac:dyDescent="0.25">
      <c r="B288" s="78"/>
      <c r="C288" s="73"/>
      <c r="D288" s="73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25"/>
      <c r="AY288" s="25"/>
      <c r="AZ288" s="25"/>
    </row>
    <row r="289" spans="2:52" s="76" customFormat="1" ht="12.95" customHeight="1" x14ac:dyDescent="0.25">
      <c r="B289" s="78"/>
      <c r="C289" s="73"/>
      <c r="D289" s="73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25"/>
      <c r="AY289" s="25"/>
      <c r="AZ289" s="25"/>
    </row>
    <row r="290" spans="2:52" s="76" customFormat="1" ht="12.95" customHeight="1" x14ac:dyDescent="0.25">
      <c r="B290" s="78"/>
      <c r="C290" s="73"/>
      <c r="D290" s="73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25"/>
      <c r="AY290" s="25"/>
      <c r="AZ290" s="25"/>
    </row>
    <row r="291" spans="2:52" s="76" customFormat="1" ht="12.95" customHeight="1" x14ac:dyDescent="0.25">
      <c r="B291" s="78"/>
      <c r="C291" s="73"/>
      <c r="D291" s="73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25"/>
      <c r="AY291" s="25"/>
      <c r="AZ291" s="25"/>
    </row>
    <row r="292" spans="2:52" s="76" customFormat="1" ht="12.95" customHeight="1" x14ac:dyDescent="0.25">
      <c r="B292" s="78"/>
      <c r="C292" s="73"/>
      <c r="D292" s="73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25"/>
      <c r="AY292" s="25"/>
      <c r="AZ292" s="25"/>
    </row>
    <row r="293" spans="2:52" s="76" customFormat="1" ht="12.95" customHeight="1" x14ac:dyDescent="0.25">
      <c r="B293" s="78"/>
      <c r="C293" s="73"/>
      <c r="D293" s="73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25"/>
      <c r="AY293" s="25"/>
      <c r="AZ293" s="25"/>
    </row>
    <row r="294" spans="2:52" s="76" customFormat="1" ht="12.95" customHeight="1" x14ac:dyDescent="0.25">
      <c r="B294" s="78"/>
      <c r="C294" s="73"/>
      <c r="D294" s="73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25"/>
      <c r="AY294" s="25"/>
      <c r="AZ294" s="25"/>
    </row>
    <row r="295" spans="2:52" s="76" customFormat="1" ht="12.95" customHeight="1" x14ac:dyDescent="0.25">
      <c r="B295" s="78"/>
      <c r="C295" s="73"/>
      <c r="D295" s="73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25"/>
      <c r="AY295" s="25"/>
      <c r="AZ295" s="25"/>
    </row>
    <row r="296" spans="2:52" s="76" customFormat="1" ht="12.95" customHeight="1" x14ac:dyDescent="0.25">
      <c r="B296" s="78"/>
      <c r="C296" s="73"/>
      <c r="D296" s="73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25"/>
      <c r="AY296" s="25"/>
      <c r="AZ296" s="25"/>
    </row>
    <row r="297" spans="2:52" s="76" customFormat="1" ht="12.95" customHeight="1" x14ac:dyDescent="0.25">
      <c r="B297" s="78"/>
      <c r="C297" s="73"/>
      <c r="D297" s="73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25"/>
      <c r="AY297" s="25"/>
      <c r="AZ297" s="25"/>
    </row>
    <row r="298" spans="2:52" s="76" customFormat="1" ht="12.95" customHeight="1" x14ac:dyDescent="0.25">
      <c r="B298" s="78"/>
      <c r="C298" s="73"/>
      <c r="D298" s="73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25"/>
      <c r="AY298" s="25"/>
      <c r="AZ298" s="25"/>
    </row>
    <row r="299" spans="2:52" s="76" customFormat="1" ht="12.95" customHeight="1" x14ac:dyDescent="0.25">
      <c r="B299" s="78"/>
      <c r="C299" s="73"/>
      <c r="D299" s="73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25"/>
      <c r="AY299" s="25"/>
      <c r="AZ299" s="25"/>
    </row>
    <row r="300" spans="2:52" s="76" customFormat="1" ht="12.95" customHeight="1" x14ac:dyDescent="0.25">
      <c r="B300" s="78"/>
      <c r="C300" s="73"/>
      <c r="D300" s="73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25"/>
      <c r="AY300" s="25"/>
      <c r="AZ300" s="25"/>
    </row>
    <row r="301" spans="2:52" s="76" customFormat="1" ht="12.95" customHeight="1" x14ac:dyDescent="0.25">
      <c r="B301" s="78"/>
      <c r="C301" s="73"/>
      <c r="D301" s="73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25"/>
      <c r="AY301" s="25"/>
      <c r="AZ301" s="25"/>
    </row>
    <row r="302" spans="2:52" s="76" customFormat="1" ht="12.95" customHeight="1" x14ac:dyDescent="0.25">
      <c r="B302" s="78"/>
      <c r="C302" s="73"/>
      <c r="D302" s="73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25"/>
      <c r="AY302" s="25"/>
      <c r="AZ302" s="25"/>
    </row>
    <row r="303" spans="2:52" s="76" customFormat="1" ht="12.95" customHeight="1" x14ac:dyDescent="0.25">
      <c r="B303" s="78"/>
      <c r="C303" s="73"/>
      <c r="D303" s="73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25"/>
      <c r="AY303" s="25"/>
      <c r="AZ303" s="25"/>
    </row>
    <row r="304" spans="2:52" s="76" customFormat="1" ht="12.95" customHeight="1" x14ac:dyDescent="0.25">
      <c r="B304" s="78"/>
      <c r="C304" s="73"/>
      <c r="D304" s="73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25"/>
      <c r="AY304" s="25"/>
      <c r="AZ304" s="25"/>
    </row>
    <row r="305" spans="2:52" s="76" customFormat="1" ht="12.95" customHeight="1" x14ac:dyDescent="0.25">
      <c r="B305" s="78"/>
      <c r="C305" s="73"/>
      <c r="D305" s="73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25"/>
      <c r="AY305" s="25"/>
      <c r="AZ305" s="25"/>
    </row>
    <row r="306" spans="2:52" s="76" customFormat="1" ht="12.95" customHeight="1" x14ac:dyDescent="0.25">
      <c r="B306" s="78"/>
      <c r="C306" s="73"/>
      <c r="D306" s="73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25"/>
      <c r="AY306" s="25"/>
      <c r="AZ306" s="25"/>
    </row>
    <row r="307" spans="2:52" s="76" customFormat="1" ht="12.95" customHeight="1" x14ac:dyDescent="0.25">
      <c r="B307" s="78"/>
      <c r="C307" s="73"/>
      <c r="D307" s="73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25"/>
      <c r="AY307" s="25"/>
      <c r="AZ307" s="25"/>
    </row>
    <row r="308" spans="2:52" s="76" customFormat="1" ht="12.95" customHeight="1" x14ac:dyDescent="0.25">
      <c r="B308" s="78"/>
      <c r="C308" s="73"/>
      <c r="D308" s="73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25"/>
      <c r="AY308" s="25"/>
      <c r="AZ308" s="25"/>
    </row>
    <row r="309" spans="2:52" s="76" customFormat="1" ht="12.95" customHeight="1" x14ac:dyDescent="0.25">
      <c r="B309" s="78"/>
      <c r="C309" s="73"/>
      <c r="D309" s="73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25"/>
      <c r="AY309" s="25"/>
      <c r="AZ309" s="25"/>
    </row>
    <row r="310" spans="2:52" s="76" customFormat="1" ht="12.95" customHeight="1" x14ac:dyDescent="0.25">
      <c r="B310" s="78"/>
      <c r="C310" s="73"/>
      <c r="D310" s="73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25"/>
      <c r="AY310" s="25"/>
      <c r="AZ310" s="25"/>
    </row>
    <row r="311" spans="2:52" s="76" customFormat="1" ht="12.95" customHeight="1" x14ac:dyDescent="0.25">
      <c r="B311" s="72"/>
      <c r="C311" s="73"/>
      <c r="D311" s="73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25"/>
      <c r="AY311" s="25"/>
      <c r="AZ311" s="25"/>
    </row>
    <row r="312" spans="2:52" s="76" customFormat="1" ht="12.95" customHeight="1" x14ac:dyDescent="0.25">
      <c r="B312" s="72"/>
      <c r="C312" s="73"/>
      <c r="D312" s="73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25"/>
      <c r="AY312" s="25"/>
      <c r="AZ312" s="25"/>
    </row>
    <row r="313" spans="2:52" s="76" customFormat="1" ht="12.95" customHeight="1" x14ac:dyDescent="0.25">
      <c r="B313" s="72"/>
      <c r="C313" s="73"/>
      <c r="D313" s="73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25"/>
      <c r="AY313" s="25"/>
      <c r="AZ313" s="25"/>
    </row>
    <row r="314" spans="2:52" s="76" customFormat="1" ht="12.95" customHeight="1" x14ac:dyDescent="0.25">
      <c r="B314" s="72"/>
      <c r="C314" s="73"/>
      <c r="D314" s="73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25"/>
      <c r="AY314" s="25"/>
      <c r="AZ314" s="25"/>
    </row>
    <row r="315" spans="2:52" s="76" customFormat="1" ht="12.95" customHeight="1" x14ac:dyDescent="0.25">
      <c r="B315" s="72"/>
      <c r="C315" s="73"/>
      <c r="D315" s="73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25"/>
      <c r="AY315" s="25"/>
      <c r="AZ315" s="25"/>
    </row>
    <row r="316" spans="2:52" s="76" customFormat="1" ht="12.95" customHeight="1" x14ac:dyDescent="0.25">
      <c r="B316" s="72"/>
      <c r="C316" s="73"/>
      <c r="D316" s="73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25"/>
      <c r="AY316" s="25"/>
      <c r="AZ316" s="25"/>
    </row>
    <row r="317" spans="2:52" s="76" customFormat="1" ht="18" customHeight="1" x14ac:dyDescent="0.25">
      <c r="B317" s="77"/>
      <c r="C317" s="73"/>
      <c r="D317" s="73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17"/>
      <c r="AY317" s="17"/>
      <c r="AZ317" s="17"/>
    </row>
    <row r="318" spans="2:52" s="76" customFormat="1" ht="12.95" customHeight="1" x14ac:dyDescent="0.25">
      <c r="B318" s="78"/>
      <c r="C318" s="73"/>
      <c r="D318" s="73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25"/>
      <c r="AY318" s="25"/>
      <c r="AZ318" s="25"/>
    </row>
    <row r="319" spans="2:52" s="76" customFormat="1" ht="12.95" customHeight="1" x14ac:dyDescent="0.25">
      <c r="B319" s="78"/>
      <c r="C319" s="73"/>
      <c r="D319" s="73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25"/>
      <c r="AY319" s="25"/>
      <c r="AZ319" s="25"/>
    </row>
    <row r="320" spans="2:52" s="76" customFormat="1" ht="12.95" customHeight="1" x14ac:dyDescent="0.25">
      <c r="B320" s="78"/>
      <c r="C320" s="73"/>
      <c r="D320" s="73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25"/>
      <c r="AY320" s="25"/>
      <c r="AZ320" s="25"/>
    </row>
    <row r="321" spans="2:52" s="76" customFormat="1" ht="12.95" customHeight="1" x14ac:dyDescent="0.25">
      <c r="B321" s="84"/>
      <c r="C321" s="73"/>
      <c r="D321" s="73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25"/>
      <c r="AY321" s="25"/>
      <c r="AZ321" s="25"/>
    </row>
    <row r="322" spans="2:52" s="76" customFormat="1" ht="12.95" customHeight="1" x14ac:dyDescent="0.25">
      <c r="B322" s="72"/>
      <c r="C322" s="73"/>
      <c r="D322" s="73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25"/>
      <c r="AY322" s="25"/>
      <c r="AZ322" s="25"/>
    </row>
    <row r="323" spans="2:52" s="76" customFormat="1" ht="12.95" customHeight="1" x14ac:dyDescent="0.25">
      <c r="B323" s="72"/>
      <c r="C323" s="73"/>
      <c r="D323" s="73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25"/>
      <c r="AY323" s="25"/>
      <c r="AZ323" s="25"/>
    </row>
    <row r="324" spans="2:52" s="76" customFormat="1" ht="31.5" customHeight="1" x14ac:dyDescent="0.25">
      <c r="B324" s="77"/>
      <c r="C324" s="73"/>
      <c r="D324" s="73"/>
      <c r="E324" s="86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2:52" s="76" customFormat="1" ht="12.95" customHeight="1" x14ac:dyDescent="0.25">
      <c r="B325" s="78"/>
      <c r="C325" s="73"/>
      <c r="D325" s="73"/>
      <c r="E325" s="86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2:52" s="76" customFormat="1" ht="12.95" customHeight="1" x14ac:dyDescent="0.25">
      <c r="B326" s="78"/>
      <c r="C326" s="73"/>
      <c r="D326" s="73"/>
      <c r="E326" s="86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2:52" s="76" customFormat="1" ht="12.95" customHeight="1" x14ac:dyDescent="0.25">
      <c r="B327" s="78"/>
      <c r="C327" s="73"/>
      <c r="D327" s="73"/>
      <c r="E327" s="86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2:52" s="76" customFormat="1" ht="12.95" customHeight="1" x14ac:dyDescent="0.25">
      <c r="B328" s="84"/>
      <c r="C328" s="73"/>
      <c r="D328" s="73"/>
      <c r="E328" s="86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2:52" s="76" customFormat="1" ht="12.95" customHeight="1" x14ac:dyDescent="0.25">
      <c r="B329" s="72"/>
      <c r="C329" s="73"/>
      <c r="D329" s="73"/>
      <c r="E329" s="86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2:52" s="76" customFormat="1" ht="12.95" customHeight="1" x14ac:dyDescent="0.25">
      <c r="B330" s="87"/>
      <c r="C330" s="73"/>
      <c r="D330" s="73"/>
      <c r="E330" s="86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2:52" s="76" customFormat="1" x14ac:dyDescent="0.25">
      <c r="B331" s="81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2:52" s="76" customFormat="1" x14ac:dyDescent="0.25">
      <c r="B332" s="81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2:52" s="76" customFormat="1" x14ac:dyDescent="0.25">
      <c r="B333" s="81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2:52" s="76" customFormat="1" x14ac:dyDescent="0.25">
      <c r="B334" s="81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2:52" s="76" customFormat="1" x14ac:dyDescent="0.25">
      <c r="B335" s="81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2:52" s="76" customFormat="1" ht="37.5" customHeight="1" x14ac:dyDescent="0.25">
      <c r="B336" s="83"/>
      <c r="C336" s="88"/>
      <c r="D336" s="88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2:52" s="76" customFormat="1" ht="18" customHeight="1" x14ac:dyDescent="0.25">
      <c r="B337" s="77"/>
      <c r="C337" s="88"/>
      <c r="D337" s="88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2:52" s="76" customFormat="1" ht="12.95" customHeight="1" x14ac:dyDescent="0.25">
      <c r="B338" s="78"/>
      <c r="C338" s="73"/>
      <c r="D338" s="73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25"/>
      <c r="AY338" s="25"/>
      <c r="AZ338" s="25"/>
    </row>
    <row r="339" spans="2:52" s="76" customFormat="1" ht="12.95" customHeight="1" x14ac:dyDescent="0.25">
      <c r="B339" s="78"/>
      <c r="C339" s="73"/>
      <c r="D339" s="73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25"/>
      <c r="AY339" s="25"/>
      <c r="AZ339" s="25"/>
    </row>
    <row r="340" spans="2:52" s="76" customFormat="1" ht="12.95" customHeight="1" x14ac:dyDescent="0.25">
      <c r="B340" s="78"/>
      <c r="C340" s="73"/>
      <c r="D340" s="73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25"/>
      <c r="AY340" s="25"/>
      <c r="AZ340" s="25"/>
    </row>
    <row r="341" spans="2:52" s="76" customFormat="1" ht="12.95" customHeight="1" x14ac:dyDescent="0.25">
      <c r="B341" s="78"/>
      <c r="C341" s="73"/>
      <c r="D341" s="73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25"/>
      <c r="AY341" s="25"/>
      <c r="AZ341" s="25"/>
    </row>
    <row r="342" spans="2:52" s="76" customFormat="1" ht="12.95" customHeight="1" x14ac:dyDescent="0.25">
      <c r="B342" s="78"/>
      <c r="C342" s="73"/>
      <c r="D342" s="73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25"/>
      <c r="AY342" s="25"/>
      <c r="AZ342" s="25"/>
    </row>
    <row r="343" spans="2:52" s="76" customFormat="1" ht="12.95" customHeight="1" x14ac:dyDescent="0.25">
      <c r="B343" s="78"/>
      <c r="C343" s="73"/>
      <c r="D343" s="73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25"/>
      <c r="AY343" s="25"/>
      <c r="AZ343" s="25"/>
    </row>
    <row r="344" spans="2:52" s="76" customFormat="1" ht="12.95" customHeight="1" x14ac:dyDescent="0.25">
      <c r="B344" s="78"/>
      <c r="C344" s="73"/>
      <c r="D344" s="73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25"/>
      <c r="AY344" s="25"/>
      <c r="AZ344" s="25"/>
    </row>
    <row r="345" spans="2:52" s="76" customFormat="1" ht="12.95" customHeight="1" x14ac:dyDescent="0.25">
      <c r="B345" s="78"/>
      <c r="C345" s="73"/>
      <c r="D345" s="73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25"/>
      <c r="AY345" s="25"/>
      <c r="AZ345" s="25"/>
    </row>
    <row r="346" spans="2:52" s="76" customFormat="1" ht="12.95" customHeight="1" x14ac:dyDescent="0.25">
      <c r="B346" s="78"/>
      <c r="C346" s="73"/>
      <c r="D346" s="73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25"/>
      <c r="AY346" s="25"/>
      <c r="AZ346" s="25"/>
    </row>
    <row r="347" spans="2:52" s="76" customFormat="1" ht="12.95" customHeight="1" x14ac:dyDescent="0.25">
      <c r="B347" s="78"/>
      <c r="C347" s="73"/>
      <c r="D347" s="73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25"/>
      <c r="AY347" s="25"/>
      <c r="AZ347" s="25"/>
    </row>
    <row r="348" spans="2:52" s="76" customFormat="1" ht="12.95" customHeight="1" x14ac:dyDescent="0.25">
      <c r="B348" s="78"/>
      <c r="C348" s="73"/>
      <c r="D348" s="73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25"/>
      <c r="AY348" s="25"/>
      <c r="AZ348" s="25"/>
    </row>
    <row r="349" spans="2:52" s="76" customFormat="1" ht="12.95" customHeight="1" x14ac:dyDescent="0.25">
      <c r="B349" s="87"/>
      <c r="C349" s="73"/>
      <c r="D349" s="73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25"/>
      <c r="AY349" s="25"/>
      <c r="AZ349" s="25"/>
    </row>
    <row r="350" spans="2:52" s="76" customFormat="1" x14ac:dyDescent="0.25">
      <c r="B350" s="87"/>
      <c r="C350" s="88"/>
      <c r="D350" s="88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2:52" s="76" customFormat="1" x14ac:dyDescent="0.25">
      <c r="B351" s="87"/>
      <c r="C351" s="88"/>
      <c r="D351" s="88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2:52" s="76" customFormat="1" x14ac:dyDescent="0.25">
      <c r="B352" s="87"/>
      <c r="C352" s="88"/>
      <c r="D352" s="88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2:52" s="76" customFormat="1" x14ac:dyDescent="0.25">
      <c r="B353" s="87"/>
      <c r="C353" s="88"/>
      <c r="D353" s="88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2:52" s="76" customFormat="1" x14ac:dyDescent="0.25">
      <c r="B354" s="87"/>
      <c r="C354" s="88"/>
      <c r="D354" s="88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2:52" s="76" customFormat="1" x14ac:dyDescent="0.25">
      <c r="B355" s="87"/>
      <c r="C355" s="88"/>
      <c r="D355" s="88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2:52" s="76" customFormat="1" ht="24.75" customHeight="1" x14ac:dyDescent="0.25">
      <c r="B356" s="83"/>
      <c r="C356" s="88"/>
      <c r="D356" s="88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2:52" s="76" customFormat="1" ht="18" customHeight="1" x14ac:dyDescent="0.25">
      <c r="B357" s="77"/>
      <c r="C357" s="89"/>
      <c r="D357" s="89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2:52" s="76" customFormat="1" ht="12.95" customHeight="1" x14ac:dyDescent="0.25">
      <c r="B358" s="78"/>
      <c r="C358" s="73"/>
      <c r="D358" s="73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25"/>
      <c r="AY358" s="25"/>
      <c r="AZ358" s="25"/>
    </row>
    <row r="359" spans="2:52" s="76" customFormat="1" ht="12.95" customHeight="1" x14ac:dyDescent="0.25">
      <c r="B359" s="78"/>
      <c r="C359" s="73"/>
      <c r="D359" s="73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25"/>
      <c r="AY359" s="25"/>
      <c r="AZ359" s="25"/>
    </row>
    <row r="360" spans="2:52" s="76" customFormat="1" ht="12.95" customHeight="1" x14ac:dyDescent="0.25">
      <c r="B360" s="78"/>
      <c r="C360" s="73"/>
      <c r="D360" s="73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25"/>
      <c r="AY360" s="25"/>
      <c r="AZ360" s="25"/>
    </row>
    <row r="361" spans="2:52" s="76" customFormat="1" ht="12.95" customHeight="1" x14ac:dyDescent="0.25">
      <c r="B361" s="78"/>
      <c r="C361" s="73"/>
      <c r="D361" s="73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25"/>
      <c r="AY361" s="25"/>
      <c r="AZ361" s="25"/>
    </row>
    <row r="362" spans="2:52" s="76" customFormat="1" ht="12.95" customHeight="1" x14ac:dyDescent="0.25">
      <c r="B362" s="78"/>
      <c r="C362" s="73"/>
      <c r="D362" s="73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25"/>
      <c r="AY362" s="25"/>
      <c r="AZ362" s="25"/>
    </row>
    <row r="363" spans="2:52" s="76" customFormat="1" ht="12.95" customHeight="1" x14ac:dyDescent="0.25">
      <c r="B363" s="78"/>
      <c r="C363" s="73"/>
      <c r="D363" s="73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25"/>
      <c r="AY363" s="25"/>
      <c r="AZ363" s="25"/>
    </row>
    <row r="364" spans="2:52" s="76" customFormat="1" ht="12.95" customHeight="1" x14ac:dyDescent="0.25">
      <c r="B364" s="78"/>
      <c r="C364" s="73"/>
      <c r="D364" s="73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25"/>
      <c r="AY364" s="25"/>
      <c r="AZ364" s="25"/>
    </row>
    <row r="365" spans="2:52" s="76" customFormat="1" ht="12.95" customHeight="1" x14ac:dyDescent="0.25">
      <c r="B365" s="78"/>
      <c r="C365" s="73"/>
      <c r="D365" s="73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25"/>
      <c r="AY365" s="25"/>
      <c r="AZ365" s="25"/>
    </row>
    <row r="366" spans="2:52" s="76" customFormat="1" ht="12.95" customHeight="1" x14ac:dyDescent="0.25">
      <c r="B366" s="78"/>
      <c r="C366" s="73"/>
      <c r="D366" s="73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25"/>
      <c r="AY366" s="25"/>
      <c r="AZ366" s="25"/>
    </row>
    <row r="367" spans="2:52" s="76" customFormat="1" ht="12.95" customHeight="1" x14ac:dyDescent="0.25">
      <c r="B367" s="78"/>
      <c r="C367" s="73"/>
      <c r="D367" s="73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25"/>
      <c r="AY367" s="25"/>
      <c r="AZ367" s="25"/>
    </row>
    <row r="368" spans="2:52" s="76" customFormat="1" ht="12.95" customHeight="1" x14ac:dyDescent="0.25">
      <c r="B368" s="78"/>
      <c r="C368" s="73"/>
      <c r="D368" s="73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25"/>
      <c r="AY368" s="25"/>
      <c r="AZ368" s="25"/>
    </row>
    <row r="369" spans="2:52" s="76" customFormat="1" ht="12.95" customHeight="1" x14ac:dyDescent="0.25">
      <c r="B369" s="87"/>
      <c r="C369" s="73"/>
      <c r="D369" s="73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25"/>
      <c r="AY369" s="25"/>
      <c r="AZ369" s="25"/>
    </row>
    <row r="370" spans="2:52" s="76" customFormat="1" ht="18" customHeight="1" x14ac:dyDescent="0.25">
      <c r="B370" s="77"/>
      <c r="C370" s="89"/>
      <c r="D370" s="89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2:52" s="76" customFormat="1" ht="12.95" customHeight="1" x14ac:dyDescent="0.25">
      <c r="B371" s="78"/>
      <c r="C371" s="73"/>
      <c r="D371" s="73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25"/>
      <c r="AY371" s="25"/>
      <c r="AZ371" s="25"/>
    </row>
    <row r="372" spans="2:52" s="76" customFormat="1" ht="12.95" customHeight="1" x14ac:dyDescent="0.25">
      <c r="B372" s="78"/>
      <c r="C372" s="73"/>
      <c r="D372" s="73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25"/>
      <c r="AY372" s="25"/>
      <c r="AZ372" s="25"/>
    </row>
    <row r="373" spans="2:52" s="76" customFormat="1" ht="12.95" customHeight="1" x14ac:dyDescent="0.25">
      <c r="B373" s="78"/>
      <c r="C373" s="73"/>
      <c r="D373" s="73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25"/>
      <c r="AY373" s="25"/>
      <c r="AZ373" s="25"/>
    </row>
    <row r="374" spans="2:52" s="76" customFormat="1" ht="12.95" customHeight="1" x14ac:dyDescent="0.25">
      <c r="B374" s="78"/>
      <c r="C374" s="73"/>
      <c r="D374" s="73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25"/>
      <c r="AY374" s="25"/>
      <c r="AZ374" s="25"/>
    </row>
    <row r="375" spans="2:52" s="76" customFormat="1" ht="12.95" customHeight="1" x14ac:dyDescent="0.25">
      <c r="B375" s="78"/>
      <c r="C375" s="73"/>
      <c r="D375" s="73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25"/>
      <c r="AY375" s="25"/>
      <c r="AZ375" s="25"/>
    </row>
    <row r="376" spans="2:52" s="76" customFormat="1" ht="12.95" customHeight="1" x14ac:dyDescent="0.25">
      <c r="B376" s="78"/>
      <c r="C376" s="73"/>
      <c r="D376" s="73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25"/>
      <c r="AY376" s="25"/>
      <c r="AZ376" s="25"/>
    </row>
    <row r="377" spans="2:52" s="76" customFormat="1" ht="12.95" customHeight="1" x14ac:dyDescent="0.25">
      <c r="B377" s="78"/>
      <c r="C377" s="73"/>
      <c r="D377" s="73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25"/>
      <c r="AY377" s="25"/>
      <c r="AZ377" s="25"/>
    </row>
    <row r="378" spans="2:52" s="76" customFormat="1" ht="12.95" customHeight="1" x14ac:dyDescent="0.25">
      <c r="B378" s="78"/>
      <c r="C378" s="73"/>
      <c r="D378" s="73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25"/>
      <c r="AY378" s="25"/>
      <c r="AZ378" s="25"/>
    </row>
    <row r="379" spans="2:52" s="76" customFormat="1" ht="12.95" customHeight="1" x14ac:dyDescent="0.25">
      <c r="B379" s="78"/>
      <c r="C379" s="73"/>
      <c r="D379" s="73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25"/>
      <c r="AY379" s="25"/>
      <c r="AZ379" s="25"/>
    </row>
    <row r="380" spans="2:52" s="76" customFormat="1" ht="12.95" customHeight="1" x14ac:dyDescent="0.25">
      <c r="B380" s="78"/>
      <c r="C380" s="73"/>
      <c r="D380" s="73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25"/>
      <c r="AY380" s="25"/>
      <c r="AZ380" s="25"/>
    </row>
    <row r="381" spans="2:52" s="76" customFormat="1" ht="12.95" customHeight="1" x14ac:dyDescent="0.25">
      <c r="B381" s="78"/>
      <c r="C381" s="73"/>
      <c r="D381" s="73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25"/>
      <c r="AY381" s="25"/>
      <c r="AZ381" s="25"/>
    </row>
    <row r="382" spans="2:52" s="76" customFormat="1" ht="12.95" customHeight="1" x14ac:dyDescent="0.25">
      <c r="B382" s="87"/>
      <c r="C382" s="73"/>
      <c r="D382" s="73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25"/>
      <c r="AY382" s="25"/>
      <c r="AZ382" s="25"/>
    </row>
    <row r="383" spans="2:52" s="76" customFormat="1" ht="18" customHeight="1" x14ac:dyDescent="0.25">
      <c r="B383" s="77"/>
      <c r="C383" s="89"/>
      <c r="D383" s="89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2:52" s="76" customFormat="1" ht="12.95" customHeight="1" x14ac:dyDescent="0.25">
      <c r="B384" s="78"/>
      <c r="C384" s="73"/>
      <c r="D384" s="73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25"/>
      <c r="AY384" s="25"/>
      <c r="AZ384" s="25"/>
    </row>
    <row r="385" spans="2:52" s="76" customFormat="1" ht="12.95" customHeight="1" x14ac:dyDescent="0.25">
      <c r="B385" s="78"/>
      <c r="C385" s="73"/>
      <c r="D385" s="73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25"/>
      <c r="AY385" s="25"/>
      <c r="AZ385" s="25"/>
    </row>
    <row r="386" spans="2:52" s="76" customFormat="1" ht="12.95" customHeight="1" x14ac:dyDescent="0.25">
      <c r="B386" s="78"/>
      <c r="C386" s="73"/>
      <c r="D386" s="73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25"/>
      <c r="AY386" s="25"/>
      <c r="AZ386" s="25"/>
    </row>
    <row r="387" spans="2:52" s="76" customFormat="1" ht="12.95" customHeight="1" x14ac:dyDescent="0.25">
      <c r="B387" s="78"/>
      <c r="C387" s="73"/>
      <c r="D387" s="73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25"/>
      <c r="AY387" s="25"/>
      <c r="AZ387" s="25"/>
    </row>
    <row r="388" spans="2:52" s="76" customFormat="1" ht="12.95" customHeight="1" x14ac:dyDescent="0.25">
      <c r="B388" s="78"/>
      <c r="C388" s="73"/>
      <c r="D388" s="73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25"/>
      <c r="AY388" s="25"/>
      <c r="AZ388" s="25"/>
    </row>
    <row r="389" spans="2:52" s="76" customFormat="1" ht="12.95" customHeight="1" x14ac:dyDescent="0.25">
      <c r="B389" s="78"/>
      <c r="C389" s="73"/>
      <c r="D389" s="73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25"/>
      <c r="AY389" s="25"/>
      <c r="AZ389" s="25"/>
    </row>
    <row r="390" spans="2:52" s="76" customFormat="1" ht="12.95" customHeight="1" x14ac:dyDescent="0.25">
      <c r="B390" s="78"/>
      <c r="C390" s="73"/>
      <c r="D390" s="73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25"/>
      <c r="AY390" s="25"/>
      <c r="AZ390" s="25"/>
    </row>
    <row r="391" spans="2:52" s="76" customFormat="1" ht="12.95" customHeight="1" x14ac:dyDescent="0.25">
      <c r="B391" s="78"/>
      <c r="C391" s="73"/>
      <c r="D391" s="73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25"/>
      <c r="AY391" s="25"/>
      <c r="AZ391" s="25"/>
    </row>
    <row r="392" spans="2:52" s="76" customFormat="1" ht="12.95" customHeight="1" x14ac:dyDescent="0.25">
      <c r="B392" s="78"/>
      <c r="C392" s="73"/>
      <c r="D392" s="73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25"/>
      <c r="AY392" s="25"/>
      <c r="AZ392" s="25"/>
    </row>
    <row r="393" spans="2:52" s="76" customFormat="1" ht="12.95" customHeight="1" x14ac:dyDescent="0.25">
      <c r="B393" s="78"/>
      <c r="C393" s="73"/>
      <c r="D393" s="73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25"/>
      <c r="AY393" s="25"/>
      <c r="AZ393" s="25"/>
    </row>
    <row r="394" spans="2:52" s="76" customFormat="1" ht="12.95" customHeight="1" x14ac:dyDescent="0.25">
      <c r="B394" s="78"/>
      <c r="C394" s="73"/>
      <c r="D394" s="73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25"/>
      <c r="AY394" s="25"/>
      <c r="AZ394" s="25"/>
    </row>
    <row r="395" spans="2:52" s="76" customFormat="1" ht="12.95" customHeight="1" x14ac:dyDescent="0.25">
      <c r="B395" s="87"/>
      <c r="C395" s="73"/>
      <c r="D395" s="73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25"/>
      <c r="AY395" s="25"/>
      <c r="AZ395" s="25"/>
    </row>
    <row r="396" spans="2:52" s="76" customFormat="1" ht="18" customHeight="1" x14ac:dyDescent="0.25">
      <c r="B396" s="77"/>
      <c r="C396" s="89"/>
      <c r="D396" s="89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2:52" s="76" customFormat="1" ht="12.95" customHeight="1" x14ac:dyDescent="0.25">
      <c r="B397" s="78"/>
      <c r="C397" s="73"/>
      <c r="D397" s="73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25"/>
      <c r="AY397" s="25"/>
      <c r="AZ397" s="25"/>
    </row>
    <row r="398" spans="2:52" s="76" customFormat="1" ht="12.95" customHeight="1" x14ac:dyDescent="0.25">
      <c r="B398" s="78"/>
      <c r="C398" s="73"/>
      <c r="D398" s="73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25"/>
      <c r="AY398" s="25"/>
      <c r="AZ398" s="25"/>
    </row>
    <row r="399" spans="2:52" s="76" customFormat="1" ht="12.95" customHeight="1" x14ac:dyDescent="0.25">
      <c r="B399" s="78"/>
      <c r="C399" s="73"/>
      <c r="D399" s="73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25"/>
      <c r="AY399" s="25"/>
      <c r="AZ399" s="25"/>
    </row>
    <row r="400" spans="2:52" s="76" customFormat="1" ht="12.95" customHeight="1" x14ac:dyDescent="0.25">
      <c r="B400" s="78"/>
      <c r="C400" s="73"/>
      <c r="D400" s="73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25"/>
      <c r="AY400" s="25"/>
      <c r="AZ400" s="25"/>
    </row>
    <row r="401" spans="2:52" s="76" customFormat="1" ht="12.95" customHeight="1" x14ac:dyDescent="0.25">
      <c r="B401" s="78"/>
      <c r="C401" s="73"/>
      <c r="D401" s="73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25"/>
      <c r="AY401" s="25"/>
      <c r="AZ401" s="25"/>
    </row>
    <row r="402" spans="2:52" s="76" customFormat="1" ht="12.95" customHeight="1" x14ac:dyDescent="0.25">
      <c r="B402" s="78"/>
      <c r="C402" s="73"/>
      <c r="D402" s="73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25"/>
      <c r="AY402" s="25"/>
      <c r="AZ402" s="25"/>
    </row>
    <row r="403" spans="2:52" s="76" customFormat="1" ht="12.95" customHeight="1" x14ac:dyDescent="0.25">
      <c r="B403" s="78"/>
      <c r="C403" s="73"/>
      <c r="D403" s="73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25"/>
      <c r="AY403" s="25"/>
      <c r="AZ403" s="25"/>
    </row>
    <row r="404" spans="2:52" s="76" customFormat="1" ht="12.95" customHeight="1" x14ac:dyDescent="0.25">
      <c r="B404" s="78"/>
      <c r="C404" s="73"/>
      <c r="D404" s="73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25"/>
      <c r="AY404" s="25"/>
      <c r="AZ404" s="25"/>
    </row>
    <row r="405" spans="2:52" s="76" customFormat="1" ht="12.95" customHeight="1" x14ac:dyDescent="0.25">
      <c r="B405" s="78"/>
      <c r="C405" s="73"/>
      <c r="D405" s="73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25"/>
      <c r="AY405" s="25"/>
      <c r="AZ405" s="25"/>
    </row>
    <row r="406" spans="2:52" s="76" customFormat="1" ht="12.95" customHeight="1" x14ac:dyDescent="0.25">
      <c r="B406" s="78"/>
      <c r="C406" s="73"/>
      <c r="D406" s="73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25"/>
      <c r="AY406" s="25"/>
      <c r="AZ406" s="25"/>
    </row>
    <row r="407" spans="2:52" s="76" customFormat="1" ht="12.95" customHeight="1" x14ac:dyDescent="0.25">
      <c r="B407" s="78"/>
      <c r="C407" s="73"/>
      <c r="D407" s="73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25"/>
      <c r="AY407" s="25"/>
      <c r="AZ407" s="25"/>
    </row>
    <row r="408" spans="2:52" s="76" customFormat="1" ht="12.95" customHeight="1" x14ac:dyDescent="0.25">
      <c r="B408" s="87"/>
      <c r="C408" s="73"/>
      <c r="D408" s="73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25"/>
      <c r="AY408" s="25"/>
      <c r="AZ408" s="25"/>
    </row>
    <row r="409" spans="2:52" s="76" customFormat="1" ht="18" customHeight="1" x14ac:dyDescent="0.25">
      <c r="B409" s="77"/>
      <c r="C409" s="89"/>
      <c r="D409" s="89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2:52" s="76" customFormat="1" ht="12.95" customHeight="1" x14ac:dyDescent="0.25">
      <c r="B410" s="78"/>
      <c r="C410" s="73"/>
      <c r="D410" s="73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25"/>
      <c r="AY410" s="25"/>
      <c r="AZ410" s="25"/>
    </row>
    <row r="411" spans="2:52" s="76" customFormat="1" ht="12.95" customHeight="1" x14ac:dyDescent="0.25">
      <c r="B411" s="78"/>
      <c r="C411" s="73"/>
      <c r="D411" s="73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25"/>
      <c r="AY411" s="25"/>
      <c r="AZ411" s="25"/>
    </row>
    <row r="412" spans="2:52" s="76" customFormat="1" ht="12.95" customHeight="1" x14ac:dyDescent="0.25">
      <c r="B412" s="78"/>
      <c r="C412" s="73"/>
      <c r="D412" s="73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25"/>
      <c r="AY412" s="25"/>
      <c r="AZ412" s="25"/>
    </row>
    <row r="413" spans="2:52" s="76" customFormat="1" ht="12.95" customHeight="1" x14ac:dyDescent="0.25">
      <c r="B413" s="78"/>
      <c r="C413" s="73"/>
      <c r="D413" s="73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25"/>
      <c r="AY413" s="25"/>
      <c r="AZ413" s="25"/>
    </row>
    <row r="414" spans="2:52" s="76" customFormat="1" ht="12.95" customHeight="1" x14ac:dyDescent="0.25">
      <c r="B414" s="78"/>
      <c r="C414" s="73"/>
      <c r="D414" s="73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25"/>
      <c r="AY414" s="25"/>
      <c r="AZ414" s="25"/>
    </row>
    <row r="415" spans="2:52" s="76" customFormat="1" ht="12.95" customHeight="1" x14ac:dyDescent="0.25">
      <c r="B415" s="78"/>
      <c r="C415" s="73"/>
      <c r="D415" s="73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25"/>
      <c r="AY415" s="25"/>
      <c r="AZ415" s="25"/>
    </row>
    <row r="416" spans="2:52" s="76" customFormat="1" ht="12.95" customHeight="1" x14ac:dyDescent="0.25">
      <c r="B416" s="78"/>
      <c r="C416" s="73"/>
      <c r="D416" s="73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25"/>
      <c r="AY416" s="25"/>
      <c r="AZ416" s="25"/>
    </row>
    <row r="417" spans="2:52" s="76" customFormat="1" ht="12.95" customHeight="1" x14ac:dyDescent="0.25">
      <c r="B417" s="78"/>
      <c r="C417" s="73"/>
      <c r="D417" s="73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25"/>
      <c r="AY417" s="25"/>
      <c r="AZ417" s="25"/>
    </row>
    <row r="418" spans="2:52" s="76" customFormat="1" ht="12.95" customHeight="1" x14ac:dyDescent="0.25">
      <c r="B418" s="78"/>
      <c r="C418" s="73"/>
      <c r="D418" s="73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25"/>
      <c r="AY418" s="25"/>
      <c r="AZ418" s="25"/>
    </row>
    <row r="419" spans="2:52" s="76" customFormat="1" ht="12.95" customHeight="1" x14ac:dyDescent="0.25">
      <c r="B419" s="78"/>
      <c r="C419" s="73"/>
      <c r="D419" s="73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25"/>
      <c r="AY419" s="25"/>
      <c r="AZ419" s="25"/>
    </row>
    <row r="420" spans="2:52" s="76" customFormat="1" ht="12.95" customHeight="1" x14ac:dyDescent="0.25">
      <c r="B420" s="78"/>
      <c r="C420" s="73"/>
      <c r="D420" s="73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25"/>
      <c r="AY420" s="25"/>
      <c r="AZ420" s="25"/>
    </row>
    <row r="421" spans="2:52" s="76" customFormat="1" ht="12.95" customHeight="1" x14ac:dyDescent="0.25">
      <c r="B421" s="87"/>
      <c r="C421" s="73"/>
      <c r="D421" s="73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25"/>
      <c r="AY421" s="25"/>
      <c r="AZ421" s="25"/>
    </row>
    <row r="422" spans="2:52" s="76" customFormat="1" ht="18" customHeight="1" x14ac:dyDescent="0.25">
      <c r="B422" s="77"/>
      <c r="C422" s="89"/>
      <c r="D422" s="89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2:52" s="76" customFormat="1" ht="12.95" customHeight="1" x14ac:dyDescent="0.25">
      <c r="B423" s="78"/>
      <c r="C423" s="73"/>
      <c r="D423" s="73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25"/>
      <c r="AY423" s="25"/>
      <c r="AZ423" s="25"/>
    </row>
    <row r="424" spans="2:52" s="76" customFormat="1" ht="12.95" customHeight="1" x14ac:dyDescent="0.25">
      <c r="B424" s="78"/>
      <c r="C424" s="73"/>
      <c r="D424" s="73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25"/>
      <c r="AY424" s="25"/>
      <c r="AZ424" s="25"/>
    </row>
    <row r="425" spans="2:52" s="76" customFormat="1" ht="12.95" customHeight="1" x14ac:dyDescent="0.25">
      <c r="B425" s="78"/>
      <c r="C425" s="73"/>
      <c r="D425" s="73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25"/>
      <c r="AY425" s="25"/>
      <c r="AZ425" s="25"/>
    </row>
    <row r="426" spans="2:52" s="76" customFormat="1" ht="12.95" customHeight="1" x14ac:dyDescent="0.25">
      <c r="B426" s="78"/>
      <c r="C426" s="73"/>
      <c r="D426" s="73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25"/>
      <c r="AY426" s="25"/>
      <c r="AZ426" s="25"/>
    </row>
    <row r="427" spans="2:52" s="76" customFormat="1" ht="12.95" customHeight="1" x14ac:dyDescent="0.25">
      <c r="B427" s="78"/>
      <c r="C427" s="73"/>
      <c r="D427" s="73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25"/>
      <c r="AY427" s="25"/>
      <c r="AZ427" s="25"/>
    </row>
    <row r="428" spans="2:52" s="76" customFormat="1" ht="12.95" customHeight="1" x14ac:dyDescent="0.25">
      <c r="B428" s="78"/>
      <c r="C428" s="73"/>
      <c r="D428" s="73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25"/>
      <c r="AY428" s="25"/>
      <c r="AZ428" s="25"/>
    </row>
    <row r="429" spans="2:52" s="76" customFormat="1" ht="12.95" customHeight="1" x14ac:dyDescent="0.25">
      <c r="B429" s="78"/>
      <c r="C429" s="73"/>
      <c r="D429" s="73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25"/>
      <c r="AY429" s="25"/>
      <c r="AZ429" s="25"/>
    </row>
    <row r="430" spans="2:52" s="76" customFormat="1" ht="12.95" customHeight="1" x14ac:dyDescent="0.25">
      <c r="B430" s="78"/>
      <c r="C430" s="73"/>
      <c r="D430" s="73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25"/>
      <c r="AY430" s="25"/>
      <c r="AZ430" s="25"/>
    </row>
    <row r="431" spans="2:52" s="76" customFormat="1" ht="12.95" customHeight="1" x14ac:dyDescent="0.25">
      <c r="B431" s="78"/>
      <c r="C431" s="73"/>
      <c r="D431" s="73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25"/>
      <c r="AY431" s="25"/>
      <c r="AZ431" s="25"/>
    </row>
    <row r="432" spans="2:52" s="76" customFormat="1" ht="12.95" customHeight="1" x14ac:dyDescent="0.25">
      <c r="B432" s="78"/>
      <c r="C432" s="73"/>
      <c r="D432" s="73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25"/>
      <c r="AY432" s="25"/>
      <c r="AZ432" s="25"/>
    </row>
    <row r="433" spans="2:52" s="76" customFormat="1" ht="12.95" customHeight="1" x14ac:dyDescent="0.25">
      <c r="B433" s="78"/>
      <c r="C433" s="73"/>
      <c r="D433" s="73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25"/>
      <c r="AY433" s="25"/>
      <c r="AZ433" s="25"/>
    </row>
    <row r="434" spans="2:52" s="76" customFormat="1" ht="12.95" customHeight="1" x14ac:dyDescent="0.25">
      <c r="B434" s="87"/>
      <c r="C434" s="73"/>
      <c r="D434" s="73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25"/>
      <c r="AY434" s="25"/>
      <c r="AZ434" s="25"/>
    </row>
    <row r="435" spans="2:52" s="76" customFormat="1" ht="18" customHeight="1" x14ac:dyDescent="0.25">
      <c r="B435" s="77"/>
      <c r="C435" s="89"/>
      <c r="D435" s="89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2:52" s="76" customFormat="1" ht="12.95" customHeight="1" x14ac:dyDescent="0.25">
      <c r="B436" s="78"/>
      <c r="C436" s="73"/>
      <c r="D436" s="73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25"/>
      <c r="AY436" s="25"/>
      <c r="AZ436" s="25"/>
    </row>
    <row r="437" spans="2:52" s="76" customFormat="1" ht="12.95" customHeight="1" x14ac:dyDescent="0.25">
      <c r="B437" s="78"/>
      <c r="C437" s="73"/>
      <c r="D437" s="73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25"/>
      <c r="AY437" s="25"/>
      <c r="AZ437" s="25"/>
    </row>
    <row r="438" spans="2:52" s="76" customFormat="1" ht="12.95" customHeight="1" x14ac:dyDescent="0.25">
      <c r="B438" s="78"/>
      <c r="C438" s="73"/>
      <c r="D438" s="73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25"/>
      <c r="AY438" s="25"/>
      <c r="AZ438" s="25"/>
    </row>
    <row r="439" spans="2:52" s="76" customFormat="1" ht="12.95" customHeight="1" x14ac:dyDescent="0.25">
      <c r="B439" s="78"/>
      <c r="C439" s="73"/>
      <c r="D439" s="73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25"/>
      <c r="AY439" s="25"/>
      <c r="AZ439" s="25"/>
    </row>
    <row r="440" spans="2:52" s="76" customFormat="1" ht="12.95" customHeight="1" x14ac:dyDescent="0.25">
      <c r="B440" s="78"/>
      <c r="C440" s="73"/>
      <c r="D440" s="73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25"/>
      <c r="AY440" s="25"/>
      <c r="AZ440" s="25"/>
    </row>
    <row r="441" spans="2:52" s="76" customFormat="1" ht="12.95" customHeight="1" x14ac:dyDescent="0.25">
      <c r="B441" s="78"/>
      <c r="C441" s="73"/>
      <c r="D441" s="73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25"/>
      <c r="AY441" s="25"/>
      <c r="AZ441" s="25"/>
    </row>
    <row r="442" spans="2:52" s="76" customFormat="1" ht="12.95" customHeight="1" x14ac:dyDescent="0.25">
      <c r="B442" s="78"/>
      <c r="C442" s="73"/>
      <c r="D442" s="73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25"/>
      <c r="AY442" s="25"/>
      <c r="AZ442" s="25"/>
    </row>
    <row r="443" spans="2:52" s="76" customFormat="1" ht="12.95" customHeight="1" x14ac:dyDescent="0.25">
      <c r="B443" s="78"/>
      <c r="C443" s="73"/>
      <c r="D443" s="73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25"/>
      <c r="AY443" s="25"/>
      <c r="AZ443" s="25"/>
    </row>
    <row r="444" spans="2:52" s="76" customFormat="1" ht="12.95" customHeight="1" x14ac:dyDescent="0.25">
      <c r="B444" s="78"/>
      <c r="C444" s="73"/>
      <c r="D444" s="73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25"/>
      <c r="AY444" s="25"/>
      <c r="AZ444" s="25"/>
    </row>
    <row r="445" spans="2:52" s="76" customFormat="1" ht="12.95" customHeight="1" x14ac:dyDescent="0.25">
      <c r="B445" s="78"/>
      <c r="C445" s="73"/>
      <c r="D445" s="73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25"/>
      <c r="AY445" s="25"/>
      <c r="AZ445" s="25"/>
    </row>
    <row r="446" spans="2:52" s="76" customFormat="1" ht="12.95" customHeight="1" x14ac:dyDescent="0.25">
      <c r="B446" s="78"/>
      <c r="C446" s="73"/>
      <c r="D446" s="73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25"/>
      <c r="AY446" s="25"/>
      <c r="AZ446" s="25"/>
    </row>
    <row r="447" spans="2:52" s="76" customFormat="1" ht="12.95" customHeight="1" x14ac:dyDescent="0.25">
      <c r="B447" s="87"/>
      <c r="C447" s="73"/>
      <c r="D447" s="73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25"/>
      <c r="AY447" s="25"/>
      <c r="AZ447" s="25"/>
    </row>
    <row r="448" spans="2:52" s="76" customFormat="1" ht="18" customHeight="1" x14ac:dyDescent="0.25">
      <c r="B448" s="77"/>
      <c r="C448" s="89"/>
      <c r="D448" s="89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2:52" s="76" customFormat="1" ht="12.95" customHeight="1" x14ac:dyDescent="0.25">
      <c r="B449" s="78"/>
      <c r="C449" s="73"/>
      <c r="D449" s="73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25"/>
      <c r="AY449" s="25"/>
      <c r="AZ449" s="25"/>
    </row>
    <row r="450" spans="2:52" s="76" customFormat="1" ht="12.95" customHeight="1" x14ac:dyDescent="0.25">
      <c r="B450" s="78"/>
      <c r="C450" s="73"/>
      <c r="D450" s="73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25"/>
      <c r="AY450" s="25"/>
      <c r="AZ450" s="25"/>
    </row>
    <row r="451" spans="2:52" s="76" customFormat="1" ht="12.95" customHeight="1" x14ac:dyDescent="0.25">
      <c r="B451" s="78"/>
      <c r="C451" s="73"/>
      <c r="D451" s="73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25"/>
      <c r="AY451" s="25"/>
      <c r="AZ451" s="25"/>
    </row>
    <row r="452" spans="2:52" s="76" customFormat="1" ht="12.95" customHeight="1" x14ac:dyDescent="0.25">
      <c r="B452" s="78"/>
      <c r="C452" s="73"/>
      <c r="D452" s="73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25"/>
      <c r="AY452" s="25"/>
      <c r="AZ452" s="25"/>
    </row>
    <row r="453" spans="2:52" s="76" customFormat="1" ht="12.95" customHeight="1" x14ac:dyDescent="0.25">
      <c r="B453" s="78"/>
      <c r="C453" s="73"/>
      <c r="D453" s="73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25"/>
      <c r="AY453" s="25"/>
      <c r="AZ453" s="25"/>
    </row>
    <row r="454" spans="2:52" s="76" customFormat="1" ht="12.95" customHeight="1" x14ac:dyDescent="0.25">
      <c r="B454" s="78"/>
      <c r="C454" s="73"/>
      <c r="D454" s="73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25"/>
      <c r="AY454" s="25"/>
      <c r="AZ454" s="25"/>
    </row>
    <row r="455" spans="2:52" s="76" customFormat="1" ht="12.95" customHeight="1" x14ac:dyDescent="0.25">
      <c r="B455" s="78"/>
      <c r="C455" s="73"/>
      <c r="D455" s="73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25"/>
      <c r="AY455" s="25"/>
      <c r="AZ455" s="25"/>
    </row>
    <row r="456" spans="2:52" s="76" customFormat="1" ht="12.95" customHeight="1" x14ac:dyDescent="0.25">
      <c r="B456" s="78"/>
      <c r="C456" s="73"/>
      <c r="D456" s="73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25"/>
      <c r="AY456" s="25"/>
      <c r="AZ456" s="25"/>
    </row>
    <row r="457" spans="2:52" s="76" customFormat="1" ht="12.95" customHeight="1" x14ac:dyDescent="0.25">
      <c r="B457" s="78"/>
      <c r="C457" s="73"/>
      <c r="D457" s="73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25"/>
      <c r="AY457" s="25"/>
      <c r="AZ457" s="25"/>
    </row>
    <row r="458" spans="2:52" s="76" customFormat="1" ht="12.95" customHeight="1" x14ac:dyDescent="0.25">
      <c r="B458" s="78"/>
      <c r="C458" s="73"/>
      <c r="D458" s="73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25"/>
      <c r="AY458" s="25"/>
      <c r="AZ458" s="25"/>
    </row>
    <row r="459" spans="2:52" s="76" customFormat="1" ht="12.95" customHeight="1" x14ac:dyDescent="0.25">
      <c r="B459" s="78"/>
      <c r="C459" s="73"/>
      <c r="D459" s="73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25"/>
      <c r="AY459" s="25"/>
      <c r="AZ459" s="25"/>
    </row>
    <row r="460" spans="2:52" s="76" customFormat="1" ht="12.95" customHeight="1" x14ac:dyDescent="0.25">
      <c r="B460" s="87"/>
      <c r="C460" s="73"/>
      <c r="D460" s="73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25"/>
      <c r="AY460" s="25"/>
      <c r="AZ460" s="25"/>
    </row>
    <row r="461" spans="2:52" s="76" customFormat="1" ht="18" customHeight="1" x14ac:dyDescent="0.25">
      <c r="B461" s="77"/>
      <c r="C461" s="89"/>
      <c r="D461" s="89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2:52" s="76" customFormat="1" ht="12.95" customHeight="1" x14ac:dyDescent="0.25">
      <c r="B462" s="78"/>
      <c r="C462" s="73"/>
      <c r="D462" s="73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25"/>
      <c r="AY462" s="25"/>
      <c r="AZ462" s="25"/>
    </row>
    <row r="463" spans="2:52" s="76" customFormat="1" ht="12.95" customHeight="1" x14ac:dyDescent="0.25">
      <c r="B463" s="78"/>
      <c r="C463" s="73"/>
      <c r="D463" s="73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25"/>
      <c r="AY463" s="25"/>
      <c r="AZ463" s="25"/>
    </row>
    <row r="464" spans="2:52" s="76" customFormat="1" ht="12.95" customHeight="1" x14ac:dyDescent="0.25">
      <c r="B464" s="78"/>
      <c r="C464" s="73"/>
      <c r="D464" s="73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25"/>
      <c r="AY464" s="25"/>
      <c r="AZ464" s="25"/>
    </row>
    <row r="465" spans="2:52" s="76" customFormat="1" ht="12.95" customHeight="1" x14ac:dyDescent="0.25">
      <c r="B465" s="78"/>
      <c r="C465" s="73"/>
      <c r="D465" s="73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25"/>
      <c r="AY465" s="25"/>
      <c r="AZ465" s="25"/>
    </row>
    <row r="466" spans="2:52" s="76" customFormat="1" ht="12.95" customHeight="1" x14ac:dyDescent="0.25">
      <c r="B466" s="78"/>
      <c r="C466" s="73"/>
      <c r="D466" s="73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25"/>
      <c r="AY466" s="25"/>
      <c r="AZ466" s="25"/>
    </row>
    <row r="467" spans="2:52" s="76" customFormat="1" ht="12.95" customHeight="1" x14ac:dyDescent="0.25">
      <c r="B467" s="78"/>
      <c r="C467" s="73"/>
      <c r="D467" s="73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25"/>
      <c r="AY467" s="25"/>
      <c r="AZ467" s="25"/>
    </row>
    <row r="468" spans="2:52" s="76" customFormat="1" ht="12.95" customHeight="1" x14ac:dyDescent="0.25">
      <c r="B468" s="78"/>
      <c r="C468" s="73"/>
      <c r="D468" s="73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25"/>
      <c r="AY468" s="25"/>
      <c r="AZ468" s="25"/>
    </row>
    <row r="469" spans="2:52" s="76" customFormat="1" ht="12.95" customHeight="1" x14ac:dyDescent="0.25">
      <c r="B469" s="78"/>
      <c r="C469" s="73"/>
      <c r="D469" s="73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25"/>
      <c r="AY469" s="25"/>
      <c r="AZ469" s="25"/>
    </row>
    <row r="470" spans="2:52" s="76" customFormat="1" ht="12.95" customHeight="1" x14ac:dyDescent="0.25">
      <c r="B470" s="78"/>
      <c r="C470" s="73"/>
      <c r="D470" s="73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25"/>
      <c r="AY470" s="25"/>
      <c r="AZ470" s="25"/>
    </row>
    <row r="471" spans="2:52" s="76" customFormat="1" ht="12.95" customHeight="1" x14ac:dyDescent="0.25">
      <c r="B471" s="78"/>
      <c r="C471" s="73"/>
      <c r="D471" s="73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25"/>
      <c r="AY471" s="25"/>
      <c r="AZ471" s="25"/>
    </row>
    <row r="472" spans="2:52" s="76" customFormat="1" ht="12.95" customHeight="1" x14ac:dyDescent="0.25">
      <c r="B472" s="78"/>
      <c r="C472" s="73"/>
      <c r="D472" s="73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25"/>
      <c r="AY472" s="25"/>
      <c r="AZ472" s="25"/>
    </row>
    <row r="473" spans="2:52" s="76" customFormat="1" ht="12.95" customHeight="1" x14ac:dyDescent="0.25">
      <c r="B473" s="87"/>
      <c r="C473" s="73"/>
      <c r="D473" s="73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25"/>
      <c r="AY473" s="25"/>
      <c r="AZ473" s="25"/>
    </row>
    <row r="474" spans="2:52" s="76" customFormat="1" ht="18" customHeight="1" x14ac:dyDescent="0.25">
      <c r="B474" s="77"/>
      <c r="C474" s="89"/>
      <c r="D474" s="89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2:52" s="76" customFormat="1" ht="12.95" customHeight="1" x14ac:dyDescent="0.25">
      <c r="B475" s="78"/>
      <c r="C475" s="73"/>
      <c r="D475" s="73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25"/>
      <c r="AY475" s="25"/>
      <c r="AZ475" s="25"/>
    </row>
    <row r="476" spans="2:52" s="76" customFormat="1" ht="12.95" customHeight="1" x14ac:dyDescent="0.25">
      <c r="B476" s="78"/>
      <c r="C476" s="73"/>
      <c r="D476" s="73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25"/>
      <c r="AY476" s="25"/>
      <c r="AZ476" s="25"/>
    </row>
    <row r="477" spans="2:52" s="76" customFormat="1" ht="12.95" customHeight="1" x14ac:dyDescent="0.25">
      <c r="B477" s="78"/>
      <c r="C477" s="73"/>
      <c r="D477" s="73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25"/>
      <c r="AY477" s="25"/>
      <c r="AZ477" s="25"/>
    </row>
    <row r="478" spans="2:52" s="76" customFormat="1" ht="12.95" customHeight="1" x14ac:dyDescent="0.25">
      <c r="B478" s="78"/>
      <c r="C478" s="73"/>
      <c r="D478" s="73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25"/>
      <c r="AY478" s="25"/>
      <c r="AZ478" s="25"/>
    </row>
    <row r="479" spans="2:52" s="76" customFormat="1" ht="12.95" customHeight="1" x14ac:dyDescent="0.25">
      <c r="B479" s="78"/>
      <c r="C479" s="73"/>
      <c r="D479" s="73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25"/>
      <c r="AY479" s="25"/>
      <c r="AZ479" s="25"/>
    </row>
    <row r="480" spans="2:52" s="76" customFormat="1" ht="12.95" customHeight="1" x14ac:dyDescent="0.25">
      <c r="B480" s="78"/>
      <c r="C480" s="73"/>
      <c r="D480" s="73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25"/>
      <c r="AY480" s="25"/>
      <c r="AZ480" s="25"/>
    </row>
    <row r="481" spans="2:52" s="76" customFormat="1" ht="12.95" customHeight="1" x14ac:dyDescent="0.25">
      <c r="B481" s="78"/>
      <c r="C481" s="73"/>
      <c r="D481" s="73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25"/>
      <c r="AY481" s="25"/>
      <c r="AZ481" s="25"/>
    </row>
    <row r="482" spans="2:52" s="76" customFormat="1" ht="12.95" customHeight="1" x14ac:dyDescent="0.25">
      <c r="B482" s="78"/>
      <c r="C482" s="73"/>
      <c r="D482" s="73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25"/>
      <c r="AY482" s="25"/>
      <c r="AZ482" s="25"/>
    </row>
    <row r="483" spans="2:52" s="76" customFormat="1" ht="12.95" customHeight="1" x14ac:dyDescent="0.25">
      <c r="B483" s="78"/>
      <c r="C483" s="73"/>
      <c r="D483" s="73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25"/>
      <c r="AY483" s="25"/>
      <c r="AZ483" s="25"/>
    </row>
    <row r="484" spans="2:52" s="76" customFormat="1" ht="12.95" customHeight="1" x14ac:dyDescent="0.25">
      <c r="B484" s="78"/>
      <c r="C484" s="73"/>
      <c r="D484" s="73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25"/>
      <c r="AY484" s="25"/>
      <c r="AZ484" s="25"/>
    </row>
    <row r="485" spans="2:52" s="76" customFormat="1" ht="12.95" customHeight="1" x14ac:dyDescent="0.25">
      <c r="B485" s="78"/>
      <c r="C485" s="73"/>
      <c r="D485" s="73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25"/>
      <c r="AY485" s="25"/>
      <c r="AZ485" s="25"/>
    </row>
    <row r="486" spans="2:52" s="76" customFormat="1" ht="12.95" customHeight="1" x14ac:dyDescent="0.25">
      <c r="B486" s="87"/>
      <c r="C486" s="73"/>
      <c r="D486" s="73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25"/>
      <c r="AY486" s="25"/>
      <c r="AZ486" s="25"/>
    </row>
    <row r="487" spans="2:52" s="76" customFormat="1" ht="18" customHeight="1" x14ac:dyDescent="0.25">
      <c r="B487" s="77"/>
      <c r="C487" s="89"/>
      <c r="D487" s="89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2:52" s="76" customFormat="1" ht="12.95" customHeight="1" x14ac:dyDescent="0.25">
      <c r="B488" s="78"/>
      <c r="C488" s="73"/>
      <c r="D488" s="73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25"/>
      <c r="AY488" s="25"/>
      <c r="AZ488" s="25"/>
    </row>
    <row r="489" spans="2:52" s="76" customFormat="1" ht="12.95" customHeight="1" x14ac:dyDescent="0.25">
      <c r="B489" s="78"/>
      <c r="C489" s="73"/>
      <c r="D489" s="73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25"/>
      <c r="AY489" s="25"/>
      <c r="AZ489" s="25"/>
    </row>
    <row r="490" spans="2:52" s="76" customFormat="1" ht="12.95" customHeight="1" x14ac:dyDescent="0.25">
      <c r="B490" s="78"/>
      <c r="C490" s="73"/>
      <c r="D490" s="73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25"/>
      <c r="AY490" s="25"/>
      <c r="AZ490" s="25"/>
    </row>
    <row r="491" spans="2:52" s="76" customFormat="1" ht="12.95" customHeight="1" x14ac:dyDescent="0.25">
      <c r="B491" s="78"/>
      <c r="C491" s="73"/>
      <c r="D491" s="73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25"/>
      <c r="AY491" s="25"/>
      <c r="AZ491" s="25"/>
    </row>
    <row r="492" spans="2:52" s="76" customFormat="1" ht="12.95" customHeight="1" x14ac:dyDescent="0.25">
      <c r="B492" s="78"/>
      <c r="C492" s="73"/>
      <c r="D492" s="73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25"/>
      <c r="AY492" s="25"/>
      <c r="AZ492" s="25"/>
    </row>
    <row r="493" spans="2:52" s="76" customFormat="1" ht="12.95" customHeight="1" x14ac:dyDescent="0.25">
      <c r="B493" s="78"/>
      <c r="C493" s="73"/>
      <c r="D493" s="73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25"/>
      <c r="AY493" s="25"/>
      <c r="AZ493" s="25"/>
    </row>
    <row r="494" spans="2:52" s="76" customFormat="1" ht="12.95" customHeight="1" x14ac:dyDescent="0.25">
      <c r="B494" s="78"/>
      <c r="C494" s="73"/>
      <c r="D494" s="73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25"/>
      <c r="AY494" s="25"/>
      <c r="AZ494" s="25"/>
    </row>
    <row r="495" spans="2:52" s="76" customFormat="1" ht="12.95" customHeight="1" x14ac:dyDescent="0.25">
      <c r="B495" s="78"/>
      <c r="C495" s="73"/>
      <c r="D495" s="73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25"/>
      <c r="AY495" s="25"/>
      <c r="AZ495" s="25"/>
    </row>
    <row r="496" spans="2:52" s="76" customFormat="1" ht="12.95" customHeight="1" x14ac:dyDescent="0.25">
      <c r="B496" s="78"/>
      <c r="C496" s="73"/>
      <c r="D496" s="73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25"/>
      <c r="AY496" s="25"/>
      <c r="AZ496" s="25"/>
    </row>
    <row r="497" spans="2:52" s="76" customFormat="1" ht="12.95" customHeight="1" x14ac:dyDescent="0.25">
      <c r="B497" s="78"/>
      <c r="C497" s="73"/>
      <c r="D497" s="73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25"/>
      <c r="AY497" s="25"/>
      <c r="AZ497" s="25"/>
    </row>
    <row r="498" spans="2:52" s="76" customFormat="1" ht="12.95" customHeight="1" x14ac:dyDescent="0.25">
      <c r="B498" s="78"/>
      <c r="C498" s="73"/>
      <c r="D498" s="73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25"/>
      <c r="AY498" s="25"/>
      <c r="AZ498" s="25"/>
    </row>
    <row r="499" spans="2:52" s="76" customFormat="1" ht="12.95" customHeight="1" x14ac:dyDescent="0.25">
      <c r="B499" s="87"/>
      <c r="C499" s="73"/>
      <c r="D499" s="73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25"/>
      <c r="AY499" s="25"/>
      <c r="AZ499" s="25"/>
    </row>
    <row r="500" spans="2:52" s="76" customFormat="1" ht="18" customHeight="1" x14ac:dyDescent="0.25">
      <c r="B500" s="77"/>
      <c r="C500" s="89"/>
      <c r="D500" s="89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2:52" s="76" customFormat="1" ht="12.95" customHeight="1" x14ac:dyDescent="0.25">
      <c r="B501" s="78"/>
      <c r="C501" s="73"/>
      <c r="D501" s="73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25"/>
      <c r="AY501" s="25"/>
      <c r="AZ501" s="25"/>
    </row>
    <row r="502" spans="2:52" s="76" customFormat="1" ht="12.95" customHeight="1" x14ac:dyDescent="0.25">
      <c r="B502" s="78"/>
      <c r="C502" s="73"/>
      <c r="D502" s="73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25"/>
      <c r="AY502" s="25"/>
      <c r="AZ502" s="25"/>
    </row>
    <row r="503" spans="2:52" s="76" customFormat="1" ht="12.95" customHeight="1" x14ac:dyDescent="0.25">
      <c r="B503" s="78"/>
      <c r="C503" s="73"/>
      <c r="D503" s="73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25"/>
      <c r="AY503" s="25"/>
      <c r="AZ503" s="25"/>
    </row>
    <row r="504" spans="2:52" s="76" customFormat="1" ht="12.95" customHeight="1" x14ac:dyDescent="0.25">
      <c r="B504" s="78"/>
      <c r="C504" s="73"/>
      <c r="D504" s="73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25"/>
      <c r="AY504" s="25"/>
      <c r="AZ504" s="25"/>
    </row>
    <row r="505" spans="2:52" s="76" customFormat="1" ht="12.95" customHeight="1" x14ac:dyDescent="0.25">
      <c r="B505" s="78"/>
      <c r="C505" s="73"/>
      <c r="D505" s="73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25"/>
      <c r="AY505" s="25"/>
      <c r="AZ505" s="25"/>
    </row>
    <row r="506" spans="2:52" s="76" customFormat="1" ht="12.95" customHeight="1" x14ac:dyDescent="0.25">
      <c r="B506" s="78"/>
      <c r="C506" s="73"/>
      <c r="D506" s="73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25"/>
      <c r="AY506" s="25"/>
      <c r="AZ506" s="25"/>
    </row>
    <row r="507" spans="2:52" s="76" customFormat="1" ht="12.95" customHeight="1" x14ac:dyDescent="0.25">
      <c r="B507" s="78"/>
      <c r="C507" s="73"/>
      <c r="D507" s="73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25"/>
      <c r="AY507" s="25"/>
      <c r="AZ507" s="25"/>
    </row>
    <row r="508" spans="2:52" s="76" customFormat="1" ht="12.95" customHeight="1" x14ac:dyDescent="0.25">
      <c r="B508" s="78"/>
      <c r="C508" s="73"/>
      <c r="D508" s="73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25"/>
      <c r="AY508" s="25"/>
      <c r="AZ508" s="25"/>
    </row>
    <row r="509" spans="2:52" s="76" customFormat="1" ht="12.95" customHeight="1" x14ac:dyDescent="0.25">
      <c r="B509" s="78"/>
      <c r="C509" s="73"/>
      <c r="D509" s="73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25"/>
      <c r="AY509" s="25"/>
      <c r="AZ509" s="25"/>
    </row>
    <row r="510" spans="2:52" s="76" customFormat="1" ht="12.95" customHeight="1" x14ac:dyDescent="0.25">
      <c r="B510" s="78"/>
      <c r="C510" s="73"/>
      <c r="D510" s="73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25"/>
      <c r="AY510" s="25"/>
      <c r="AZ510" s="25"/>
    </row>
    <row r="511" spans="2:52" s="76" customFormat="1" ht="12.95" customHeight="1" x14ac:dyDescent="0.25">
      <c r="B511" s="78"/>
      <c r="C511" s="73"/>
      <c r="D511" s="73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25"/>
      <c r="AY511" s="25"/>
      <c r="AZ511" s="25"/>
    </row>
    <row r="512" spans="2:52" s="76" customFormat="1" ht="12.95" customHeight="1" x14ac:dyDescent="0.25">
      <c r="B512" s="87"/>
      <c r="C512" s="73"/>
      <c r="D512" s="73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25"/>
      <c r="AY512" s="25"/>
      <c r="AZ512" s="25"/>
    </row>
    <row r="513" spans="2:52" s="76" customFormat="1" ht="18" customHeight="1" x14ac:dyDescent="0.25">
      <c r="B513" s="77"/>
      <c r="C513" s="89"/>
      <c r="D513" s="89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2:52" s="76" customFormat="1" ht="12.95" customHeight="1" x14ac:dyDescent="0.25">
      <c r="B514" s="78"/>
      <c r="C514" s="73"/>
      <c r="D514" s="73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25"/>
      <c r="AY514" s="25"/>
      <c r="AZ514" s="25"/>
    </row>
    <row r="515" spans="2:52" s="76" customFormat="1" ht="12.95" customHeight="1" x14ac:dyDescent="0.25">
      <c r="B515" s="78"/>
      <c r="C515" s="73"/>
      <c r="D515" s="73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25"/>
      <c r="AY515" s="25"/>
      <c r="AZ515" s="25"/>
    </row>
    <row r="516" spans="2:52" s="76" customFormat="1" ht="12.95" customHeight="1" x14ac:dyDescent="0.25">
      <c r="B516" s="78"/>
      <c r="C516" s="73"/>
      <c r="D516" s="73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25"/>
      <c r="AY516" s="25"/>
      <c r="AZ516" s="25"/>
    </row>
    <row r="517" spans="2:52" s="76" customFormat="1" ht="12.95" customHeight="1" x14ac:dyDescent="0.25">
      <c r="B517" s="78"/>
      <c r="C517" s="73"/>
      <c r="D517" s="73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25"/>
      <c r="AY517" s="25"/>
      <c r="AZ517" s="25"/>
    </row>
    <row r="518" spans="2:52" s="76" customFormat="1" ht="12.95" customHeight="1" x14ac:dyDescent="0.25">
      <c r="B518" s="78"/>
      <c r="C518" s="73"/>
      <c r="D518" s="73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25"/>
      <c r="AY518" s="25"/>
      <c r="AZ518" s="25"/>
    </row>
    <row r="519" spans="2:52" s="76" customFormat="1" ht="12.95" customHeight="1" x14ac:dyDescent="0.25">
      <c r="B519" s="78"/>
      <c r="C519" s="73"/>
      <c r="D519" s="73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25"/>
      <c r="AY519" s="25"/>
      <c r="AZ519" s="25"/>
    </row>
    <row r="520" spans="2:52" s="76" customFormat="1" ht="12.95" customHeight="1" x14ac:dyDescent="0.25">
      <c r="B520" s="78"/>
      <c r="C520" s="73"/>
      <c r="D520" s="73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25"/>
      <c r="AY520" s="25"/>
      <c r="AZ520" s="25"/>
    </row>
    <row r="521" spans="2:52" s="76" customFormat="1" ht="12.95" customHeight="1" x14ac:dyDescent="0.25">
      <c r="B521" s="78"/>
      <c r="C521" s="73"/>
      <c r="D521" s="73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25"/>
      <c r="AY521" s="25"/>
      <c r="AZ521" s="25"/>
    </row>
    <row r="522" spans="2:52" s="76" customFormat="1" ht="12.95" customHeight="1" x14ac:dyDescent="0.25">
      <c r="B522" s="78"/>
      <c r="C522" s="73"/>
      <c r="D522" s="73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25"/>
      <c r="AY522" s="25"/>
      <c r="AZ522" s="25"/>
    </row>
    <row r="523" spans="2:52" s="76" customFormat="1" ht="12.95" customHeight="1" x14ac:dyDescent="0.25">
      <c r="B523" s="78"/>
      <c r="C523" s="73"/>
      <c r="D523" s="73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25"/>
      <c r="AY523" s="25"/>
      <c r="AZ523" s="25"/>
    </row>
    <row r="524" spans="2:52" s="76" customFormat="1" ht="12.95" customHeight="1" x14ac:dyDescent="0.25">
      <c r="B524" s="78"/>
      <c r="C524" s="73"/>
      <c r="D524" s="73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25"/>
      <c r="AY524" s="25"/>
      <c r="AZ524" s="25"/>
    </row>
    <row r="525" spans="2:52" s="76" customFormat="1" ht="12.95" customHeight="1" x14ac:dyDescent="0.25">
      <c r="B525" s="87"/>
      <c r="C525" s="73"/>
      <c r="D525" s="73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25"/>
      <c r="AY525" s="25"/>
      <c r="AZ525" s="25"/>
    </row>
    <row r="526" spans="2:52" s="76" customFormat="1" ht="18" customHeight="1" x14ac:dyDescent="0.25">
      <c r="B526" s="77"/>
      <c r="C526" s="89"/>
      <c r="D526" s="89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2:52" s="76" customFormat="1" ht="12.95" customHeight="1" x14ac:dyDescent="0.25">
      <c r="B527" s="78"/>
      <c r="C527" s="73"/>
      <c r="D527" s="73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25"/>
      <c r="AY527" s="25"/>
      <c r="AZ527" s="25"/>
    </row>
    <row r="528" spans="2:52" s="76" customFormat="1" ht="12.95" customHeight="1" x14ac:dyDescent="0.25">
      <c r="B528" s="78"/>
      <c r="C528" s="73"/>
      <c r="D528" s="73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25"/>
      <c r="AY528" s="25"/>
      <c r="AZ528" s="25"/>
    </row>
    <row r="529" spans="2:52" s="76" customFormat="1" ht="12.95" customHeight="1" x14ac:dyDescent="0.25">
      <c r="B529" s="78"/>
      <c r="C529" s="73"/>
      <c r="D529" s="73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25"/>
      <c r="AY529" s="25"/>
      <c r="AZ529" s="25"/>
    </row>
    <row r="530" spans="2:52" s="76" customFormat="1" ht="12.95" customHeight="1" x14ac:dyDescent="0.25">
      <c r="B530" s="78"/>
      <c r="C530" s="73"/>
      <c r="D530" s="73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25"/>
      <c r="AY530" s="25"/>
      <c r="AZ530" s="25"/>
    </row>
    <row r="531" spans="2:52" s="76" customFormat="1" ht="12.95" customHeight="1" x14ac:dyDescent="0.25">
      <c r="B531" s="78"/>
      <c r="C531" s="73"/>
      <c r="D531" s="73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25"/>
      <c r="AY531" s="25"/>
      <c r="AZ531" s="25"/>
    </row>
    <row r="532" spans="2:52" s="76" customFormat="1" ht="12.95" customHeight="1" x14ac:dyDescent="0.25">
      <c r="B532" s="78"/>
      <c r="C532" s="73"/>
      <c r="D532" s="73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25"/>
      <c r="AY532" s="25"/>
      <c r="AZ532" s="25"/>
    </row>
    <row r="533" spans="2:52" s="76" customFormat="1" ht="12.95" customHeight="1" x14ac:dyDescent="0.25">
      <c r="B533" s="78"/>
      <c r="C533" s="73"/>
      <c r="D533" s="73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25"/>
      <c r="AY533" s="25"/>
      <c r="AZ533" s="25"/>
    </row>
    <row r="534" spans="2:52" s="76" customFormat="1" ht="12.95" customHeight="1" x14ac:dyDescent="0.25">
      <c r="B534" s="78"/>
      <c r="C534" s="73"/>
      <c r="D534" s="73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25"/>
      <c r="AY534" s="25"/>
      <c r="AZ534" s="25"/>
    </row>
    <row r="535" spans="2:52" s="76" customFormat="1" ht="12.95" customHeight="1" x14ac:dyDescent="0.25">
      <c r="B535" s="78"/>
      <c r="C535" s="73"/>
      <c r="D535" s="73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25"/>
      <c r="AY535" s="25"/>
      <c r="AZ535" s="25"/>
    </row>
    <row r="536" spans="2:52" s="76" customFormat="1" ht="12.95" customHeight="1" x14ac:dyDescent="0.25">
      <c r="B536" s="78"/>
      <c r="C536" s="73"/>
      <c r="D536" s="73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25"/>
      <c r="AY536" s="25"/>
      <c r="AZ536" s="25"/>
    </row>
    <row r="537" spans="2:52" s="76" customFormat="1" ht="12.95" customHeight="1" x14ac:dyDescent="0.25">
      <c r="B537" s="78"/>
      <c r="C537" s="73"/>
      <c r="D537" s="73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25"/>
      <c r="AY537" s="25"/>
      <c r="AZ537" s="25"/>
    </row>
    <row r="538" spans="2:52" s="76" customFormat="1" ht="12.95" customHeight="1" x14ac:dyDescent="0.25">
      <c r="B538" s="87"/>
      <c r="C538" s="73"/>
      <c r="D538" s="73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25"/>
      <c r="AY538" s="25"/>
      <c r="AZ538" s="25"/>
    </row>
    <row r="539" spans="2:52" s="76" customFormat="1" ht="18" customHeight="1" x14ac:dyDescent="0.25">
      <c r="B539" s="77"/>
      <c r="C539" s="89"/>
      <c r="D539" s="89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2:52" s="76" customFormat="1" ht="12.95" customHeight="1" x14ac:dyDescent="0.25">
      <c r="B540" s="78"/>
      <c r="C540" s="73"/>
      <c r="D540" s="73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25"/>
      <c r="AY540" s="25"/>
      <c r="AZ540" s="25"/>
    </row>
    <row r="541" spans="2:52" s="76" customFormat="1" ht="12.95" customHeight="1" x14ac:dyDescent="0.25">
      <c r="B541" s="78"/>
      <c r="C541" s="73"/>
      <c r="D541" s="73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25"/>
      <c r="AY541" s="25"/>
      <c r="AZ541" s="25"/>
    </row>
    <row r="542" spans="2:52" s="76" customFormat="1" ht="12.95" customHeight="1" x14ac:dyDescent="0.25">
      <c r="B542" s="78"/>
      <c r="C542" s="73"/>
      <c r="D542" s="73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25"/>
      <c r="AY542" s="25"/>
      <c r="AZ542" s="25"/>
    </row>
    <row r="543" spans="2:52" s="76" customFormat="1" ht="12.95" customHeight="1" x14ac:dyDescent="0.25">
      <c r="B543" s="78"/>
      <c r="C543" s="73"/>
      <c r="D543" s="73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25"/>
      <c r="AY543" s="25"/>
      <c r="AZ543" s="25"/>
    </row>
    <row r="544" spans="2:52" s="76" customFormat="1" ht="12.95" customHeight="1" x14ac:dyDescent="0.25">
      <c r="B544" s="78"/>
      <c r="C544" s="73"/>
      <c r="D544" s="73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25"/>
      <c r="AY544" s="25"/>
      <c r="AZ544" s="25"/>
    </row>
    <row r="545" spans="2:52" s="76" customFormat="1" ht="12.95" customHeight="1" x14ac:dyDescent="0.25">
      <c r="B545" s="78"/>
      <c r="C545" s="73"/>
      <c r="D545" s="73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25"/>
      <c r="AY545" s="25"/>
      <c r="AZ545" s="25"/>
    </row>
    <row r="546" spans="2:52" s="76" customFormat="1" ht="12.95" customHeight="1" x14ac:dyDescent="0.25">
      <c r="B546" s="78"/>
      <c r="C546" s="73"/>
      <c r="D546" s="73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25"/>
      <c r="AY546" s="25"/>
      <c r="AZ546" s="25"/>
    </row>
    <row r="547" spans="2:52" s="76" customFormat="1" ht="12.95" customHeight="1" x14ac:dyDescent="0.25">
      <c r="B547" s="78"/>
      <c r="C547" s="73"/>
      <c r="D547" s="73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25"/>
      <c r="AY547" s="25"/>
      <c r="AZ547" s="25"/>
    </row>
    <row r="548" spans="2:52" s="76" customFormat="1" ht="12.95" customHeight="1" x14ac:dyDescent="0.25">
      <c r="B548" s="78"/>
      <c r="C548" s="73"/>
      <c r="D548" s="73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25"/>
      <c r="AY548" s="25"/>
      <c r="AZ548" s="25"/>
    </row>
    <row r="549" spans="2:52" s="76" customFormat="1" ht="12.95" customHeight="1" x14ac:dyDescent="0.25">
      <c r="B549" s="78"/>
      <c r="C549" s="73"/>
      <c r="D549" s="73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25"/>
      <c r="AY549" s="25"/>
      <c r="AZ549" s="25"/>
    </row>
    <row r="550" spans="2:52" s="76" customFormat="1" ht="12.95" customHeight="1" x14ac:dyDescent="0.25">
      <c r="B550" s="78"/>
      <c r="C550" s="73"/>
      <c r="D550" s="73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25"/>
      <c r="AY550" s="25"/>
      <c r="AZ550" s="25"/>
    </row>
    <row r="551" spans="2:52" s="76" customFormat="1" ht="12.95" customHeight="1" x14ac:dyDescent="0.25">
      <c r="B551" s="87"/>
      <c r="C551" s="73"/>
      <c r="D551" s="73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25"/>
      <c r="AY551" s="25"/>
      <c r="AZ551" s="25"/>
    </row>
    <row r="552" spans="2:52" s="76" customFormat="1" ht="18" customHeight="1" x14ac:dyDescent="0.25">
      <c r="B552" s="77"/>
      <c r="C552" s="89"/>
      <c r="D552" s="89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2:52" s="76" customFormat="1" ht="12.95" customHeight="1" x14ac:dyDescent="0.25">
      <c r="B553" s="78"/>
      <c r="C553" s="73"/>
      <c r="D553" s="73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25"/>
      <c r="AY553" s="25"/>
      <c r="AZ553" s="25"/>
    </row>
    <row r="554" spans="2:52" s="76" customFormat="1" ht="12.95" customHeight="1" x14ac:dyDescent="0.25">
      <c r="B554" s="78"/>
      <c r="C554" s="73"/>
      <c r="D554" s="73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25"/>
      <c r="AY554" s="25"/>
      <c r="AZ554" s="25"/>
    </row>
    <row r="555" spans="2:52" s="76" customFormat="1" ht="12.95" customHeight="1" x14ac:dyDescent="0.25">
      <c r="B555" s="78"/>
      <c r="C555" s="73"/>
      <c r="D555" s="73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25"/>
      <c r="AY555" s="25"/>
      <c r="AZ555" s="25"/>
    </row>
    <row r="556" spans="2:52" s="76" customFormat="1" ht="12.95" customHeight="1" x14ac:dyDescent="0.25">
      <c r="B556" s="78"/>
      <c r="C556" s="73"/>
      <c r="D556" s="73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25"/>
      <c r="AY556" s="25"/>
      <c r="AZ556" s="25"/>
    </row>
    <row r="557" spans="2:52" s="76" customFormat="1" ht="12.95" customHeight="1" x14ac:dyDescent="0.25">
      <c r="B557" s="78"/>
      <c r="C557" s="73"/>
      <c r="D557" s="73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25"/>
      <c r="AY557" s="25"/>
      <c r="AZ557" s="25"/>
    </row>
    <row r="558" spans="2:52" s="76" customFormat="1" ht="12.95" customHeight="1" x14ac:dyDescent="0.25">
      <c r="B558" s="78"/>
      <c r="C558" s="73"/>
      <c r="D558" s="73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25"/>
      <c r="AY558" s="25"/>
      <c r="AZ558" s="25"/>
    </row>
    <row r="559" spans="2:52" s="76" customFormat="1" ht="12.95" customHeight="1" x14ac:dyDescent="0.25">
      <c r="B559" s="78"/>
      <c r="C559" s="73"/>
      <c r="D559" s="73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25"/>
      <c r="AY559" s="25"/>
      <c r="AZ559" s="25"/>
    </row>
    <row r="560" spans="2:52" s="76" customFormat="1" ht="12.95" customHeight="1" x14ac:dyDescent="0.25">
      <c r="B560" s="78"/>
      <c r="C560" s="73"/>
      <c r="D560" s="73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25"/>
      <c r="AY560" s="25"/>
      <c r="AZ560" s="25"/>
    </row>
    <row r="561" spans="2:52" s="76" customFormat="1" ht="12.95" customHeight="1" x14ac:dyDescent="0.25">
      <c r="B561" s="78"/>
      <c r="C561" s="73"/>
      <c r="D561" s="73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25"/>
      <c r="AY561" s="25"/>
      <c r="AZ561" s="25"/>
    </row>
    <row r="562" spans="2:52" s="76" customFormat="1" ht="12.95" customHeight="1" x14ac:dyDescent="0.25">
      <c r="B562" s="78"/>
      <c r="C562" s="73"/>
      <c r="D562" s="73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25"/>
      <c r="AY562" s="25"/>
      <c r="AZ562" s="25"/>
    </row>
    <row r="563" spans="2:52" s="76" customFormat="1" ht="12.95" customHeight="1" x14ac:dyDescent="0.25">
      <c r="B563" s="78"/>
      <c r="C563" s="73"/>
      <c r="D563" s="73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25"/>
      <c r="AY563" s="25"/>
      <c r="AZ563" s="25"/>
    </row>
    <row r="564" spans="2:52" s="76" customFormat="1" ht="12.95" customHeight="1" x14ac:dyDescent="0.25">
      <c r="B564" s="87"/>
      <c r="C564" s="73"/>
      <c r="D564" s="73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25"/>
      <c r="AY564" s="25"/>
      <c r="AZ564" s="25"/>
    </row>
    <row r="565" spans="2:52" s="76" customFormat="1" ht="18" customHeight="1" x14ac:dyDescent="0.25">
      <c r="B565" s="77"/>
      <c r="C565" s="89"/>
      <c r="D565" s="89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2:52" s="76" customFormat="1" ht="12.95" customHeight="1" x14ac:dyDescent="0.25">
      <c r="B566" s="78"/>
      <c r="C566" s="73"/>
      <c r="D566" s="73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25"/>
      <c r="AY566" s="25"/>
      <c r="AZ566" s="25"/>
    </row>
    <row r="567" spans="2:52" s="76" customFormat="1" ht="12.95" customHeight="1" x14ac:dyDescent="0.25">
      <c r="B567" s="78"/>
      <c r="C567" s="73"/>
      <c r="D567" s="73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25"/>
      <c r="AY567" s="25"/>
      <c r="AZ567" s="25"/>
    </row>
    <row r="568" spans="2:52" s="76" customFormat="1" ht="12.95" customHeight="1" x14ac:dyDescent="0.25">
      <c r="B568" s="78"/>
      <c r="C568" s="73"/>
      <c r="D568" s="73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25"/>
      <c r="AY568" s="25"/>
      <c r="AZ568" s="25"/>
    </row>
    <row r="569" spans="2:52" s="76" customFormat="1" ht="12.95" customHeight="1" x14ac:dyDescent="0.25">
      <c r="B569" s="78"/>
      <c r="C569" s="73"/>
      <c r="D569" s="73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25"/>
      <c r="AY569" s="25"/>
      <c r="AZ569" s="25"/>
    </row>
    <row r="570" spans="2:52" s="76" customFormat="1" ht="12.95" customHeight="1" x14ac:dyDescent="0.25">
      <c r="B570" s="78"/>
      <c r="C570" s="73"/>
      <c r="D570" s="73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25"/>
      <c r="AY570" s="25"/>
      <c r="AZ570" s="25"/>
    </row>
    <row r="571" spans="2:52" s="76" customFormat="1" ht="12.95" customHeight="1" x14ac:dyDescent="0.25">
      <c r="B571" s="78"/>
      <c r="C571" s="73"/>
      <c r="D571" s="73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25"/>
      <c r="AY571" s="25"/>
      <c r="AZ571" s="25"/>
    </row>
    <row r="572" spans="2:52" s="76" customFormat="1" ht="12.95" customHeight="1" x14ac:dyDescent="0.25">
      <c r="B572" s="78"/>
      <c r="C572" s="73"/>
      <c r="D572" s="73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25"/>
      <c r="AY572" s="25"/>
      <c r="AZ572" s="25"/>
    </row>
    <row r="573" spans="2:52" s="76" customFormat="1" ht="12.95" customHeight="1" x14ac:dyDescent="0.25">
      <c r="B573" s="78"/>
      <c r="C573" s="73"/>
      <c r="D573" s="73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25"/>
      <c r="AY573" s="25"/>
      <c r="AZ573" s="25"/>
    </row>
    <row r="574" spans="2:52" s="76" customFormat="1" ht="12.95" customHeight="1" x14ac:dyDescent="0.25">
      <c r="B574" s="78"/>
      <c r="C574" s="73"/>
      <c r="D574" s="73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25"/>
      <c r="AY574" s="25"/>
      <c r="AZ574" s="25"/>
    </row>
    <row r="575" spans="2:52" s="76" customFormat="1" ht="12.95" customHeight="1" x14ac:dyDescent="0.25">
      <c r="B575" s="78"/>
      <c r="C575" s="73"/>
      <c r="D575" s="73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25"/>
      <c r="AY575" s="25"/>
      <c r="AZ575" s="25"/>
    </row>
    <row r="576" spans="2:52" s="76" customFormat="1" ht="12.95" customHeight="1" x14ac:dyDescent="0.25">
      <c r="B576" s="78"/>
      <c r="C576" s="73"/>
      <c r="D576" s="73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25"/>
      <c r="AY576" s="25"/>
      <c r="AZ576" s="25"/>
    </row>
    <row r="577" spans="2:52" s="76" customFormat="1" ht="12.95" customHeight="1" x14ac:dyDescent="0.25">
      <c r="B577" s="87"/>
      <c r="C577" s="73"/>
      <c r="D577" s="73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25"/>
      <c r="AY577" s="25"/>
      <c r="AZ577" s="25"/>
    </row>
    <row r="578" spans="2:52" s="76" customFormat="1" ht="18" customHeight="1" x14ac:dyDescent="0.25">
      <c r="B578" s="77"/>
      <c r="C578" s="89"/>
      <c r="D578" s="89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2:52" s="76" customFormat="1" ht="12.95" customHeight="1" x14ac:dyDescent="0.25">
      <c r="B579" s="78"/>
      <c r="C579" s="73"/>
      <c r="D579" s="73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25"/>
      <c r="AY579" s="25"/>
      <c r="AZ579" s="25"/>
    </row>
    <row r="580" spans="2:52" s="76" customFormat="1" ht="12.95" customHeight="1" x14ac:dyDescent="0.25">
      <c r="B580" s="78"/>
      <c r="C580" s="73"/>
      <c r="D580" s="73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25"/>
      <c r="AY580" s="25"/>
      <c r="AZ580" s="25"/>
    </row>
    <row r="581" spans="2:52" s="76" customFormat="1" ht="12.95" customHeight="1" x14ac:dyDescent="0.25">
      <c r="B581" s="78"/>
      <c r="C581" s="73"/>
      <c r="D581" s="73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25"/>
      <c r="AY581" s="25"/>
      <c r="AZ581" s="25"/>
    </row>
    <row r="582" spans="2:52" s="76" customFormat="1" ht="12.95" customHeight="1" x14ac:dyDescent="0.25">
      <c r="B582" s="78"/>
      <c r="C582" s="73"/>
      <c r="D582" s="73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25"/>
      <c r="AY582" s="25"/>
      <c r="AZ582" s="25"/>
    </row>
    <row r="583" spans="2:52" s="76" customFormat="1" ht="12.95" customHeight="1" x14ac:dyDescent="0.25">
      <c r="B583" s="78"/>
      <c r="C583" s="73"/>
      <c r="D583" s="73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25"/>
      <c r="AY583" s="25"/>
      <c r="AZ583" s="25"/>
    </row>
    <row r="584" spans="2:52" s="76" customFormat="1" ht="12.95" customHeight="1" x14ac:dyDescent="0.25">
      <c r="B584" s="78"/>
      <c r="C584" s="73"/>
      <c r="D584" s="73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25"/>
      <c r="AY584" s="25"/>
      <c r="AZ584" s="25"/>
    </row>
    <row r="585" spans="2:52" s="76" customFormat="1" ht="12.95" customHeight="1" x14ac:dyDescent="0.25">
      <c r="B585" s="78"/>
      <c r="C585" s="73"/>
      <c r="D585" s="73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25"/>
      <c r="AY585" s="25"/>
      <c r="AZ585" s="25"/>
    </row>
    <row r="586" spans="2:52" s="76" customFormat="1" ht="12.95" customHeight="1" x14ac:dyDescent="0.25">
      <c r="B586" s="78"/>
      <c r="C586" s="73"/>
      <c r="D586" s="73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25"/>
      <c r="AY586" s="25"/>
      <c r="AZ586" s="25"/>
    </row>
    <row r="587" spans="2:52" s="76" customFormat="1" ht="12.95" customHeight="1" x14ac:dyDescent="0.25">
      <c r="B587" s="78"/>
      <c r="C587" s="73"/>
      <c r="D587" s="73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25"/>
      <c r="AY587" s="25"/>
      <c r="AZ587" s="25"/>
    </row>
    <row r="588" spans="2:52" s="76" customFormat="1" ht="12.95" customHeight="1" x14ac:dyDescent="0.25">
      <c r="B588" s="78"/>
      <c r="C588" s="73"/>
      <c r="D588" s="73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25"/>
      <c r="AY588" s="25"/>
      <c r="AZ588" s="25"/>
    </row>
    <row r="589" spans="2:52" s="76" customFormat="1" ht="12.95" customHeight="1" x14ac:dyDescent="0.25">
      <c r="B589" s="78"/>
      <c r="C589" s="73"/>
      <c r="D589" s="73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25"/>
      <c r="AY589" s="25"/>
      <c r="AZ589" s="25"/>
    </row>
    <row r="590" spans="2:52" s="76" customFormat="1" ht="12.95" customHeight="1" x14ac:dyDescent="0.25">
      <c r="B590" s="87"/>
      <c r="C590" s="73"/>
      <c r="D590" s="73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25"/>
      <c r="AY590" s="25"/>
      <c r="AZ590" s="25"/>
    </row>
    <row r="591" spans="2:52" s="76" customFormat="1" ht="18" customHeight="1" x14ac:dyDescent="0.25">
      <c r="B591" s="77"/>
      <c r="C591" s="89"/>
      <c r="D591" s="89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2:52" s="76" customFormat="1" ht="12.95" customHeight="1" x14ac:dyDescent="0.25">
      <c r="B592" s="78"/>
      <c r="C592" s="73"/>
      <c r="D592" s="73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25"/>
      <c r="AY592" s="25"/>
      <c r="AZ592" s="25"/>
    </row>
    <row r="593" spans="2:52" s="76" customFormat="1" ht="12.95" customHeight="1" x14ac:dyDescent="0.25">
      <c r="B593" s="78"/>
      <c r="C593" s="73"/>
      <c r="D593" s="73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25"/>
      <c r="AY593" s="25"/>
      <c r="AZ593" s="25"/>
    </row>
    <row r="594" spans="2:52" s="76" customFormat="1" ht="12.95" customHeight="1" x14ac:dyDescent="0.25">
      <c r="B594" s="78"/>
      <c r="C594" s="73"/>
      <c r="D594" s="73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25"/>
      <c r="AY594" s="25"/>
      <c r="AZ594" s="25"/>
    </row>
    <row r="595" spans="2:52" s="76" customFormat="1" ht="12.95" customHeight="1" x14ac:dyDescent="0.25">
      <c r="B595" s="78"/>
      <c r="C595" s="73"/>
      <c r="D595" s="73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25"/>
      <c r="AY595" s="25"/>
      <c r="AZ595" s="25"/>
    </row>
    <row r="596" spans="2:52" s="76" customFormat="1" ht="12.95" customHeight="1" x14ac:dyDescent="0.25">
      <c r="B596" s="78"/>
      <c r="C596" s="73"/>
      <c r="D596" s="73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25"/>
      <c r="AY596" s="25"/>
      <c r="AZ596" s="25"/>
    </row>
    <row r="597" spans="2:52" s="76" customFormat="1" ht="12.95" customHeight="1" x14ac:dyDescent="0.25">
      <c r="B597" s="78"/>
      <c r="C597" s="73"/>
      <c r="D597" s="73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25"/>
      <c r="AY597" s="25"/>
      <c r="AZ597" s="25"/>
    </row>
    <row r="598" spans="2:52" s="76" customFormat="1" ht="12.95" customHeight="1" x14ac:dyDescent="0.25">
      <c r="B598" s="78"/>
      <c r="C598" s="73"/>
      <c r="D598" s="73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25"/>
      <c r="AY598" s="25"/>
      <c r="AZ598" s="25"/>
    </row>
    <row r="599" spans="2:52" s="76" customFormat="1" ht="12.95" customHeight="1" x14ac:dyDescent="0.25">
      <c r="B599" s="78"/>
      <c r="C599" s="73"/>
      <c r="D599" s="73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25"/>
      <c r="AY599" s="25"/>
      <c r="AZ599" s="25"/>
    </row>
    <row r="600" spans="2:52" s="76" customFormat="1" ht="12.95" customHeight="1" x14ac:dyDescent="0.25">
      <c r="B600" s="78"/>
      <c r="C600" s="73"/>
      <c r="D600" s="73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25"/>
      <c r="AY600" s="25"/>
      <c r="AZ600" s="25"/>
    </row>
    <row r="601" spans="2:52" s="76" customFormat="1" ht="12.95" customHeight="1" x14ac:dyDescent="0.25">
      <c r="B601" s="78"/>
      <c r="C601" s="73"/>
      <c r="D601" s="73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25"/>
      <c r="AY601" s="25"/>
      <c r="AZ601" s="25"/>
    </row>
    <row r="602" spans="2:52" s="76" customFormat="1" ht="12.95" customHeight="1" x14ac:dyDescent="0.25">
      <c r="B602" s="78"/>
      <c r="C602" s="73"/>
      <c r="D602" s="73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25"/>
      <c r="AY602" s="25"/>
      <c r="AZ602" s="25"/>
    </row>
    <row r="603" spans="2:52" s="76" customFormat="1" ht="12.95" customHeight="1" x14ac:dyDescent="0.25">
      <c r="B603" s="87"/>
      <c r="C603" s="73"/>
      <c r="D603" s="73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25"/>
      <c r="AY603" s="25"/>
      <c r="AZ603" s="25"/>
    </row>
    <row r="604" spans="2:52" s="76" customFormat="1" ht="18" customHeight="1" x14ac:dyDescent="0.25">
      <c r="B604" s="77"/>
      <c r="C604" s="89"/>
      <c r="D604" s="89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2:52" s="76" customFormat="1" ht="12.95" customHeight="1" x14ac:dyDescent="0.25">
      <c r="B605" s="78"/>
      <c r="C605" s="73"/>
      <c r="D605" s="73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25"/>
      <c r="AY605" s="25"/>
      <c r="AZ605" s="25"/>
    </row>
    <row r="606" spans="2:52" s="76" customFormat="1" ht="12.95" customHeight="1" x14ac:dyDescent="0.25">
      <c r="B606" s="78"/>
      <c r="C606" s="73"/>
      <c r="D606" s="73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25"/>
      <c r="AY606" s="25"/>
      <c r="AZ606" s="25"/>
    </row>
    <row r="607" spans="2:52" s="76" customFormat="1" ht="12.95" customHeight="1" x14ac:dyDescent="0.25">
      <c r="B607" s="78"/>
      <c r="C607" s="73"/>
      <c r="D607" s="73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25"/>
      <c r="AY607" s="25"/>
      <c r="AZ607" s="25"/>
    </row>
    <row r="608" spans="2:52" s="76" customFormat="1" ht="12.95" customHeight="1" x14ac:dyDescent="0.25">
      <c r="B608" s="78"/>
      <c r="C608" s="73"/>
      <c r="D608" s="73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25"/>
      <c r="AY608" s="25"/>
      <c r="AZ608" s="25"/>
    </row>
    <row r="609" spans="2:52" s="76" customFormat="1" ht="12.95" customHeight="1" x14ac:dyDescent="0.25">
      <c r="B609" s="78"/>
      <c r="C609" s="73"/>
      <c r="D609" s="73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25"/>
      <c r="AY609" s="25"/>
      <c r="AZ609" s="25"/>
    </row>
    <row r="610" spans="2:52" s="76" customFormat="1" ht="12.95" customHeight="1" x14ac:dyDescent="0.25">
      <c r="B610" s="78"/>
      <c r="C610" s="73"/>
      <c r="D610" s="73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25"/>
      <c r="AY610" s="25"/>
      <c r="AZ610" s="25"/>
    </row>
    <row r="611" spans="2:52" s="76" customFormat="1" ht="12.95" customHeight="1" x14ac:dyDescent="0.25">
      <c r="B611" s="78"/>
      <c r="C611" s="73"/>
      <c r="D611" s="73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25"/>
      <c r="AY611" s="25"/>
      <c r="AZ611" s="25"/>
    </row>
    <row r="612" spans="2:52" s="76" customFormat="1" ht="12.95" customHeight="1" x14ac:dyDescent="0.25">
      <c r="B612" s="78"/>
      <c r="C612" s="73"/>
      <c r="D612" s="73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25"/>
      <c r="AY612" s="25"/>
      <c r="AZ612" s="25"/>
    </row>
    <row r="613" spans="2:52" s="76" customFormat="1" ht="12.95" customHeight="1" x14ac:dyDescent="0.25">
      <c r="B613" s="78"/>
      <c r="C613" s="73"/>
      <c r="D613" s="73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25"/>
      <c r="AY613" s="25"/>
      <c r="AZ613" s="25"/>
    </row>
    <row r="614" spans="2:52" s="76" customFormat="1" ht="12.95" customHeight="1" x14ac:dyDescent="0.25">
      <c r="B614" s="78"/>
      <c r="C614" s="73"/>
      <c r="D614" s="73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25"/>
      <c r="AY614" s="25"/>
      <c r="AZ614" s="25"/>
    </row>
    <row r="615" spans="2:52" s="76" customFormat="1" ht="12.95" customHeight="1" x14ac:dyDescent="0.25">
      <c r="B615" s="78"/>
      <c r="C615" s="73"/>
      <c r="D615" s="73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25"/>
      <c r="AY615" s="25"/>
      <c r="AZ615" s="25"/>
    </row>
    <row r="616" spans="2:52" s="76" customFormat="1" ht="12.95" customHeight="1" x14ac:dyDescent="0.25">
      <c r="B616" s="87"/>
      <c r="C616" s="73"/>
      <c r="D616" s="73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25"/>
      <c r="AY616" s="25"/>
      <c r="AZ616" s="25"/>
    </row>
    <row r="617" spans="2:52" s="76" customFormat="1" ht="18" customHeight="1" x14ac:dyDescent="0.25">
      <c r="B617" s="77"/>
      <c r="C617" s="89"/>
      <c r="D617" s="89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2:52" s="76" customFormat="1" ht="12.95" customHeight="1" x14ac:dyDescent="0.25">
      <c r="B618" s="78"/>
      <c r="C618" s="73"/>
      <c r="D618" s="73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25"/>
      <c r="AY618" s="25"/>
      <c r="AZ618" s="25"/>
    </row>
    <row r="619" spans="2:52" s="76" customFormat="1" ht="12.95" customHeight="1" x14ac:dyDescent="0.25">
      <c r="B619" s="78"/>
      <c r="C619" s="73"/>
      <c r="D619" s="73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25"/>
      <c r="AY619" s="25"/>
      <c r="AZ619" s="25"/>
    </row>
    <row r="620" spans="2:52" s="76" customFormat="1" ht="12.95" customHeight="1" x14ac:dyDescent="0.25">
      <c r="B620" s="78"/>
      <c r="C620" s="73"/>
      <c r="D620" s="73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25"/>
      <c r="AY620" s="25"/>
      <c r="AZ620" s="25"/>
    </row>
    <row r="621" spans="2:52" s="76" customFormat="1" ht="12.95" customHeight="1" x14ac:dyDescent="0.25">
      <c r="B621" s="78"/>
      <c r="C621" s="73"/>
      <c r="D621" s="73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25"/>
      <c r="AY621" s="25"/>
      <c r="AZ621" s="25"/>
    </row>
    <row r="622" spans="2:52" s="76" customFormat="1" ht="12.95" customHeight="1" x14ac:dyDescent="0.25">
      <c r="B622" s="78"/>
      <c r="C622" s="73"/>
      <c r="D622" s="73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25"/>
      <c r="AY622" s="25"/>
      <c r="AZ622" s="25"/>
    </row>
    <row r="623" spans="2:52" s="76" customFormat="1" ht="12.95" customHeight="1" x14ac:dyDescent="0.25">
      <c r="B623" s="78"/>
      <c r="C623" s="73"/>
      <c r="D623" s="73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25"/>
      <c r="AY623" s="25"/>
      <c r="AZ623" s="25"/>
    </row>
    <row r="624" spans="2:52" s="76" customFormat="1" ht="12.95" customHeight="1" x14ac:dyDescent="0.25">
      <c r="B624" s="78"/>
      <c r="C624" s="73"/>
      <c r="D624" s="73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25"/>
      <c r="AY624" s="25"/>
      <c r="AZ624" s="25"/>
    </row>
    <row r="625" spans="2:52" s="76" customFormat="1" ht="12.95" customHeight="1" x14ac:dyDescent="0.25">
      <c r="B625" s="78"/>
      <c r="C625" s="73"/>
      <c r="D625" s="73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25"/>
      <c r="AY625" s="25"/>
      <c r="AZ625" s="25"/>
    </row>
    <row r="626" spans="2:52" s="76" customFormat="1" ht="12.95" customHeight="1" x14ac:dyDescent="0.25">
      <c r="B626" s="78"/>
      <c r="C626" s="73"/>
      <c r="D626" s="73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25"/>
      <c r="AY626" s="25"/>
      <c r="AZ626" s="25"/>
    </row>
    <row r="627" spans="2:52" s="76" customFormat="1" ht="12.95" customHeight="1" x14ac:dyDescent="0.25">
      <c r="B627" s="78"/>
      <c r="C627" s="73"/>
      <c r="D627" s="73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25"/>
      <c r="AY627" s="25"/>
      <c r="AZ627" s="25"/>
    </row>
    <row r="628" spans="2:52" s="76" customFormat="1" ht="12.95" customHeight="1" x14ac:dyDescent="0.25">
      <c r="B628" s="78"/>
      <c r="C628" s="73"/>
      <c r="D628" s="73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25"/>
      <c r="AY628" s="25"/>
      <c r="AZ628" s="25"/>
    </row>
    <row r="629" spans="2:52" s="76" customFormat="1" ht="12.95" customHeight="1" x14ac:dyDescent="0.25">
      <c r="B629" s="87"/>
      <c r="C629" s="73"/>
      <c r="D629" s="73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25"/>
      <c r="AY629" s="25"/>
      <c r="AZ629" s="25"/>
    </row>
    <row r="630" spans="2:52" s="76" customFormat="1" ht="18" customHeight="1" x14ac:dyDescent="0.25">
      <c r="B630" s="77"/>
      <c r="C630" s="89"/>
      <c r="D630" s="89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2:52" s="76" customFormat="1" ht="12.95" customHeight="1" x14ac:dyDescent="0.25">
      <c r="B631" s="78"/>
      <c r="C631" s="73"/>
      <c r="D631" s="73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25"/>
      <c r="AY631" s="25"/>
      <c r="AZ631" s="25"/>
    </row>
    <row r="632" spans="2:52" s="76" customFormat="1" ht="12.95" customHeight="1" x14ac:dyDescent="0.25">
      <c r="B632" s="78"/>
      <c r="C632" s="73"/>
      <c r="D632" s="73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25"/>
      <c r="AY632" s="25"/>
      <c r="AZ632" s="25"/>
    </row>
    <row r="633" spans="2:52" s="76" customFormat="1" ht="12.95" customHeight="1" x14ac:dyDescent="0.25">
      <c r="B633" s="78"/>
      <c r="C633" s="73"/>
      <c r="D633" s="73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25"/>
      <c r="AY633" s="25"/>
      <c r="AZ633" s="25"/>
    </row>
    <row r="634" spans="2:52" s="76" customFormat="1" ht="12.95" customHeight="1" x14ac:dyDescent="0.25">
      <c r="B634" s="78"/>
      <c r="C634" s="73"/>
      <c r="D634" s="73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25"/>
      <c r="AY634" s="25"/>
      <c r="AZ634" s="25"/>
    </row>
    <row r="635" spans="2:52" s="76" customFormat="1" ht="12.95" customHeight="1" x14ac:dyDescent="0.25">
      <c r="B635" s="78"/>
      <c r="C635" s="73"/>
      <c r="D635" s="73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25"/>
      <c r="AY635" s="25"/>
      <c r="AZ635" s="25"/>
    </row>
    <row r="636" spans="2:52" s="76" customFormat="1" ht="12.95" customHeight="1" x14ac:dyDescent="0.25">
      <c r="B636" s="78"/>
      <c r="C636" s="73"/>
      <c r="D636" s="73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25"/>
      <c r="AY636" s="25"/>
      <c r="AZ636" s="25"/>
    </row>
    <row r="637" spans="2:52" s="76" customFormat="1" ht="12.95" customHeight="1" x14ac:dyDescent="0.25">
      <c r="B637" s="78"/>
      <c r="C637" s="73"/>
      <c r="D637" s="73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25"/>
      <c r="AY637" s="25"/>
      <c r="AZ637" s="25"/>
    </row>
    <row r="638" spans="2:52" s="76" customFormat="1" ht="12.95" customHeight="1" x14ac:dyDescent="0.25">
      <c r="B638" s="78"/>
      <c r="C638" s="73"/>
      <c r="D638" s="73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25"/>
      <c r="AY638" s="25"/>
      <c r="AZ638" s="25"/>
    </row>
    <row r="639" spans="2:52" s="76" customFormat="1" ht="12.95" customHeight="1" x14ac:dyDescent="0.25">
      <c r="B639" s="78"/>
      <c r="C639" s="73"/>
      <c r="D639" s="73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25"/>
      <c r="AY639" s="25"/>
      <c r="AZ639" s="25"/>
    </row>
    <row r="640" spans="2:52" s="76" customFormat="1" ht="12.95" customHeight="1" x14ac:dyDescent="0.25">
      <c r="B640" s="78"/>
      <c r="C640" s="73"/>
      <c r="D640" s="73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25"/>
      <c r="AY640" s="25"/>
      <c r="AZ640" s="25"/>
    </row>
    <row r="641" spans="2:52" s="76" customFormat="1" ht="12.95" customHeight="1" x14ac:dyDescent="0.25">
      <c r="B641" s="78"/>
      <c r="C641" s="73"/>
      <c r="D641" s="73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25"/>
      <c r="AY641" s="25"/>
      <c r="AZ641" s="25"/>
    </row>
    <row r="642" spans="2:52" s="76" customFormat="1" ht="12.95" customHeight="1" x14ac:dyDescent="0.25">
      <c r="B642" s="87"/>
      <c r="C642" s="73"/>
      <c r="D642" s="73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25"/>
      <c r="AY642" s="25"/>
      <c r="AZ642" s="25"/>
    </row>
    <row r="643" spans="2:52" s="76" customFormat="1" ht="18" customHeight="1" x14ac:dyDescent="0.25">
      <c r="B643" s="77"/>
      <c r="C643" s="89"/>
      <c r="D643" s="89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2:52" s="76" customFormat="1" ht="12.95" customHeight="1" x14ac:dyDescent="0.25">
      <c r="B644" s="78"/>
      <c r="C644" s="73"/>
      <c r="D644" s="73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25"/>
      <c r="AY644" s="25"/>
      <c r="AZ644" s="25"/>
    </row>
    <row r="645" spans="2:52" s="76" customFormat="1" ht="12.95" customHeight="1" x14ac:dyDescent="0.25">
      <c r="B645" s="78"/>
      <c r="C645" s="73"/>
      <c r="D645" s="73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25"/>
      <c r="AY645" s="25"/>
      <c r="AZ645" s="25"/>
    </row>
    <row r="646" spans="2:52" s="76" customFormat="1" ht="12.95" customHeight="1" x14ac:dyDescent="0.25">
      <c r="B646" s="78"/>
      <c r="C646" s="73"/>
      <c r="D646" s="73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25"/>
      <c r="AY646" s="25"/>
      <c r="AZ646" s="25"/>
    </row>
    <row r="647" spans="2:52" s="76" customFormat="1" ht="12.95" customHeight="1" x14ac:dyDescent="0.25">
      <c r="B647" s="78"/>
      <c r="C647" s="73"/>
      <c r="D647" s="73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25"/>
      <c r="AY647" s="25"/>
      <c r="AZ647" s="25"/>
    </row>
    <row r="648" spans="2:52" s="76" customFormat="1" ht="12.95" customHeight="1" x14ac:dyDescent="0.25">
      <c r="B648" s="78"/>
      <c r="C648" s="73"/>
      <c r="D648" s="73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25"/>
      <c r="AY648" s="25"/>
      <c r="AZ648" s="25"/>
    </row>
    <row r="649" spans="2:52" s="76" customFormat="1" ht="12.95" customHeight="1" x14ac:dyDescent="0.25">
      <c r="B649" s="78"/>
      <c r="C649" s="73"/>
      <c r="D649" s="73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25"/>
      <c r="AY649" s="25"/>
      <c r="AZ649" s="25"/>
    </row>
    <row r="650" spans="2:52" s="76" customFormat="1" ht="12.95" customHeight="1" x14ac:dyDescent="0.25">
      <c r="B650" s="78"/>
      <c r="C650" s="73"/>
      <c r="D650" s="73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25"/>
      <c r="AY650" s="25"/>
      <c r="AZ650" s="25"/>
    </row>
    <row r="651" spans="2:52" s="76" customFormat="1" ht="12.95" customHeight="1" x14ac:dyDescent="0.25">
      <c r="B651" s="78"/>
      <c r="C651" s="73"/>
      <c r="D651" s="73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25"/>
      <c r="AY651" s="25"/>
      <c r="AZ651" s="25"/>
    </row>
    <row r="652" spans="2:52" s="76" customFormat="1" ht="12.95" customHeight="1" x14ac:dyDescent="0.25">
      <c r="B652" s="78"/>
      <c r="C652" s="73"/>
      <c r="D652" s="73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25"/>
      <c r="AY652" s="25"/>
      <c r="AZ652" s="25"/>
    </row>
    <row r="653" spans="2:52" s="76" customFormat="1" ht="12.95" customHeight="1" x14ac:dyDescent="0.25">
      <c r="B653" s="78"/>
      <c r="C653" s="73"/>
      <c r="D653" s="73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25"/>
      <c r="AY653" s="25"/>
      <c r="AZ653" s="25"/>
    </row>
    <row r="654" spans="2:52" s="76" customFormat="1" ht="12.95" customHeight="1" x14ac:dyDescent="0.25">
      <c r="B654" s="78"/>
      <c r="C654" s="73"/>
      <c r="D654" s="73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25"/>
      <c r="AY654" s="25"/>
      <c r="AZ654" s="25"/>
    </row>
    <row r="655" spans="2:52" s="76" customFormat="1" ht="12.95" customHeight="1" x14ac:dyDescent="0.25">
      <c r="B655" s="87"/>
      <c r="C655" s="73"/>
      <c r="D655" s="73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25"/>
      <c r="AY655" s="25"/>
      <c r="AZ655" s="25"/>
    </row>
    <row r="656" spans="2:52" s="76" customFormat="1" ht="18" customHeight="1" x14ac:dyDescent="0.25">
      <c r="B656" s="77"/>
      <c r="C656" s="89"/>
      <c r="D656" s="89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2:52" s="76" customFormat="1" ht="12.95" customHeight="1" x14ac:dyDescent="0.25">
      <c r="B657" s="78"/>
      <c r="C657" s="73"/>
      <c r="D657" s="73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25"/>
      <c r="AY657" s="25"/>
      <c r="AZ657" s="25"/>
    </row>
    <row r="658" spans="2:52" s="76" customFormat="1" ht="12.95" customHeight="1" x14ac:dyDescent="0.25">
      <c r="B658" s="78"/>
      <c r="C658" s="73"/>
      <c r="D658" s="73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25"/>
      <c r="AY658" s="25"/>
      <c r="AZ658" s="25"/>
    </row>
    <row r="659" spans="2:52" s="76" customFormat="1" ht="12.95" customHeight="1" x14ac:dyDescent="0.25">
      <c r="B659" s="78"/>
      <c r="C659" s="73"/>
      <c r="D659" s="73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25"/>
      <c r="AY659" s="25"/>
      <c r="AZ659" s="25"/>
    </row>
    <row r="660" spans="2:52" s="76" customFormat="1" ht="12.95" customHeight="1" x14ac:dyDescent="0.25">
      <c r="B660" s="78"/>
      <c r="C660" s="73"/>
      <c r="D660" s="73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25"/>
      <c r="AY660" s="25"/>
      <c r="AZ660" s="25"/>
    </row>
    <row r="661" spans="2:52" s="76" customFormat="1" ht="12.95" customHeight="1" x14ac:dyDescent="0.25">
      <c r="B661" s="78"/>
      <c r="C661" s="73"/>
      <c r="D661" s="73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25"/>
      <c r="AY661" s="25"/>
      <c r="AZ661" s="25"/>
    </row>
    <row r="662" spans="2:52" s="76" customFormat="1" ht="12.95" customHeight="1" x14ac:dyDescent="0.25">
      <c r="B662" s="78"/>
      <c r="C662" s="73"/>
      <c r="D662" s="73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25"/>
      <c r="AY662" s="25"/>
      <c r="AZ662" s="25"/>
    </row>
    <row r="663" spans="2:52" s="76" customFormat="1" ht="12.95" customHeight="1" x14ac:dyDescent="0.25">
      <c r="B663" s="78"/>
      <c r="C663" s="73"/>
      <c r="D663" s="73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25"/>
      <c r="AY663" s="25"/>
      <c r="AZ663" s="25"/>
    </row>
    <row r="664" spans="2:52" s="76" customFormat="1" ht="12.95" customHeight="1" x14ac:dyDescent="0.25">
      <c r="B664" s="78"/>
      <c r="C664" s="73"/>
      <c r="D664" s="73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25"/>
      <c r="AY664" s="25"/>
      <c r="AZ664" s="25"/>
    </row>
    <row r="665" spans="2:52" s="76" customFormat="1" ht="12.95" customHeight="1" x14ac:dyDescent="0.25">
      <c r="B665" s="78"/>
      <c r="C665" s="73"/>
      <c r="D665" s="73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25"/>
      <c r="AY665" s="25"/>
      <c r="AZ665" s="25"/>
    </row>
    <row r="666" spans="2:52" s="76" customFormat="1" ht="12.95" customHeight="1" x14ac:dyDescent="0.25">
      <c r="B666" s="78"/>
      <c r="C666" s="73"/>
      <c r="D666" s="73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25"/>
      <c r="AY666" s="25"/>
      <c r="AZ666" s="25"/>
    </row>
    <row r="667" spans="2:52" s="76" customFormat="1" ht="12.95" customHeight="1" x14ac:dyDescent="0.25">
      <c r="B667" s="78"/>
      <c r="C667" s="73"/>
      <c r="D667" s="73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25"/>
      <c r="AY667" s="25"/>
      <c r="AZ667" s="25"/>
    </row>
    <row r="668" spans="2:52" s="76" customFormat="1" ht="12.95" customHeight="1" x14ac:dyDescent="0.25">
      <c r="B668" s="87"/>
      <c r="C668" s="73"/>
      <c r="D668" s="73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25"/>
      <c r="AY668" s="25"/>
      <c r="AZ668" s="25"/>
    </row>
    <row r="669" spans="2:52" s="76" customFormat="1" ht="18" customHeight="1" x14ac:dyDescent="0.25">
      <c r="B669" s="77"/>
      <c r="C669" s="89"/>
      <c r="D669" s="89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2:52" s="76" customFormat="1" ht="12.95" customHeight="1" x14ac:dyDescent="0.25">
      <c r="B670" s="78"/>
      <c r="C670" s="73"/>
      <c r="D670" s="73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25"/>
      <c r="AY670" s="25"/>
      <c r="AZ670" s="25"/>
    </row>
    <row r="671" spans="2:52" s="76" customFormat="1" ht="12.95" customHeight="1" x14ac:dyDescent="0.25">
      <c r="B671" s="78"/>
      <c r="C671" s="73"/>
      <c r="D671" s="73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25"/>
      <c r="AY671" s="25"/>
      <c r="AZ671" s="25"/>
    </row>
    <row r="672" spans="2:52" s="76" customFormat="1" ht="12.95" customHeight="1" x14ac:dyDescent="0.25">
      <c r="B672" s="78"/>
      <c r="C672" s="73"/>
      <c r="D672" s="73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25"/>
      <c r="AY672" s="25"/>
      <c r="AZ672" s="25"/>
    </row>
    <row r="673" spans="2:52" s="76" customFormat="1" ht="12.95" customHeight="1" x14ac:dyDescent="0.25">
      <c r="B673" s="78"/>
      <c r="C673" s="73"/>
      <c r="D673" s="73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25"/>
      <c r="AY673" s="25"/>
      <c r="AZ673" s="25"/>
    </row>
    <row r="674" spans="2:52" s="76" customFormat="1" ht="12.95" customHeight="1" x14ac:dyDescent="0.25">
      <c r="B674" s="78"/>
      <c r="C674" s="73"/>
      <c r="D674" s="73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25"/>
      <c r="AY674" s="25"/>
      <c r="AZ674" s="25"/>
    </row>
    <row r="675" spans="2:52" s="76" customFormat="1" ht="12.95" customHeight="1" x14ac:dyDescent="0.25">
      <c r="B675" s="78"/>
      <c r="C675" s="73"/>
      <c r="D675" s="73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25"/>
      <c r="AY675" s="25"/>
      <c r="AZ675" s="25"/>
    </row>
    <row r="676" spans="2:52" s="76" customFormat="1" ht="12.95" customHeight="1" x14ac:dyDescent="0.25">
      <c r="B676" s="78"/>
      <c r="C676" s="73"/>
      <c r="D676" s="73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25"/>
      <c r="AY676" s="25"/>
      <c r="AZ676" s="25"/>
    </row>
    <row r="677" spans="2:52" s="76" customFormat="1" ht="12.95" customHeight="1" x14ac:dyDescent="0.25">
      <c r="B677" s="78"/>
      <c r="C677" s="73"/>
      <c r="D677" s="73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25"/>
      <c r="AY677" s="25"/>
      <c r="AZ677" s="25"/>
    </row>
    <row r="678" spans="2:52" s="76" customFormat="1" ht="12.95" customHeight="1" x14ac:dyDescent="0.25">
      <c r="B678" s="78"/>
      <c r="C678" s="73"/>
      <c r="D678" s="73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25"/>
      <c r="AY678" s="25"/>
      <c r="AZ678" s="25"/>
    </row>
    <row r="679" spans="2:52" s="76" customFormat="1" ht="12.95" customHeight="1" x14ac:dyDescent="0.25">
      <c r="B679" s="78"/>
      <c r="C679" s="73"/>
      <c r="D679" s="73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25"/>
      <c r="AY679" s="25"/>
      <c r="AZ679" s="25"/>
    </row>
    <row r="680" spans="2:52" s="76" customFormat="1" ht="12.95" customHeight="1" x14ac:dyDescent="0.25">
      <c r="B680" s="78"/>
      <c r="C680" s="73"/>
      <c r="D680" s="73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25"/>
      <c r="AY680" s="25"/>
      <c r="AZ680" s="25"/>
    </row>
    <row r="681" spans="2:52" s="76" customFormat="1" ht="12.95" customHeight="1" x14ac:dyDescent="0.25">
      <c r="B681" s="87"/>
      <c r="C681" s="73"/>
      <c r="D681" s="73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25"/>
      <c r="AY681" s="25"/>
      <c r="AZ681" s="25"/>
    </row>
    <row r="682" spans="2:52" s="76" customFormat="1" ht="18" customHeight="1" x14ac:dyDescent="0.25">
      <c r="B682" s="77"/>
      <c r="C682" s="89"/>
      <c r="D682" s="89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2:52" s="76" customFormat="1" ht="12.95" customHeight="1" x14ac:dyDescent="0.25">
      <c r="B683" s="78"/>
      <c r="C683" s="73"/>
      <c r="D683" s="73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25"/>
      <c r="AY683" s="25"/>
      <c r="AZ683" s="25"/>
    </row>
    <row r="684" spans="2:52" s="76" customFormat="1" ht="12.95" customHeight="1" x14ac:dyDescent="0.25">
      <c r="B684" s="78"/>
      <c r="C684" s="73"/>
      <c r="D684" s="73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25"/>
      <c r="AY684" s="25"/>
      <c r="AZ684" s="25"/>
    </row>
    <row r="685" spans="2:52" s="76" customFormat="1" ht="12.95" customHeight="1" x14ac:dyDescent="0.25">
      <c r="B685" s="78"/>
      <c r="C685" s="73"/>
      <c r="D685" s="73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25"/>
      <c r="AY685" s="25"/>
      <c r="AZ685" s="25"/>
    </row>
    <row r="686" spans="2:52" s="76" customFormat="1" ht="12.95" customHeight="1" x14ac:dyDescent="0.25">
      <c r="B686" s="78"/>
      <c r="C686" s="73"/>
      <c r="D686" s="73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25"/>
      <c r="AY686" s="25"/>
      <c r="AZ686" s="25"/>
    </row>
    <row r="687" spans="2:52" s="76" customFormat="1" ht="12.95" customHeight="1" x14ac:dyDescent="0.25">
      <c r="B687" s="78"/>
      <c r="C687" s="73"/>
      <c r="D687" s="73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25"/>
      <c r="AY687" s="25"/>
      <c r="AZ687" s="25"/>
    </row>
    <row r="688" spans="2:52" s="76" customFormat="1" ht="12.95" customHeight="1" x14ac:dyDescent="0.25">
      <c r="B688" s="78"/>
      <c r="C688" s="73"/>
      <c r="D688" s="73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25"/>
      <c r="AY688" s="25"/>
      <c r="AZ688" s="25"/>
    </row>
    <row r="689" spans="2:52" s="76" customFormat="1" ht="12.95" customHeight="1" x14ac:dyDescent="0.25">
      <c r="B689" s="78"/>
      <c r="C689" s="73"/>
      <c r="D689" s="73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25"/>
      <c r="AY689" s="25"/>
      <c r="AZ689" s="25"/>
    </row>
    <row r="690" spans="2:52" s="76" customFormat="1" ht="12.95" customHeight="1" x14ac:dyDescent="0.25">
      <c r="B690" s="78"/>
      <c r="C690" s="73"/>
      <c r="D690" s="73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25"/>
      <c r="AY690" s="25"/>
      <c r="AZ690" s="25"/>
    </row>
    <row r="691" spans="2:52" s="76" customFormat="1" ht="12.95" customHeight="1" x14ac:dyDescent="0.25">
      <c r="B691" s="78"/>
      <c r="C691" s="73"/>
      <c r="D691" s="73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25"/>
      <c r="AY691" s="25"/>
      <c r="AZ691" s="25"/>
    </row>
    <row r="692" spans="2:52" s="76" customFormat="1" ht="12.95" customHeight="1" x14ac:dyDescent="0.25">
      <c r="B692" s="78"/>
      <c r="C692" s="73"/>
      <c r="D692" s="73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25"/>
      <c r="AY692" s="25"/>
      <c r="AZ692" s="25"/>
    </row>
    <row r="693" spans="2:52" s="76" customFormat="1" ht="12.95" customHeight="1" x14ac:dyDescent="0.25">
      <c r="B693" s="78"/>
      <c r="C693" s="73"/>
      <c r="D693" s="73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25"/>
      <c r="AY693" s="25"/>
      <c r="AZ693" s="25"/>
    </row>
    <row r="694" spans="2:52" s="76" customFormat="1" ht="12.95" customHeight="1" x14ac:dyDescent="0.25">
      <c r="B694" s="87"/>
      <c r="C694" s="73"/>
      <c r="D694" s="73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25"/>
      <c r="AY694" s="25"/>
      <c r="AZ694" s="25"/>
    </row>
    <row r="695" spans="2:52" s="76" customFormat="1" ht="18" customHeight="1" x14ac:dyDescent="0.25">
      <c r="B695" s="77"/>
      <c r="C695" s="89"/>
      <c r="D695" s="89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2:52" s="76" customFormat="1" ht="12.95" customHeight="1" x14ac:dyDescent="0.25">
      <c r="B696" s="78"/>
      <c r="C696" s="73"/>
      <c r="D696" s="73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25"/>
      <c r="AY696" s="25"/>
      <c r="AZ696" s="25"/>
    </row>
    <row r="697" spans="2:52" s="76" customFormat="1" ht="12.95" customHeight="1" x14ac:dyDescent="0.25">
      <c r="B697" s="78"/>
      <c r="C697" s="73"/>
      <c r="D697" s="73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25"/>
      <c r="AY697" s="25"/>
      <c r="AZ697" s="25"/>
    </row>
    <row r="698" spans="2:52" s="76" customFormat="1" ht="12.95" customHeight="1" x14ac:dyDescent="0.25">
      <c r="B698" s="78"/>
      <c r="C698" s="73"/>
      <c r="D698" s="73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25"/>
      <c r="AY698" s="25"/>
      <c r="AZ698" s="25"/>
    </row>
    <row r="699" spans="2:52" s="76" customFormat="1" ht="12.95" customHeight="1" x14ac:dyDescent="0.25">
      <c r="B699" s="78"/>
      <c r="C699" s="73"/>
      <c r="D699" s="73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25"/>
      <c r="AY699" s="25"/>
      <c r="AZ699" s="25"/>
    </row>
    <row r="700" spans="2:52" s="76" customFormat="1" ht="12.95" customHeight="1" x14ac:dyDescent="0.25">
      <c r="B700" s="78"/>
      <c r="C700" s="73"/>
      <c r="D700" s="73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25"/>
      <c r="AY700" s="25"/>
      <c r="AZ700" s="25"/>
    </row>
    <row r="701" spans="2:52" s="76" customFormat="1" ht="12.95" customHeight="1" x14ac:dyDescent="0.25">
      <c r="B701" s="78"/>
      <c r="C701" s="73"/>
      <c r="D701" s="73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25"/>
      <c r="AY701" s="25"/>
      <c r="AZ701" s="25"/>
    </row>
    <row r="702" spans="2:52" s="76" customFormat="1" ht="12.95" customHeight="1" x14ac:dyDescent="0.25">
      <c r="B702" s="78"/>
      <c r="C702" s="73"/>
      <c r="D702" s="73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25"/>
      <c r="AY702" s="25"/>
      <c r="AZ702" s="25"/>
    </row>
    <row r="703" spans="2:52" s="76" customFormat="1" ht="12.95" customHeight="1" x14ac:dyDescent="0.25">
      <c r="B703" s="78"/>
      <c r="C703" s="73"/>
      <c r="D703" s="73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25"/>
      <c r="AY703" s="25"/>
      <c r="AZ703" s="25"/>
    </row>
    <row r="704" spans="2:52" s="76" customFormat="1" ht="12.95" customHeight="1" x14ac:dyDescent="0.25">
      <c r="B704" s="78"/>
      <c r="C704" s="73"/>
      <c r="D704" s="73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25"/>
      <c r="AY704" s="25"/>
      <c r="AZ704" s="25"/>
    </row>
    <row r="705" spans="2:52" s="76" customFormat="1" ht="12.95" customHeight="1" x14ac:dyDescent="0.25">
      <c r="B705" s="78"/>
      <c r="C705" s="73"/>
      <c r="D705" s="73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25"/>
      <c r="AY705" s="25"/>
      <c r="AZ705" s="25"/>
    </row>
    <row r="706" spans="2:52" s="76" customFormat="1" ht="12.95" customHeight="1" x14ac:dyDescent="0.25">
      <c r="B706" s="78"/>
      <c r="C706" s="73"/>
      <c r="D706" s="73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25"/>
      <c r="AY706" s="25"/>
      <c r="AZ706" s="25"/>
    </row>
    <row r="707" spans="2:52" s="76" customFormat="1" ht="12.95" customHeight="1" x14ac:dyDescent="0.25">
      <c r="B707" s="87"/>
      <c r="C707" s="73"/>
      <c r="D707" s="73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25"/>
      <c r="AY707" s="25"/>
      <c r="AZ707" s="25"/>
    </row>
    <row r="708" spans="2:52" s="76" customFormat="1" x14ac:dyDescent="0.25">
      <c r="B708" s="81"/>
      <c r="C708" s="73"/>
      <c r="D708" s="73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2:52" s="76" customFormat="1" x14ac:dyDescent="0.25">
      <c r="B709" s="81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2:52" s="76" customFormat="1" x14ac:dyDescent="0.25">
      <c r="B710" s="81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2:52" s="76" customFormat="1" x14ac:dyDescent="0.25">
      <c r="B711" s="81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2:52" s="76" customFormat="1" x14ac:dyDescent="0.25">
      <c r="B712" s="81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2:52" s="76" customFormat="1" x14ac:dyDescent="0.25">
      <c r="B713" s="81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2:52" s="76" customFormat="1" x14ac:dyDescent="0.25">
      <c r="B714" s="81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2:52" s="76" customFormat="1" x14ac:dyDescent="0.25">
      <c r="B715" s="81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2:52" s="76" customFormat="1" x14ac:dyDescent="0.25">
      <c r="B716" s="81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2:52" s="76" customFormat="1" x14ac:dyDescent="0.25">
      <c r="B717" s="81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2:52" s="76" customFormat="1" x14ac:dyDescent="0.25">
      <c r="B718" s="81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2:52" s="76" customFormat="1" x14ac:dyDescent="0.25">
      <c r="B719" s="81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2:52" s="76" customFormat="1" x14ac:dyDescent="0.25">
      <c r="B720" s="81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2:52" s="76" customFormat="1" x14ac:dyDescent="0.25">
      <c r="B721" s="81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2:52" s="76" customFormat="1" x14ac:dyDescent="0.25">
      <c r="B722" s="81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2:52" s="76" customFormat="1" x14ac:dyDescent="0.25">
      <c r="B723" s="81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2:52" s="76" customFormat="1" x14ac:dyDescent="0.25">
      <c r="B724" s="81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2:52" s="76" customFormat="1" x14ac:dyDescent="0.25">
      <c r="B725" s="81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2:52" s="76" customFormat="1" x14ac:dyDescent="0.25">
      <c r="B726" s="81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2:52" s="76" customFormat="1" x14ac:dyDescent="0.25">
      <c r="B727" s="81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2:52" s="76" customFormat="1" x14ac:dyDescent="0.25">
      <c r="B728" s="81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2:52" s="76" customFormat="1" x14ac:dyDescent="0.25">
      <c r="B729" s="81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2:52" s="76" customFormat="1" x14ac:dyDescent="0.25">
      <c r="B730" s="81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2:52" s="76" customFormat="1" x14ac:dyDescent="0.25">
      <c r="B731" s="81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2:52" s="76" customFormat="1" x14ac:dyDescent="0.25">
      <c r="B732" s="81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2:52" s="76" customFormat="1" x14ac:dyDescent="0.25">
      <c r="B733" s="81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2:52" s="76" customFormat="1" x14ac:dyDescent="0.25">
      <c r="B734" s="81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2:52" s="76" customFormat="1" ht="24.75" customHeight="1" x14ac:dyDescent="0.3">
      <c r="B735" s="82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2:52" s="76" customFormat="1" ht="37.5" customHeight="1" x14ac:dyDescent="0.25">
      <c r="B736" s="83"/>
      <c r="C736" s="88"/>
      <c r="D736" s="88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2:52" s="92" customFormat="1" ht="31.5" customHeight="1" x14ac:dyDescent="0.25">
      <c r="B737" s="90"/>
      <c r="C737" s="91"/>
      <c r="D737" s="91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2:52" s="92" customFormat="1" ht="12.95" customHeight="1" x14ac:dyDescent="0.25">
      <c r="B738" s="72"/>
      <c r="C738" s="93"/>
      <c r="D738" s="93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  <c r="AM738" s="79"/>
      <c r="AN738" s="79"/>
      <c r="AO738" s="79"/>
      <c r="AP738" s="79"/>
      <c r="AQ738" s="79"/>
      <c r="AR738" s="79"/>
      <c r="AS738" s="79"/>
      <c r="AT738" s="79"/>
      <c r="AU738" s="79"/>
      <c r="AV738" s="79"/>
      <c r="AW738" s="79"/>
      <c r="AX738" s="25"/>
      <c r="AY738" s="25"/>
      <c r="AZ738" s="25"/>
    </row>
    <row r="739" spans="2:52" s="92" customFormat="1" ht="12.95" customHeight="1" x14ac:dyDescent="0.25">
      <c r="B739" s="72"/>
      <c r="C739" s="93"/>
      <c r="D739" s="93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  <c r="AM739" s="79"/>
      <c r="AN739" s="79"/>
      <c r="AO739" s="79"/>
      <c r="AP739" s="79"/>
      <c r="AQ739" s="79"/>
      <c r="AR739" s="79"/>
      <c r="AS739" s="79"/>
      <c r="AT739" s="79"/>
      <c r="AU739" s="79"/>
      <c r="AV739" s="79"/>
      <c r="AW739" s="79"/>
      <c r="AX739" s="25"/>
      <c r="AY739" s="25"/>
      <c r="AZ739" s="25"/>
    </row>
    <row r="740" spans="2:52" s="92" customFormat="1" ht="12.95" customHeight="1" x14ac:dyDescent="0.25">
      <c r="B740" s="72"/>
      <c r="C740" s="93"/>
      <c r="D740" s="93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  <c r="AM740" s="79"/>
      <c r="AN740" s="79"/>
      <c r="AO740" s="79"/>
      <c r="AP740" s="79"/>
      <c r="AQ740" s="79"/>
      <c r="AR740" s="79"/>
      <c r="AS740" s="79"/>
      <c r="AT740" s="79"/>
      <c r="AU740" s="79"/>
      <c r="AV740" s="79"/>
      <c r="AW740" s="79"/>
      <c r="AX740" s="25"/>
      <c r="AY740" s="25"/>
      <c r="AZ740" s="25"/>
    </row>
    <row r="741" spans="2:52" s="92" customFormat="1" ht="12.95" customHeight="1" x14ac:dyDescent="0.25">
      <c r="B741" s="72"/>
      <c r="C741" s="93"/>
      <c r="D741" s="93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  <c r="AM741" s="79"/>
      <c r="AN741" s="79"/>
      <c r="AO741" s="79"/>
      <c r="AP741" s="79"/>
      <c r="AQ741" s="79"/>
      <c r="AR741" s="79"/>
      <c r="AS741" s="79"/>
      <c r="AT741" s="79"/>
      <c r="AU741" s="79"/>
      <c r="AV741" s="79"/>
      <c r="AW741" s="79"/>
      <c r="AX741" s="25"/>
      <c r="AY741" s="25"/>
      <c r="AZ741" s="25"/>
    </row>
    <row r="742" spans="2:52" s="92" customFormat="1" ht="12.95" customHeight="1" x14ac:dyDescent="0.25">
      <c r="B742" s="78"/>
      <c r="C742" s="93"/>
      <c r="D742" s="93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  <c r="AM742" s="79"/>
      <c r="AN742" s="79"/>
      <c r="AO742" s="79"/>
      <c r="AP742" s="79"/>
      <c r="AQ742" s="79"/>
      <c r="AR742" s="79"/>
      <c r="AS742" s="79"/>
      <c r="AT742" s="79"/>
      <c r="AU742" s="79"/>
      <c r="AV742" s="79"/>
      <c r="AW742" s="79"/>
      <c r="AX742" s="25"/>
      <c r="AY742" s="25"/>
      <c r="AZ742" s="25"/>
    </row>
    <row r="743" spans="2:52" s="92" customFormat="1" ht="12.95" customHeight="1" x14ac:dyDescent="0.25">
      <c r="B743" s="78"/>
      <c r="C743" s="93"/>
      <c r="D743" s="93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  <c r="AM743" s="79"/>
      <c r="AN743" s="79"/>
      <c r="AO743" s="79"/>
      <c r="AP743" s="79"/>
      <c r="AQ743" s="79"/>
      <c r="AR743" s="79"/>
      <c r="AS743" s="79"/>
      <c r="AT743" s="79"/>
      <c r="AU743" s="79"/>
      <c r="AV743" s="79"/>
      <c r="AW743" s="79"/>
      <c r="AX743" s="25"/>
      <c r="AY743" s="25"/>
      <c r="AZ743" s="25"/>
    </row>
    <row r="744" spans="2:52" s="92" customFormat="1" ht="12.95" customHeight="1" x14ac:dyDescent="0.25">
      <c r="B744" s="78"/>
      <c r="C744" s="93"/>
      <c r="D744" s="93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  <c r="AM744" s="79"/>
      <c r="AN744" s="79"/>
      <c r="AO744" s="79"/>
      <c r="AP744" s="79"/>
      <c r="AQ744" s="79"/>
      <c r="AR744" s="79"/>
      <c r="AS744" s="79"/>
      <c r="AT744" s="79"/>
      <c r="AU744" s="79"/>
      <c r="AV744" s="79"/>
      <c r="AW744" s="79"/>
      <c r="AX744" s="25"/>
      <c r="AY744" s="25"/>
      <c r="AZ744" s="25"/>
    </row>
    <row r="745" spans="2:52" s="92" customFormat="1" ht="12.95" customHeight="1" x14ac:dyDescent="0.25">
      <c r="B745" s="78"/>
      <c r="C745" s="93"/>
      <c r="D745" s="93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  <c r="AM745" s="79"/>
      <c r="AN745" s="79"/>
      <c r="AO745" s="79"/>
      <c r="AP745" s="79"/>
      <c r="AQ745" s="79"/>
      <c r="AR745" s="79"/>
      <c r="AS745" s="79"/>
      <c r="AT745" s="79"/>
      <c r="AU745" s="79"/>
      <c r="AV745" s="79"/>
      <c r="AW745" s="79"/>
      <c r="AX745" s="25"/>
      <c r="AY745" s="25"/>
      <c r="AZ745" s="25"/>
    </row>
    <row r="746" spans="2:52" s="92" customFormat="1" ht="12.95" customHeight="1" x14ac:dyDescent="0.25">
      <c r="B746" s="78"/>
      <c r="C746" s="93"/>
      <c r="D746" s="93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  <c r="AM746" s="79"/>
      <c r="AN746" s="79"/>
      <c r="AO746" s="79"/>
      <c r="AP746" s="79"/>
      <c r="AQ746" s="79"/>
      <c r="AR746" s="79"/>
      <c r="AS746" s="79"/>
      <c r="AT746" s="79"/>
      <c r="AU746" s="79"/>
      <c r="AV746" s="79"/>
      <c r="AW746" s="79"/>
      <c r="AX746" s="25"/>
      <c r="AY746" s="25"/>
      <c r="AZ746" s="25"/>
    </row>
    <row r="747" spans="2:52" s="92" customFormat="1" ht="12.95" customHeight="1" x14ac:dyDescent="0.25">
      <c r="B747" s="78"/>
      <c r="C747" s="93"/>
      <c r="D747" s="93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  <c r="AM747" s="79"/>
      <c r="AN747" s="79"/>
      <c r="AO747" s="79"/>
      <c r="AP747" s="79"/>
      <c r="AQ747" s="79"/>
      <c r="AR747" s="79"/>
      <c r="AS747" s="79"/>
      <c r="AT747" s="79"/>
      <c r="AU747" s="79"/>
      <c r="AV747" s="79"/>
      <c r="AW747" s="79"/>
      <c r="AX747" s="25"/>
      <c r="AY747" s="25"/>
      <c r="AZ747" s="25"/>
    </row>
    <row r="748" spans="2:52" s="92" customFormat="1" ht="12.95" customHeight="1" x14ac:dyDescent="0.25">
      <c r="B748" s="78"/>
      <c r="C748" s="93"/>
      <c r="D748" s="93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  <c r="AM748" s="79"/>
      <c r="AN748" s="79"/>
      <c r="AO748" s="79"/>
      <c r="AP748" s="79"/>
      <c r="AQ748" s="79"/>
      <c r="AR748" s="79"/>
      <c r="AS748" s="79"/>
      <c r="AT748" s="79"/>
      <c r="AU748" s="79"/>
      <c r="AV748" s="79"/>
      <c r="AW748" s="79"/>
      <c r="AX748" s="25"/>
      <c r="AY748" s="25"/>
      <c r="AZ748" s="25"/>
    </row>
    <row r="749" spans="2:52" s="92" customFormat="1" ht="12.95" customHeight="1" x14ac:dyDescent="0.25">
      <c r="B749" s="78"/>
      <c r="C749" s="93"/>
      <c r="D749" s="93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  <c r="AM749" s="79"/>
      <c r="AN749" s="79"/>
      <c r="AO749" s="79"/>
      <c r="AP749" s="79"/>
      <c r="AQ749" s="79"/>
      <c r="AR749" s="79"/>
      <c r="AS749" s="79"/>
      <c r="AT749" s="79"/>
      <c r="AU749" s="79"/>
      <c r="AV749" s="79"/>
      <c r="AW749" s="79"/>
      <c r="AX749" s="25"/>
      <c r="AY749" s="25"/>
      <c r="AZ749" s="25"/>
    </row>
    <row r="750" spans="2:52" s="92" customFormat="1" ht="12.95" customHeight="1" x14ac:dyDescent="0.25">
      <c r="B750" s="78"/>
      <c r="C750" s="93"/>
      <c r="D750" s="93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  <c r="AM750" s="79"/>
      <c r="AN750" s="79"/>
      <c r="AO750" s="79"/>
      <c r="AP750" s="79"/>
      <c r="AQ750" s="79"/>
      <c r="AR750" s="79"/>
      <c r="AS750" s="79"/>
      <c r="AT750" s="79"/>
      <c r="AU750" s="79"/>
      <c r="AV750" s="79"/>
      <c r="AW750" s="79"/>
      <c r="AX750" s="25"/>
      <c r="AY750" s="25"/>
      <c r="AZ750" s="25"/>
    </row>
    <row r="751" spans="2:52" s="92" customFormat="1" ht="12.95" customHeight="1" x14ac:dyDescent="0.25">
      <c r="B751" s="78"/>
      <c r="C751" s="93"/>
      <c r="D751" s="93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  <c r="AM751" s="79"/>
      <c r="AN751" s="79"/>
      <c r="AO751" s="79"/>
      <c r="AP751" s="79"/>
      <c r="AQ751" s="79"/>
      <c r="AR751" s="79"/>
      <c r="AS751" s="79"/>
      <c r="AT751" s="79"/>
      <c r="AU751" s="79"/>
      <c r="AV751" s="79"/>
      <c r="AW751" s="79"/>
      <c r="AX751" s="25"/>
      <c r="AY751" s="25"/>
      <c r="AZ751" s="25"/>
    </row>
    <row r="752" spans="2:52" s="92" customFormat="1" ht="12.95" customHeight="1" x14ac:dyDescent="0.25">
      <c r="B752" s="78"/>
      <c r="C752" s="93"/>
      <c r="D752" s="93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  <c r="AM752" s="79"/>
      <c r="AN752" s="79"/>
      <c r="AO752" s="79"/>
      <c r="AP752" s="79"/>
      <c r="AQ752" s="79"/>
      <c r="AR752" s="79"/>
      <c r="AS752" s="79"/>
      <c r="AT752" s="79"/>
      <c r="AU752" s="79"/>
      <c r="AV752" s="79"/>
      <c r="AW752" s="79"/>
      <c r="AX752" s="25"/>
      <c r="AY752" s="25"/>
      <c r="AZ752" s="25"/>
    </row>
    <row r="753" spans="2:52" s="92" customFormat="1" ht="12.95" customHeight="1" x14ac:dyDescent="0.25">
      <c r="B753" s="78"/>
      <c r="C753" s="93"/>
      <c r="D753" s="93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  <c r="AM753" s="79"/>
      <c r="AN753" s="79"/>
      <c r="AO753" s="79"/>
      <c r="AP753" s="79"/>
      <c r="AQ753" s="79"/>
      <c r="AR753" s="79"/>
      <c r="AS753" s="79"/>
      <c r="AT753" s="79"/>
      <c r="AU753" s="79"/>
      <c r="AV753" s="79"/>
      <c r="AW753" s="79"/>
      <c r="AX753" s="25"/>
      <c r="AY753" s="25"/>
      <c r="AZ753" s="25"/>
    </row>
    <row r="754" spans="2:52" s="92" customFormat="1" ht="12.95" customHeight="1" x14ac:dyDescent="0.25">
      <c r="B754" s="78"/>
      <c r="C754" s="93"/>
      <c r="D754" s="93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  <c r="AM754" s="79"/>
      <c r="AN754" s="79"/>
      <c r="AO754" s="79"/>
      <c r="AP754" s="79"/>
      <c r="AQ754" s="79"/>
      <c r="AR754" s="79"/>
      <c r="AS754" s="79"/>
      <c r="AT754" s="79"/>
      <c r="AU754" s="79"/>
      <c r="AV754" s="79"/>
      <c r="AW754" s="79"/>
      <c r="AX754" s="25"/>
      <c r="AY754" s="25"/>
      <c r="AZ754" s="25"/>
    </row>
    <row r="755" spans="2:52" s="92" customFormat="1" ht="12.95" customHeight="1" x14ac:dyDescent="0.25">
      <c r="B755" s="78"/>
      <c r="C755" s="93"/>
      <c r="D755" s="93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  <c r="AM755" s="79"/>
      <c r="AN755" s="79"/>
      <c r="AO755" s="79"/>
      <c r="AP755" s="79"/>
      <c r="AQ755" s="79"/>
      <c r="AR755" s="79"/>
      <c r="AS755" s="79"/>
      <c r="AT755" s="79"/>
      <c r="AU755" s="79"/>
      <c r="AV755" s="79"/>
      <c r="AW755" s="79"/>
      <c r="AX755" s="25"/>
      <c r="AY755" s="25"/>
      <c r="AZ755" s="25"/>
    </row>
    <row r="756" spans="2:52" s="92" customFormat="1" ht="12.95" customHeight="1" x14ac:dyDescent="0.25">
      <c r="B756" s="78"/>
      <c r="C756" s="93"/>
      <c r="D756" s="93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  <c r="AM756" s="79"/>
      <c r="AN756" s="79"/>
      <c r="AO756" s="79"/>
      <c r="AP756" s="79"/>
      <c r="AQ756" s="79"/>
      <c r="AR756" s="79"/>
      <c r="AS756" s="79"/>
      <c r="AT756" s="79"/>
      <c r="AU756" s="79"/>
      <c r="AV756" s="79"/>
      <c r="AW756" s="79"/>
      <c r="AX756" s="25"/>
      <c r="AY756" s="25"/>
      <c r="AZ756" s="25"/>
    </row>
    <row r="757" spans="2:52" s="92" customFormat="1" ht="12.95" customHeight="1" x14ac:dyDescent="0.25">
      <c r="B757" s="78"/>
      <c r="C757" s="93"/>
      <c r="D757" s="93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  <c r="AM757" s="79"/>
      <c r="AN757" s="79"/>
      <c r="AO757" s="79"/>
      <c r="AP757" s="79"/>
      <c r="AQ757" s="79"/>
      <c r="AR757" s="79"/>
      <c r="AS757" s="79"/>
      <c r="AT757" s="79"/>
      <c r="AU757" s="79"/>
      <c r="AV757" s="79"/>
      <c r="AW757" s="79"/>
      <c r="AX757" s="25"/>
      <c r="AY757" s="25"/>
      <c r="AZ757" s="25"/>
    </row>
    <row r="758" spans="2:52" s="92" customFormat="1" ht="12.95" customHeight="1" x14ac:dyDescent="0.25">
      <c r="B758" s="78"/>
      <c r="C758" s="93"/>
      <c r="D758" s="93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  <c r="AM758" s="79"/>
      <c r="AN758" s="79"/>
      <c r="AO758" s="79"/>
      <c r="AP758" s="79"/>
      <c r="AQ758" s="79"/>
      <c r="AR758" s="79"/>
      <c r="AS758" s="79"/>
      <c r="AT758" s="79"/>
      <c r="AU758" s="79"/>
      <c r="AV758" s="79"/>
      <c r="AW758" s="79"/>
      <c r="AX758" s="25"/>
      <c r="AY758" s="25"/>
      <c r="AZ758" s="25"/>
    </row>
    <row r="759" spans="2:52" s="92" customFormat="1" ht="12.95" customHeight="1" x14ac:dyDescent="0.25">
      <c r="B759" s="78"/>
      <c r="C759" s="93"/>
      <c r="D759" s="93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  <c r="AM759" s="79"/>
      <c r="AN759" s="79"/>
      <c r="AO759" s="79"/>
      <c r="AP759" s="79"/>
      <c r="AQ759" s="79"/>
      <c r="AR759" s="79"/>
      <c r="AS759" s="79"/>
      <c r="AT759" s="79"/>
      <c r="AU759" s="79"/>
      <c r="AV759" s="79"/>
      <c r="AW759" s="79"/>
      <c r="AX759" s="25"/>
      <c r="AY759" s="25"/>
      <c r="AZ759" s="25"/>
    </row>
    <row r="760" spans="2:52" s="92" customFormat="1" ht="12.95" customHeight="1" x14ac:dyDescent="0.25">
      <c r="B760" s="78"/>
      <c r="C760" s="93"/>
      <c r="D760" s="93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  <c r="AM760" s="79"/>
      <c r="AN760" s="79"/>
      <c r="AO760" s="79"/>
      <c r="AP760" s="79"/>
      <c r="AQ760" s="79"/>
      <c r="AR760" s="79"/>
      <c r="AS760" s="79"/>
      <c r="AT760" s="79"/>
      <c r="AU760" s="79"/>
      <c r="AV760" s="79"/>
      <c r="AW760" s="79"/>
      <c r="AX760" s="25"/>
      <c r="AY760" s="25"/>
      <c r="AZ760" s="25"/>
    </row>
    <row r="761" spans="2:52" s="92" customFormat="1" ht="12.95" customHeight="1" x14ac:dyDescent="0.25">
      <c r="B761" s="78"/>
      <c r="C761" s="93"/>
      <c r="D761" s="93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  <c r="AM761" s="79"/>
      <c r="AN761" s="79"/>
      <c r="AO761" s="79"/>
      <c r="AP761" s="79"/>
      <c r="AQ761" s="79"/>
      <c r="AR761" s="79"/>
      <c r="AS761" s="79"/>
      <c r="AT761" s="79"/>
      <c r="AU761" s="79"/>
      <c r="AV761" s="79"/>
      <c r="AW761" s="79"/>
      <c r="AX761" s="25"/>
      <c r="AY761" s="25"/>
      <c r="AZ761" s="25"/>
    </row>
    <row r="762" spans="2:52" s="92" customFormat="1" ht="12.95" customHeight="1" x14ac:dyDescent="0.25">
      <c r="B762" s="78"/>
      <c r="C762" s="93"/>
      <c r="D762" s="93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2:52" s="92" customFormat="1" ht="12.95" customHeight="1" x14ac:dyDescent="0.25">
      <c r="B763" s="78"/>
      <c r="C763" s="93"/>
      <c r="D763" s="93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2:52" s="92" customFormat="1" ht="12.95" customHeight="1" x14ac:dyDescent="0.25">
      <c r="B764" s="78"/>
      <c r="C764" s="93"/>
      <c r="D764" s="93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2:52" s="92" customFormat="1" ht="12.95" customHeight="1" x14ac:dyDescent="0.25">
      <c r="B765" s="78"/>
      <c r="C765" s="93"/>
      <c r="D765" s="93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2:52" s="92" customFormat="1" ht="12.95" customHeight="1" x14ac:dyDescent="0.25">
      <c r="B766" s="78"/>
      <c r="C766" s="91"/>
      <c r="D766" s="91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2:52" s="92" customFormat="1" ht="18" customHeight="1" x14ac:dyDescent="0.25">
      <c r="B767" s="90"/>
      <c r="C767" s="91"/>
      <c r="D767" s="91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2:52" s="92" customFormat="1" ht="12.95" customHeight="1" x14ac:dyDescent="0.25">
      <c r="B768" s="72"/>
      <c r="C768" s="93"/>
      <c r="D768" s="93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  <c r="AI768" s="79"/>
      <c r="AJ768" s="79"/>
      <c r="AK768" s="79"/>
      <c r="AL768" s="79"/>
      <c r="AM768" s="79"/>
      <c r="AN768" s="79"/>
      <c r="AO768" s="79"/>
      <c r="AP768" s="79"/>
      <c r="AQ768" s="79"/>
      <c r="AR768" s="79"/>
      <c r="AS768" s="79"/>
      <c r="AT768" s="79"/>
      <c r="AU768" s="79"/>
      <c r="AV768" s="79"/>
      <c r="AW768" s="79"/>
      <c r="AX768" s="25"/>
      <c r="AY768" s="25"/>
      <c r="AZ768" s="25"/>
    </row>
    <row r="769" spans="2:52" s="92" customFormat="1" ht="12.95" customHeight="1" x14ac:dyDescent="0.25">
      <c r="B769" s="72"/>
      <c r="C769" s="93"/>
      <c r="D769" s="93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  <c r="AM769" s="79"/>
      <c r="AN769" s="79"/>
      <c r="AO769" s="79"/>
      <c r="AP769" s="79"/>
      <c r="AQ769" s="79"/>
      <c r="AR769" s="79"/>
      <c r="AS769" s="79"/>
      <c r="AT769" s="79"/>
      <c r="AU769" s="79"/>
      <c r="AV769" s="79"/>
      <c r="AW769" s="79"/>
      <c r="AX769" s="25"/>
      <c r="AY769" s="25"/>
      <c r="AZ769" s="25"/>
    </row>
    <row r="770" spans="2:52" s="92" customFormat="1" ht="12.95" customHeight="1" x14ac:dyDescent="0.25">
      <c r="B770" s="72"/>
      <c r="C770" s="93"/>
      <c r="D770" s="93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  <c r="AM770" s="79"/>
      <c r="AN770" s="79"/>
      <c r="AO770" s="79"/>
      <c r="AP770" s="79"/>
      <c r="AQ770" s="79"/>
      <c r="AR770" s="79"/>
      <c r="AS770" s="79"/>
      <c r="AT770" s="79"/>
      <c r="AU770" s="79"/>
      <c r="AV770" s="79"/>
      <c r="AW770" s="79"/>
      <c r="AX770" s="25"/>
      <c r="AY770" s="25"/>
      <c r="AZ770" s="25"/>
    </row>
    <row r="771" spans="2:52" s="92" customFormat="1" ht="12.95" customHeight="1" x14ac:dyDescent="0.25">
      <c r="B771" s="72"/>
      <c r="C771" s="93"/>
      <c r="D771" s="93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  <c r="AM771" s="79"/>
      <c r="AN771" s="79"/>
      <c r="AO771" s="79"/>
      <c r="AP771" s="79"/>
      <c r="AQ771" s="79"/>
      <c r="AR771" s="79"/>
      <c r="AS771" s="79"/>
      <c r="AT771" s="79"/>
      <c r="AU771" s="79"/>
      <c r="AV771" s="79"/>
      <c r="AW771" s="79"/>
      <c r="AX771" s="25"/>
      <c r="AY771" s="25"/>
      <c r="AZ771" s="25"/>
    </row>
    <row r="772" spans="2:52" s="92" customFormat="1" ht="12.95" customHeight="1" x14ac:dyDescent="0.25">
      <c r="B772" s="78"/>
      <c r="C772" s="93"/>
      <c r="D772" s="93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  <c r="AM772" s="79"/>
      <c r="AN772" s="79"/>
      <c r="AO772" s="79"/>
      <c r="AP772" s="79"/>
      <c r="AQ772" s="79"/>
      <c r="AR772" s="79"/>
      <c r="AS772" s="79"/>
      <c r="AT772" s="79"/>
      <c r="AU772" s="79"/>
      <c r="AV772" s="79"/>
      <c r="AW772" s="79"/>
      <c r="AX772" s="25"/>
      <c r="AY772" s="25"/>
      <c r="AZ772" s="25"/>
    </row>
    <row r="773" spans="2:52" s="92" customFormat="1" ht="12.95" customHeight="1" x14ac:dyDescent="0.25">
      <c r="B773" s="78"/>
      <c r="C773" s="93"/>
      <c r="D773" s="93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  <c r="AM773" s="79"/>
      <c r="AN773" s="79"/>
      <c r="AO773" s="79"/>
      <c r="AP773" s="79"/>
      <c r="AQ773" s="79"/>
      <c r="AR773" s="79"/>
      <c r="AS773" s="79"/>
      <c r="AT773" s="79"/>
      <c r="AU773" s="79"/>
      <c r="AV773" s="79"/>
      <c r="AW773" s="79"/>
      <c r="AX773" s="25"/>
      <c r="AY773" s="25"/>
      <c r="AZ773" s="25"/>
    </row>
    <row r="774" spans="2:52" s="92" customFormat="1" ht="12.95" customHeight="1" x14ac:dyDescent="0.25">
      <c r="B774" s="78"/>
      <c r="C774" s="93"/>
      <c r="D774" s="93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  <c r="AM774" s="79"/>
      <c r="AN774" s="79"/>
      <c r="AO774" s="79"/>
      <c r="AP774" s="79"/>
      <c r="AQ774" s="79"/>
      <c r="AR774" s="79"/>
      <c r="AS774" s="79"/>
      <c r="AT774" s="79"/>
      <c r="AU774" s="79"/>
      <c r="AV774" s="79"/>
      <c r="AW774" s="79"/>
      <c r="AX774" s="25"/>
      <c r="AY774" s="25"/>
      <c r="AZ774" s="25"/>
    </row>
    <row r="775" spans="2:52" s="92" customFormat="1" ht="12.95" customHeight="1" x14ac:dyDescent="0.25">
      <c r="B775" s="78"/>
      <c r="C775" s="93"/>
      <c r="D775" s="93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  <c r="AM775" s="79"/>
      <c r="AN775" s="79"/>
      <c r="AO775" s="79"/>
      <c r="AP775" s="79"/>
      <c r="AQ775" s="79"/>
      <c r="AR775" s="79"/>
      <c r="AS775" s="79"/>
      <c r="AT775" s="79"/>
      <c r="AU775" s="79"/>
      <c r="AV775" s="79"/>
      <c r="AW775" s="79"/>
      <c r="AX775" s="25"/>
      <c r="AY775" s="25"/>
      <c r="AZ775" s="25"/>
    </row>
    <row r="776" spans="2:52" s="92" customFormat="1" ht="12.95" customHeight="1" x14ac:dyDescent="0.25">
      <c r="B776" s="78"/>
      <c r="C776" s="93"/>
      <c r="D776" s="93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  <c r="AM776" s="79"/>
      <c r="AN776" s="79"/>
      <c r="AO776" s="79"/>
      <c r="AP776" s="79"/>
      <c r="AQ776" s="79"/>
      <c r="AR776" s="79"/>
      <c r="AS776" s="79"/>
      <c r="AT776" s="79"/>
      <c r="AU776" s="79"/>
      <c r="AV776" s="79"/>
      <c r="AW776" s="79"/>
      <c r="AX776" s="25"/>
      <c r="AY776" s="25"/>
      <c r="AZ776" s="25"/>
    </row>
    <row r="777" spans="2:52" s="92" customFormat="1" ht="12.95" customHeight="1" x14ac:dyDescent="0.25">
      <c r="B777" s="78"/>
      <c r="C777" s="93"/>
      <c r="D777" s="93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  <c r="AM777" s="79"/>
      <c r="AN777" s="79"/>
      <c r="AO777" s="79"/>
      <c r="AP777" s="79"/>
      <c r="AQ777" s="79"/>
      <c r="AR777" s="79"/>
      <c r="AS777" s="79"/>
      <c r="AT777" s="79"/>
      <c r="AU777" s="79"/>
      <c r="AV777" s="79"/>
      <c r="AW777" s="79"/>
      <c r="AX777" s="25"/>
      <c r="AY777" s="25"/>
      <c r="AZ777" s="25"/>
    </row>
    <row r="778" spans="2:52" s="92" customFormat="1" ht="12.95" customHeight="1" x14ac:dyDescent="0.25">
      <c r="B778" s="78"/>
      <c r="C778" s="93"/>
      <c r="D778" s="93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  <c r="AM778" s="79"/>
      <c r="AN778" s="79"/>
      <c r="AO778" s="79"/>
      <c r="AP778" s="79"/>
      <c r="AQ778" s="79"/>
      <c r="AR778" s="79"/>
      <c r="AS778" s="79"/>
      <c r="AT778" s="79"/>
      <c r="AU778" s="79"/>
      <c r="AV778" s="79"/>
      <c r="AW778" s="79"/>
      <c r="AX778" s="25"/>
      <c r="AY778" s="25"/>
      <c r="AZ778" s="25"/>
    </row>
    <row r="779" spans="2:52" s="92" customFormat="1" ht="12.95" customHeight="1" x14ac:dyDescent="0.25">
      <c r="B779" s="78"/>
      <c r="C779" s="93"/>
      <c r="D779" s="93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  <c r="AI779" s="79"/>
      <c r="AJ779" s="79"/>
      <c r="AK779" s="79"/>
      <c r="AL779" s="79"/>
      <c r="AM779" s="79"/>
      <c r="AN779" s="79"/>
      <c r="AO779" s="79"/>
      <c r="AP779" s="79"/>
      <c r="AQ779" s="79"/>
      <c r="AR779" s="79"/>
      <c r="AS779" s="79"/>
      <c r="AT779" s="79"/>
      <c r="AU779" s="79"/>
      <c r="AV779" s="79"/>
      <c r="AW779" s="79"/>
      <c r="AX779" s="25"/>
      <c r="AY779" s="25"/>
      <c r="AZ779" s="25"/>
    </row>
    <row r="780" spans="2:52" s="92" customFormat="1" ht="12.95" customHeight="1" x14ac:dyDescent="0.25">
      <c r="B780" s="78"/>
      <c r="C780" s="93"/>
      <c r="D780" s="93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  <c r="AM780" s="79"/>
      <c r="AN780" s="79"/>
      <c r="AO780" s="79"/>
      <c r="AP780" s="79"/>
      <c r="AQ780" s="79"/>
      <c r="AR780" s="79"/>
      <c r="AS780" s="79"/>
      <c r="AT780" s="79"/>
      <c r="AU780" s="79"/>
      <c r="AV780" s="79"/>
      <c r="AW780" s="79"/>
      <c r="AX780" s="25"/>
      <c r="AY780" s="25"/>
      <c r="AZ780" s="25"/>
    </row>
    <row r="781" spans="2:52" s="92" customFormat="1" ht="12.95" customHeight="1" x14ac:dyDescent="0.25">
      <c r="B781" s="78"/>
      <c r="C781" s="93"/>
      <c r="D781" s="93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  <c r="AM781" s="79"/>
      <c r="AN781" s="79"/>
      <c r="AO781" s="79"/>
      <c r="AP781" s="79"/>
      <c r="AQ781" s="79"/>
      <c r="AR781" s="79"/>
      <c r="AS781" s="79"/>
      <c r="AT781" s="79"/>
      <c r="AU781" s="79"/>
      <c r="AV781" s="79"/>
      <c r="AW781" s="79"/>
      <c r="AX781" s="25"/>
      <c r="AY781" s="25"/>
      <c r="AZ781" s="25"/>
    </row>
    <row r="782" spans="2:52" s="92" customFormat="1" ht="12.95" customHeight="1" x14ac:dyDescent="0.25">
      <c r="B782" s="78"/>
      <c r="C782" s="93"/>
      <c r="D782" s="93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  <c r="AM782" s="79"/>
      <c r="AN782" s="79"/>
      <c r="AO782" s="79"/>
      <c r="AP782" s="79"/>
      <c r="AQ782" s="79"/>
      <c r="AR782" s="79"/>
      <c r="AS782" s="79"/>
      <c r="AT782" s="79"/>
      <c r="AU782" s="79"/>
      <c r="AV782" s="79"/>
      <c r="AW782" s="79"/>
      <c r="AX782" s="25"/>
      <c r="AY782" s="25"/>
      <c r="AZ782" s="25"/>
    </row>
    <row r="783" spans="2:52" s="92" customFormat="1" ht="12.95" customHeight="1" x14ac:dyDescent="0.25">
      <c r="B783" s="78"/>
      <c r="C783" s="93"/>
      <c r="D783" s="93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  <c r="AM783" s="79"/>
      <c r="AN783" s="79"/>
      <c r="AO783" s="79"/>
      <c r="AP783" s="79"/>
      <c r="AQ783" s="79"/>
      <c r="AR783" s="79"/>
      <c r="AS783" s="79"/>
      <c r="AT783" s="79"/>
      <c r="AU783" s="79"/>
      <c r="AV783" s="79"/>
      <c r="AW783" s="79"/>
      <c r="AX783" s="25"/>
      <c r="AY783" s="25"/>
      <c r="AZ783" s="25"/>
    </row>
    <row r="784" spans="2:52" s="92" customFormat="1" ht="12.95" customHeight="1" x14ac:dyDescent="0.25">
      <c r="B784" s="78"/>
      <c r="C784" s="93"/>
      <c r="D784" s="93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  <c r="AM784" s="79"/>
      <c r="AN784" s="79"/>
      <c r="AO784" s="79"/>
      <c r="AP784" s="79"/>
      <c r="AQ784" s="79"/>
      <c r="AR784" s="79"/>
      <c r="AS784" s="79"/>
      <c r="AT784" s="79"/>
      <c r="AU784" s="79"/>
      <c r="AV784" s="79"/>
      <c r="AW784" s="79"/>
      <c r="AX784" s="25"/>
      <c r="AY784" s="25"/>
      <c r="AZ784" s="25"/>
    </row>
    <row r="785" spans="2:52" s="92" customFormat="1" ht="12.95" customHeight="1" x14ac:dyDescent="0.25">
      <c r="B785" s="78"/>
      <c r="C785" s="93"/>
      <c r="D785" s="93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  <c r="AM785" s="79"/>
      <c r="AN785" s="79"/>
      <c r="AO785" s="79"/>
      <c r="AP785" s="79"/>
      <c r="AQ785" s="79"/>
      <c r="AR785" s="79"/>
      <c r="AS785" s="79"/>
      <c r="AT785" s="79"/>
      <c r="AU785" s="79"/>
      <c r="AV785" s="79"/>
      <c r="AW785" s="79"/>
      <c r="AX785" s="25"/>
      <c r="AY785" s="25"/>
      <c r="AZ785" s="25"/>
    </row>
    <row r="786" spans="2:52" s="92" customFormat="1" ht="12.95" customHeight="1" x14ac:dyDescent="0.25">
      <c r="B786" s="78"/>
      <c r="C786" s="93"/>
      <c r="D786" s="93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  <c r="AM786" s="79"/>
      <c r="AN786" s="79"/>
      <c r="AO786" s="79"/>
      <c r="AP786" s="79"/>
      <c r="AQ786" s="79"/>
      <c r="AR786" s="79"/>
      <c r="AS786" s="79"/>
      <c r="AT786" s="79"/>
      <c r="AU786" s="79"/>
      <c r="AV786" s="79"/>
      <c r="AW786" s="79"/>
      <c r="AX786" s="25"/>
      <c r="AY786" s="25"/>
      <c r="AZ786" s="25"/>
    </row>
    <row r="787" spans="2:52" s="92" customFormat="1" ht="12.95" customHeight="1" x14ac:dyDescent="0.25">
      <c r="B787" s="78"/>
      <c r="C787" s="93"/>
      <c r="D787" s="93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  <c r="AM787" s="79"/>
      <c r="AN787" s="79"/>
      <c r="AO787" s="79"/>
      <c r="AP787" s="79"/>
      <c r="AQ787" s="79"/>
      <c r="AR787" s="79"/>
      <c r="AS787" s="79"/>
      <c r="AT787" s="79"/>
      <c r="AU787" s="79"/>
      <c r="AV787" s="79"/>
      <c r="AW787" s="79"/>
      <c r="AX787" s="25"/>
      <c r="AY787" s="25"/>
      <c r="AZ787" s="25"/>
    </row>
    <row r="788" spans="2:52" s="92" customFormat="1" ht="12.95" customHeight="1" x14ac:dyDescent="0.25">
      <c r="B788" s="78"/>
      <c r="C788" s="93"/>
      <c r="D788" s="93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  <c r="AM788" s="79"/>
      <c r="AN788" s="79"/>
      <c r="AO788" s="79"/>
      <c r="AP788" s="79"/>
      <c r="AQ788" s="79"/>
      <c r="AR788" s="79"/>
      <c r="AS788" s="79"/>
      <c r="AT788" s="79"/>
      <c r="AU788" s="79"/>
      <c r="AV788" s="79"/>
      <c r="AW788" s="79"/>
      <c r="AX788" s="25"/>
      <c r="AY788" s="25"/>
      <c r="AZ788" s="25"/>
    </row>
    <row r="789" spans="2:52" s="92" customFormat="1" ht="12.95" customHeight="1" x14ac:dyDescent="0.25">
      <c r="B789" s="78"/>
      <c r="C789" s="93"/>
      <c r="D789" s="93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  <c r="AM789" s="79"/>
      <c r="AN789" s="79"/>
      <c r="AO789" s="79"/>
      <c r="AP789" s="79"/>
      <c r="AQ789" s="79"/>
      <c r="AR789" s="79"/>
      <c r="AS789" s="79"/>
      <c r="AT789" s="79"/>
      <c r="AU789" s="79"/>
      <c r="AV789" s="79"/>
      <c r="AW789" s="79"/>
      <c r="AX789" s="25"/>
      <c r="AY789" s="25"/>
      <c r="AZ789" s="25"/>
    </row>
    <row r="790" spans="2:52" s="92" customFormat="1" ht="12.95" customHeight="1" x14ac:dyDescent="0.25">
      <c r="B790" s="78"/>
      <c r="C790" s="93"/>
      <c r="D790" s="93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  <c r="AM790" s="79"/>
      <c r="AN790" s="79"/>
      <c r="AO790" s="79"/>
      <c r="AP790" s="79"/>
      <c r="AQ790" s="79"/>
      <c r="AR790" s="79"/>
      <c r="AS790" s="79"/>
      <c r="AT790" s="79"/>
      <c r="AU790" s="79"/>
      <c r="AV790" s="79"/>
      <c r="AW790" s="79"/>
      <c r="AX790" s="25"/>
      <c r="AY790" s="25"/>
      <c r="AZ790" s="25"/>
    </row>
    <row r="791" spans="2:52" s="92" customFormat="1" ht="12.95" customHeight="1" x14ac:dyDescent="0.25">
      <c r="B791" s="78"/>
      <c r="C791" s="93"/>
      <c r="D791" s="93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  <c r="AM791" s="79"/>
      <c r="AN791" s="79"/>
      <c r="AO791" s="79"/>
      <c r="AP791" s="79"/>
      <c r="AQ791" s="79"/>
      <c r="AR791" s="79"/>
      <c r="AS791" s="79"/>
      <c r="AT791" s="79"/>
      <c r="AU791" s="79"/>
      <c r="AV791" s="79"/>
      <c r="AW791" s="79"/>
      <c r="AX791" s="25"/>
      <c r="AY791" s="25"/>
      <c r="AZ791" s="25"/>
    </row>
    <row r="792" spans="2:52" s="92" customFormat="1" ht="12.95" customHeight="1" x14ac:dyDescent="0.25">
      <c r="B792" s="78"/>
      <c r="C792" s="93"/>
      <c r="D792" s="93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2:52" s="92" customFormat="1" ht="12.95" customHeight="1" x14ac:dyDescent="0.25">
      <c r="B793" s="78"/>
      <c r="C793" s="93"/>
      <c r="D793" s="93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2:52" s="92" customFormat="1" ht="12.95" customHeight="1" x14ac:dyDescent="0.25">
      <c r="B794" s="78"/>
      <c r="C794" s="93"/>
      <c r="D794" s="93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2:52" s="92" customFormat="1" ht="12.95" customHeight="1" x14ac:dyDescent="0.25">
      <c r="B795" s="78"/>
      <c r="C795" s="93"/>
      <c r="D795" s="93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2:52" s="76" customFormat="1" ht="42" customHeight="1" x14ac:dyDescent="0.3">
      <c r="B796" s="82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2:52" s="92" customFormat="1" ht="30.75" customHeight="1" x14ac:dyDescent="0.25">
      <c r="B797" s="90"/>
      <c r="C797" s="91"/>
      <c r="D797" s="91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2:52" s="92" customFormat="1" ht="12.95" customHeight="1" x14ac:dyDescent="0.25">
      <c r="B798" s="78"/>
      <c r="C798" s="93"/>
      <c r="D798" s="93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  <c r="AM798" s="79"/>
      <c r="AN798" s="79"/>
      <c r="AO798" s="79"/>
      <c r="AP798" s="79"/>
      <c r="AQ798" s="79"/>
      <c r="AR798" s="79"/>
      <c r="AS798" s="79"/>
      <c r="AT798" s="79"/>
      <c r="AU798" s="79"/>
      <c r="AV798" s="79"/>
      <c r="AW798" s="79"/>
      <c r="AX798" s="25"/>
      <c r="AY798" s="25"/>
      <c r="AZ798" s="25"/>
    </row>
    <row r="799" spans="2:52" s="92" customFormat="1" ht="12.95" customHeight="1" x14ac:dyDescent="0.25">
      <c r="B799" s="78"/>
      <c r="C799" s="93"/>
      <c r="D799" s="93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  <c r="AM799" s="79"/>
      <c r="AN799" s="79"/>
      <c r="AO799" s="79"/>
      <c r="AP799" s="79"/>
      <c r="AQ799" s="79"/>
      <c r="AR799" s="79"/>
      <c r="AS799" s="79"/>
      <c r="AT799" s="79"/>
      <c r="AU799" s="79"/>
      <c r="AV799" s="79"/>
      <c r="AW799" s="79"/>
      <c r="AX799" s="25"/>
      <c r="AY799" s="25"/>
      <c r="AZ799" s="25"/>
    </row>
    <row r="800" spans="2:52" s="92" customFormat="1" ht="12.95" customHeight="1" x14ac:dyDescent="0.25">
      <c r="B800" s="78"/>
      <c r="C800" s="93"/>
      <c r="D800" s="93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  <c r="AM800" s="79"/>
      <c r="AN800" s="79"/>
      <c r="AO800" s="79"/>
      <c r="AP800" s="79"/>
      <c r="AQ800" s="79"/>
      <c r="AR800" s="79"/>
      <c r="AS800" s="79"/>
      <c r="AT800" s="79"/>
      <c r="AU800" s="79"/>
      <c r="AV800" s="79"/>
      <c r="AW800" s="79"/>
      <c r="AX800" s="25"/>
      <c r="AY800" s="25"/>
      <c r="AZ800" s="25"/>
    </row>
    <row r="801" spans="2:52" s="92" customFormat="1" ht="12.95" customHeight="1" x14ac:dyDescent="0.25">
      <c r="B801" s="78"/>
      <c r="C801" s="93"/>
      <c r="D801" s="93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  <c r="AM801" s="79"/>
      <c r="AN801" s="79"/>
      <c r="AO801" s="79"/>
      <c r="AP801" s="79"/>
      <c r="AQ801" s="79"/>
      <c r="AR801" s="79"/>
      <c r="AS801" s="79"/>
      <c r="AT801" s="79"/>
      <c r="AU801" s="79"/>
      <c r="AV801" s="79"/>
      <c r="AW801" s="79"/>
      <c r="AX801" s="25"/>
      <c r="AY801" s="25"/>
      <c r="AZ801" s="25"/>
    </row>
    <row r="802" spans="2:52" s="92" customFormat="1" ht="12.95" customHeight="1" x14ac:dyDescent="0.25">
      <c r="B802" s="78"/>
      <c r="C802" s="93"/>
      <c r="D802" s="93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  <c r="AM802" s="79"/>
      <c r="AN802" s="79"/>
      <c r="AO802" s="79"/>
      <c r="AP802" s="79"/>
      <c r="AQ802" s="79"/>
      <c r="AR802" s="79"/>
      <c r="AS802" s="79"/>
      <c r="AT802" s="79"/>
      <c r="AU802" s="79"/>
      <c r="AV802" s="79"/>
      <c r="AW802" s="79"/>
      <c r="AX802" s="25"/>
      <c r="AY802" s="25"/>
      <c r="AZ802" s="25"/>
    </row>
    <row r="803" spans="2:52" s="92" customFormat="1" ht="12.95" customHeight="1" x14ac:dyDescent="0.25">
      <c r="B803" s="78"/>
      <c r="C803" s="93"/>
      <c r="D803" s="93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  <c r="AM803" s="79"/>
      <c r="AN803" s="79"/>
      <c r="AO803" s="79"/>
      <c r="AP803" s="79"/>
      <c r="AQ803" s="79"/>
      <c r="AR803" s="79"/>
      <c r="AS803" s="79"/>
      <c r="AT803" s="79"/>
      <c r="AU803" s="79"/>
      <c r="AV803" s="79"/>
      <c r="AW803" s="79"/>
      <c r="AX803" s="25"/>
      <c r="AY803" s="25"/>
      <c r="AZ803" s="25"/>
    </row>
    <row r="804" spans="2:52" s="92" customFormat="1" ht="12.95" customHeight="1" x14ac:dyDescent="0.25">
      <c r="B804" s="78"/>
      <c r="C804" s="93"/>
      <c r="D804" s="93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  <c r="AM804" s="79"/>
      <c r="AN804" s="79"/>
      <c r="AO804" s="79"/>
      <c r="AP804" s="79"/>
      <c r="AQ804" s="79"/>
      <c r="AR804" s="79"/>
      <c r="AS804" s="79"/>
      <c r="AT804" s="79"/>
      <c r="AU804" s="79"/>
      <c r="AV804" s="79"/>
      <c r="AW804" s="79"/>
      <c r="AX804" s="25"/>
      <c r="AY804" s="25"/>
      <c r="AZ804" s="25"/>
    </row>
    <row r="805" spans="2:52" s="92" customFormat="1" ht="12.95" customHeight="1" x14ac:dyDescent="0.25">
      <c r="B805" s="78"/>
      <c r="C805" s="93"/>
      <c r="D805" s="93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  <c r="AM805" s="79"/>
      <c r="AN805" s="79"/>
      <c r="AO805" s="79"/>
      <c r="AP805" s="79"/>
      <c r="AQ805" s="79"/>
      <c r="AR805" s="79"/>
      <c r="AS805" s="79"/>
      <c r="AT805" s="79"/>
      <c r="AU805" s="79"/>
      <c r="AV805" s="79"/>
      <c r="AW805" s="79"/>
      <c r="AX805" s="25"/>
      <c r="AY805" s="25"/>
      <c r="AZ805" s="25"/>
    </row>
    <row r="806" spans="2:52" s="92" customFormat="1" ht="12.95" customHeight="1" x14ac:dyDescent="0.25">
      <c r="B806" s="78"/>
      <c r="C806" s="93"/>
      <c r="D806" s="93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  <c r="AM806" s="79"/>
      <c r="AN806" s="79"/>
      <c r="AO806" s="79"/>
      <c r="AP806" s="79"/>
      <c r="AQ806" s="79"/>
      <c r="AR806" s="79"/>
      <c r="AS806" s="79"/>
      <c r="AT806" s="79"/>
      <c r="AU806" s="79"/>
      <c r="AV806" s="79"/>
      <c r="AW806" s="79"/>
      <c r="AX806" s="25"/>
      <c r="AY806" s="25"/>
      <c r="AZ806" s="25"/>
    </row>
    <row r="807" spans="2:52" s="92" customFormat="1" ht="12.95" customHeight="1" x14ac:dyDescent="0.25">
      <c r="B807" s="78"/>
      <c r="C807" s="93"/>
      <c r="D807" s="93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  <c r="AM807" s="79"/>
      <c r="AN807" s="79"/>
      <c r="AO807" s="79"/>
      <c r="AP807" s="79"/>
      <c r="AQ807" s="79"/>
      <c r="AR807" s="79"/>
      <c r="AS807" s="79"/>
      <c r="AT807" s="79"/>
      <c r="AU807" s="79"/>
      <c r="AV807" s="79"/>
      <c r="AW807" s="79"/>
      <c r="AX807" s="25"/>
      <c r="AY807" s="25"/>
      <c r="AZ807" s="25"/>
    </row>
    <row r="808" spans="2:52" s="92" customFormat="1" ht="12.95" customHeight="1" x14ac:dyDescent="0.25">
      <c r="B808" s="78"/>
      <c r="C808" s="93"/>
      <c r="D808" s="93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  <c r="AM808" s="79"/>
      <c r="AN808" s="79"/>
      <c r="AO808" s="79"/>
      <c r="AP808" s="79"/>
      <c r="AQ808" s="79"/>
      <c r="AR808" s="79"/>
      <c r="AS808" s="79"/>
      <c r="AT808" s="79"/>
      <c r="AU808" s="79"/>
      <c r="AV808" s="79"/>
      <c r="AW808" s="79"/>
      <c r="AX808" s="25"/>
      <c r="AY808" s="25"/>
      <c r="AZ808" s="25"/>
    </row>
    <row r="809" spans="2:52" s="92" customFormat="1" ht="12.95" customHeight="1" x14ac:dyDescent="0.25">
      <c r="B809" s="78"/>
      <c r="C809" s="93"/>
      <c r="D809" s="93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  <c r="AM809" s="79"/>
      <c r="AN809" s="79"/>
      <c r="AO809" s="79"/>
      <c r="AP809" s="79"/>
      <c r="AQ809" s="79"/>
      <c r="AR809" s="79"/>
      <c r="AS809" s="79"/>
      <c r="AT809" s="79"/>
      <c r="AU809" s="79"/>
      <c r="AV809" s="79"/>
      <c r="AW809" s="79"/>
      <c r="AX809" s="25"/>
      <c r="AY809" s="25"/>
      <c r="AZ809" s="25"/>
    </row>
    <row r="810" spans="2:52" s="92" customFormat="1" ht="12.95" customHeight="1" x14ac:dyDescent="0.25">
      <c r="B810" s="78"/>
      <c r="C810" s="93"/>
      <c r="D810" s="93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  <c r="AM810" s="79"/>
      <c r="AN810" s="79"/>
      <c r="AO810" s="79"/>
      <c r="AP810" s="79"/>
      <c r="AQ810" s="79"/>
      <c r="AR810" s="79"/>
      <c r="AS810" s="79"/>
      <c r="AT810" s="79"/>
      <c r="AU810" s="79"/>
      <c r="AV810" s="79"/>
      <c r="AW810" s="79"/>
      <c r="AX810" s="25"/>
      <c r="AY810" s="25"/>
      <c r="AZ810" s="25"/>
    </row>
    <row r="811" spans="2:52" s="92" customFormat="1" ht="12.95" customHeight="1" x14ac:dyDescent="0.25">
      <c r="B811" s="78"/>
      <c r="C811" s="93"/>
      <c r="D811" s="93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  <c r="AM811" s="79"/>
      <c r="AN811" s="79"/>
      <c r="AO811" s="79"/>
      <c r="AP811" s="79"/>
      <c r="AQ811" s="79"/>
      <c r="AR811" s="79"/>
      <c r="AS811" s="79"/>
      <c r="AT811" s="79"/>
      <c r="AU811" s="79"/>
      <c r="AV811" s="79"/>
      <c r="AW811" s="79"/>
      <c r="AX811" s="25"/>
      <c r="AY811" s="25"/>
      <c r="AZ811" s="25"/>
    </row>
    <row r="812" spans="2:52" s="92" customFormat="1" ht="12.95" customHeight="1" x14ac:dyDescent="0.25">
      <c r="B812" s="78"/>
      <c r="C812" s="93"/>
      <c r="D812" s="93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  <c r="AM812" s="79"/>
      <c r="AN812" s="79"/>
      <c r="AO812" s="79"/>
      <c r="AP812" s="79"/>
      <c r="AQ812" s="79"/>
      <c r="AR812" s="79"/>
      <c r="AS812" s="79"/>
      <c r="AT812" s="79"/>
      <c r="AU812" s="79"/>
      <c r="AV812" s="79"/>
      <c r="AW812" s="79"/>
      <c r="AX812" s="25"/>
      <c r="AY812" s="25"/>
      <c r="AZ812" s="25"/>
    </row>
    <row r="813" spans="2:52" s="76" customFormat="1" x14ac:dyDescent="0.25">
      <c r="B813" s="81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2:52" s="76" customFormat="1" x14ac:dyDescent="0.25">
      <c r="B814" s="81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2:52" s="76" customFormat="1" x14ac:dyDescent="0.25">
      <c r="B815" s="81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2:52" s="76" customFormat="1" x14ac:dyDescent="0.25">
      <c r="B816" s="81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2:52" s="76" customFormat="1" x14ac:dyDescent="0.25">
      <c r="B817" s="81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2:52" s="76" customFormat="1" x14ac:dyDescent="0.25">
      <c r="B818" s="81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2:52" s="76" customFormat="1" x14ac:dyDescent="0.25">
      <c r="B819" s="81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2:52" s="76" customFormat="1" x14ac:dyDescent="0.25">
      <c r="B820" s="81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2:52" s="76" customFormat="1" x14ac:dyDescent="0.25">
      <c r="B821" s="81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2:52" s="76" customFormat="1" x14ac:dyDescent="0.25">
      <c r="B822" s="81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2:52" s="76" customFormat="1" x14ac:dyDescent="0.25">
      <c r="B823" s="81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2:52" s="76" customFormat="1" x14ac:dyDescent="0.25">
      <c r="B824" s="81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2:52" s="76" customFormat="1" x14ac:dyDescent="0.25">
      <c r="B825" s="81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2:52" s="76" customFormat="1" x14ac:dyDescent="0.25">
      <c r="B826" s="81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2:52" s="76" customFormat="1" x14ac:dyDescent="0.25">
      <c r="B827" s="81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2:52" s="76" customFormat="1" x14ac:dyDescent="0.25">
      <c r="B828" s="81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2:52" s="76" customFormat="1" x14ac:dyDescent="0.25">
      <c r="B829" s="81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2:52" s="76" customFormat="1" x14ac:dyDescent="0.25">
      <c r="B830" s="81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2:52" s="76" customFormat="1" x14ac:dyDescent="0.25">
      <c r="B831" s="81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2:52" s="76" customFormat="1" x14ac:dyDescent="0.25">
      <c r="B832" s="81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2:52" s="76" customFormat="1" x14ac:dyDescent="0.25">
      <c r="B833" s="81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2:52" s="76" customFormat="1" x14ac:dyDescent="0.25">
      <c r="B834" s="81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2:52" s="76" customFormat="1" ht="41.25" customHeight="1" x14ac:dyDescent="0.3">
      <c r="B835" s="82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2:52" s="76" customFormat="1" ht="24.75" customHeight="1" x14ac:dyDescent="0.25">
      <c r="B836" s="83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2:52" s="76" customFormat="1" ht="18" customHeight="1" x14ac:dyDescent="0.25">
      <c r="B837" s="90"/>
      <c r="C837" s="73"/>
      <c r="D837" s="73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2:52" s="76" customFormat="1" ht="12.95" customHeight="1" x14ac:dyDescent="0.25">
      <c r="B838" s="78"/>
      <c r="C838" s="73"/>
      <c r="D838" s="73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25"/>
      <c r="AY838" s="25"/>
      <c r="AZ838" s="94"/>
    </row>
    <row r="839" spans="2:52" s="76" customFormat="1" ht="12.95" customHeight="1" x14ac:dyDescent="0.25">
      <c r="B839" s="78"/>
      <c r="C839" s="73"/>
      <c r="D839" s="73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25"/>
      <c r="AY839" s="25"/>
      <c r="AZ839" s="94"/>
    </row>
    <row r="840" spans="2:52" s="76" customFormat="1" ht="12.95" customHeight="1" x14ac:dyDescent="0.25">
      <c r="B840" s="78"/>
      <c r="C840" s="73"/>
      <c r="D840" s="73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25"/>
      <c r="AY840" s="25"/>
      <c r="AZ840" s="94"/>
    </row>
    <row r="841" spans="2:52" s="76" customFormat="1" ht="12.95" customHeight="1" x14ac:dyDescent="0.25">
      <c r="B841" s="78"/>
      <c r="C841" s="73"/>
      <c r="D841" s="73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25"/>
      <c r="AY841" s="25"/>
      <c r="AZ841" s="94"/>
    </row>
    <row r="842" spans="2:52" s="76" customFormat="1" ht="12.95" customHeight="1" x14ac:dyDescent="0.25">
      <c r="B842" s="78"/>
      <c r="C842" s="73"/>
      <c r="D842" s="73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25"/>
      <c r="AY842" s="25"/>
      <c r="AZ842" s="94"/>
    </row>
    <row r="843" spans="2:52" s="76" customFormat="1" ht="12.95" customHeight="1" x14ac:dyDescent="0.25">
      <c r="B843" s="78"/>
      <c r="C843" s="73"/>
      <c r="D843" s="73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25"/>
      <c r="AY843" s="25"/>
      <c r="AZ843" s="94"/>
    </row>
    <row r="844" spans="2:52" s="76" customFormat="1" ht="12.95" customHeight="1" x14ac:dyDescent="0.25">
      <c r="B844" s="78"/>
      <c r="C844" s="73"/>
      <c r="D844" s="73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25"/>
      <c r="AY844" s="25"/>
      <c r="AZ844" s="94"/>
    </row>
    <row r="845" spans="2:52" s="76" customFormat="1" ht="12.95" customHeight="1" x14ac:dyDescent="0.25">
      <c r="B845" s="78"/>
      <c r="C845" s="73"/>
      <c r="D845" s="73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25"/>
      <c r="AY845" s="25"/>
      <c r="AZ845" s="94"/>
    </row>
    <row r="846" spans="2:52" s="76" customFormat="1" ht="12.95" customHeight="1" x14ac:dyDescent="0.25">
      <c r="B846" s="78"/>
      <c r="C846" s="73"/>
      <c r="D846" s="73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25"/>
      <c r="AY846" s="25"/>
      <c r="AZ846" s="94"/>
    </row>
    <row r="847" spans="2:52" s="76" customFormat="1" ht="12.95" customHeight="1" x14ac:dyDescent="0.25">
      <c r="B847" s="78"/>
      <c r="C847" s="73"/>
      <c r="D847" s="73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25"/>
      <c r="AY847" s="25"/>
      <c r="AZ847" s="94"/>
    </row>
    <row r="848" spans="2:52" s="76" customFormat="1" ht="12.95" customHeight="1" x14ac:dyDescent="0.25">
      <c r="B848" s="78"/>
      <c r="C848" s="73"/>
      <c r="D848" s="73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25"/>
      <c r="AY848" s="25"/>
      <c r="AZ848" s="94"/>
    </row>
    <row r="849" spans="2:52" s="76" customFormat="1" ht="12.95" customHeight="1" x14ac:dyDescent="0.25">
      <c r="B849" s="72"/>
      <c r="C849" s="73"/>
      <c r="D849" s="73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25"/>
      <c r="AY849" s="25"/>
      <c r="AZ849" s="94"/>
    </row>
    <row r="850" spans="2:52" s="76" customFormat="1" ht="12.95" customHeight="1" x14ac:dyDescent="0.25">
      <c r="B850" s="78"/>
      <c r="C850" s="73"/>
      <c r="D850" s="73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25"/>
      <c r="AY850" s="25"/>
      <c r="AZ850" s="94"/>
    </row>
    <row r="851" spans="2:52" s="76" customFormat="1" ht="12.95" customHeight="1" x14ac:dyDescent="0.25">
      <c r="B851" s="78"/>
      <c r="C851" s="73"/>
      <c r="D851" s="73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25"/>
      <c r="AY851" s="25"/>
      <c r="AZ851" s="94"/>
    </row>
    <row r="852" spans="2:52" s="76" customFormat="1" ht="18" customHeight="1" x14ac:dyDescent="0.25">
      <c r="B852" s="90"/>
      <c r="C852" s="73"/>
      <c r="D852" s="73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2:52" s="76" customFormat="1" ht="12.95" customHeight="1" x14ac:dyDescent="0.25">
      <c r="B853" s="78"/>
      <c r="C853" s="73"/>
      <c r="D853" s="73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25"/>
      <c r="AY853" s="25"/>
      <c r="AZ853" s="94"/>
    </row>
    <row r="854" spans="2:52" s="76" customFormat="1" ht="12.95" customHeight="1" x14ac:dyDescent="0.25">
      <c r="B854" s="78"/>
      <c r="C854" s="73"/>
      <c r="D854" s="73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25"/>
      <c r="AY854" s="25"/>
      <c r="AZ854" s="94"/>
    </row>
    <row r="855" spans="2:52" s="76" customFormat="1" ht="12.95" customHeight="1" x14ac:dyDescent="0.25">
      <c r="B855" s="78"/>
      <c r="C855" s="73"/>
      <c r="D855" s="73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25"/>
      <c r="AY855" s="25"/>
      <c r="AZ855" s="94"/>
    </row>
    <row r="856" spans="2:52" s="76" customFormat="1" ht="12.95" customHeight="1" x14ac:dyDescent="0.25">
      <c r="B856" s="78"/>
      <c r="C856" s="73"/>
      <c r="D856" s="73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25"/>
      <c r="AY856" s="25"/>
      <c r="AZ856" s="94"/>
    </row>
    <row r="857" spans="2:52" s="76" customFormat="1" ht="12.95" customHeight="1" x14ac:dyDescent="0.25">
      <c r="B857" s="78"/>
      <c r="C857" s="73"/>
      <c r="D857" s="73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25"/>
      <c r="AY857" s="25"/>
      <c r="AZ857" s="94"/>
    </row>
    <row r="858" spans="2:52" s="76" customFormat="1" ht="12.95" customHeight="1" x14ac:dyDescent="0.25">
      <c r="B858" s="78"/>
      <c r="C858" s="73"/>
      <c r="D858" s="73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25"/>
      <c r="AY858" s="25"/>
      <c r="AZ858" s="94"/>
    </row>
    <row r="859" spans="2:52" s="76" customFormat="1" ht="12.95" customHeight="1" x14ac:dyDescent="0.25">
      <c r="B859" s="78"/>
      <c r="C859" s="73"/>
      <c r="D859" s="73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25"/>
      <c r="AY859" s="25"/>
      <c r="AZ859" s="94"/>
    </row>
    <row r="860" spans="2:52" s="76" customFormat="1" ht="12.95" customHeight="1" x14ac:dyDescent="0.25">
      <c r="B860" s="72"/>
      <c r="C860" s="73"/>
      <c r="D860" s="73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25"/>
      <c r="AY860" s="25"/>
      <c r="AZ860" s="94"/>
    </row>
    <row r="861" spans="2:52" s="76" customFormat="1" ht="12.95" customHeight="1" x14ac:dyDescent="0.25">
      <c r="B861" s="78"/>
      <c r="C861" s="73"/>
      <c r="D861" s="73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25"/>
      <c r="AY861" s="25"/>
      <c r="AZ861" s="94"/>
    </row>
    <row r="862" spans="2:52" s="76" customFormat="1" ht="12.95" customHeight="1" x14ac:dyDescent="0.25">
      <c r="B862" s="78"/>
      <c r="C862" s="73"/>
      <c r="D862" s="73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25"/>
      <c r="AY862" s="25"/>
      <c r="AZ862" s="94"/>
    </row>
    <row r="863" spans="2:52" s="76" customFormat="1" ht="12.95" customHeight="1" x14ac:dyDescent="0.25">
      <c r="B863" s="78"/>
      <c r="C863" s="73"/>
      <c r="D863" s="73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25"/>
      <c r="AY863" s="25"/>
      <c r="AZ863" s="94"/>
    </row>
    <row r="864" spans="2:52" s="76" customFormat="1" ht="18" customHeight="1" x14ac:dyDescent="0.25">
      <c r="B864" s="90"/>
      <c r="C864" s="73"/>
      <c r="D864" s="73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2:52" s="76" customFormat="1" ht="12.95" customHeight="1" x14ac:dyDescent="0.25">
      <c r="B865" s="78"/>
      <c r="C865" s="73"/>
      <c r="D865" s="73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25"/>
      <c r="AY865" s="25"/>
      <c r="AZ865" s="94"/>
    </row>
    <row r="866" spans="2:52" s="76" customFormat="1" ht="12.95" customHeight="1" x14ac:dyDescent="0.25">
      <c r="B866" s="78"/>
      <c r="C866" s="73"/>
      <c r="D866" s="73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25"/>
      <c r="AY866" s="25"/>
      <c r="AZ866" s="94"/>
    </row>
    <row r="867" spans="2:52" s="76" customFormat="1" ht="12.95" customHeight="1" x14ac:dyDescent="0.25">
      <c r="B867" s="78"/>
      <c r="C867" s="73"/>
      <c r="D867" s="73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25"/>
      <c r="AY867" s="25"/>
      <c r="AZ867" s="94"/>
    </row>
    <row r="868" spans="2:52" s="76" customFormat="1" ht="12.95" customHeight="1" x14ac:dyDescent="0.25">
      <c r="B868" s="72"/>
      <c r="C868" s="73"/>
      <c r="D868" s="73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25"/>
      <c r="AY868" s="25"/>
      <c r="AZ868" s="94"/>
    </row>
    <row r="869" spans="2:52" s="76" customFormat="1" ht="18" customHeight="1" x14ac:dyDescent="0.25">
      <c r="B869" s="90"/>
      <c r="C869" s="73"/>
      <c r="D869" s="73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2:52" s="76" customFormat="1" ht="12.95" customHeight="1" x14ac:dyDescent="0.25">
      <c r="B870" s="78"/>
      <c r="C870" s="73"/>
      <c r="D870" s="73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25"/>
      <c r="AY870" s="25"/>
      <c r="AZ870" s="94"/>
    </row>
    <row r="871" spans="2:52" s="76" customFormat="1" ht="12.95" customHeight="1" x14ac:dyDescent="0.25">
      <c r="B871" s="78"/>
      <c r="C871" s="73"/>
      <c r="D871" s="73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25"/>
      <c r="AY871" s="25"/>
      <c r="AZ871" s="94"/>
    </row>
    <row r="872" spans="2:52" s="76" customFormat="1" ht="12.95" customHeight="1" x14ac:dyDescent="0.25">
      <c r="B872" s="78"/>
      <c r="C872" s="73"/>
      <c r="D872" s="73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25"/>
      <c r="AY872" s="25"/>
      <c r="AZ872" s="94"/>
    </row>
    <row r="873" spans="2:52" s="76" customFormat="1" ht="12.95" customHeight="1" x14ac:dyDescent="0.25">
      <c r="B873" s="78"/>
      <c r="C873" s="73"/>
      <c r="D873" s="73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25"/>
      <c r="AY873" s="25"/>
      <c r="AZ873" s="94"/>
    </row>
    <row r="874" spans="2:52" s="76" customFormat="1" ht="12.95" customHeight="1" x14ac:dyDescent="0.25">
      <c r="B874" s="78"/>
      <c r="C874" s="73"/>
      <c r="D874" s="73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25"/>
      <c r="AY874" s="25"/>
      <c r="AZ874" s="94"/>
    </row>
    <row r="875" spans="2:52" s="76" customFormat="1" ht="12.95" customHeight="1" x14ac:dyDescent="0.25">
      <c r="B875" s="78"/>
      <c r="C875" s="73"/>
      <c r="D875" s="73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25"/>
      <c r="AY875" s="25"/>
      <c r="AZ875" s="94"/>
    </row>
    <row r="876" spans="2:52" s="76" customFormat="1" ht="12.95" customHeight="1" x14ac:dyDescent="0.25">
      <c r="B876" s="78"/>
      <c r="C876" s="73"/>
      <c r="D876" s="73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25"/>
      <c r="AY876" s="25"/>
      <c r="AZ876" s="94"/>
    </row>
    <row r="877" spans="2:52" s="76" customFormat="1" ht="12.95" customHeight="1" x14ac:dyDescent="0.25">
      <c r="B877" s="78"/>
      <c r="C877" s="73"/>
      <c r="D877" s="73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25"/>
      <c r="AY877" s="25"/>
      <c r="AZ877" s="94"/>
    </row>
    <row r="878" spans="2:52" s="76" customFormat="1" ht="12.95" customHeight="1" x14ac:dyDescent="0.25">
      <c r="B878" s="72"/>
      <c r="C878" s="73"/>
      <c r="D878" s="73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25"/>
      <c r="AY878" s="25"/>
      <c r="AZ878" s="94"/>
    </row>
    <row r="879" spans="2:52" s="76" customFormat="1" ht="12.95" customHeight="1" x14ac:dyDescent="0.25">
      <c r="B879" s="84"/>
      <c r="C879" s="73"/>
      <c r="D879" s="73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25"/>
      <c r="AY879" s="25"/>
      <c r="AZ879" s="94"/>
    </row>
    <row r="880" spans="2:52" s="76" customFormat="1" ht="18" customHeight="1" x14ac:dyDescent="0.25">
      <c r="B880" s="90"/>
      <c r="C880" s="73"/>
      <c r="D880" s="73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2:52" s="76" customFormat="1" ht="12.95" customHeight="1" x14ac:dyDescent="0.25">
      <c r="B881" s="78"/>
      <c r="C881" s="73"/>
      <c r="D881" s="73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25"/>
      <c r="AY881" s="25"/>
      <c r="AZ881" s="94"/>
    </row>
    <row r="882" spans="2:52" s="76" customFormat="1" ht="12.95" customHeight="1" x14ac:dyDescent="0.25">
      <c r="B882" s="72"/>
      <c r="C882" s="73"/>
      <c r="D882" s="73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25"/>
      <c r="AY882" s="25"/>
      <c r="AZ882" s="94"/>
    </row>
    <row r="883" spans="2:52" s="76" customFormat="1" x14ac:dyDescent="0.25">
      <c r="B883" s="81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2:52" s="76" customFormat="1" x14ac:dyDescent="0.25">
      <c r="B884" s="81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2:52" s="76" customFormat="1" x14ac:dyDescent="0.25">
      <c r="B885" s="81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2:52" s="76" customFormat="1" ht="24.75" customHeight="1" x14ac:dyDescent="0.25">
      <c r="B886" s="83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2:52" s="76" customFormat="1" ht="18" customHeight="1" x14ac:dyDescent="0.25">
      <c r="B887" s="90"/>
      <c r="C887" s="73"/>
      <c r="D887" s="73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2:52" s="76" customFormat="1" ht="12.95" customHeight="1" x14ac:dyDescent="0.25">
      <c r="B888" s="78"/>
      <c r="C888" s="73"/>
      <c r="D888" s="73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25"/>
      <c r="AY888" s="25"/>
      <c r="AZ888" s="94"/>
    </row>
    <row r="889" spans="2:52" s="76" customFormat="1" ht="12.95" customHeight="1" x14ac:dyDescent="0.25">
      <c r="B889" s="78"/>
      <c r="C889" s="73"/>
      <c r="D889" s="73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25"/>
      <c r="AY889" s="25"/>
      <c r="AZ889" s="94"/>
    </row>
    <row r="890" spans="2:52" s="76" customFormat="1" ht="12.95" customHeight="1" x14ac:dyDescent="0.25">
      <c r="B890" s="78"/>
      <c r="C890" s="73"/>
      <c r="D890" s="73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25"/>
      <c r="AY890" s="25"/>
      <c r="AZ890" s="94"/>
    </row>
    <row r="891" spans="2:52" s="76" customFormat="1" ht="12.95" customHeight="1" x14ac:dyDescent="0.25">
      <c r="B891" s="78"/>
      <c r="C891" s="73"/>
      <c r="D891" s="73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25"/>
      <c r="AY891" s="25"/>
      <c r="AZ891" s="94"/>
    </row>
    <row r="892" spans="2:52" s="76" customFormat="1" ht="12.95" customHeight="1" x14ac:dyDescent="0.25">
      <c r="B892" s="78"/>
      <c r="C892" s="73"/>
      <c r="D892" s="73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25"/>
      <c r="AY892" s="25"/>
      <c r="AZ892" s="94"/>
    </row>
    <row r="893" spans="2:52" s="76" customFormat="1" ht="12.95" customHeight="1" x14ac:dyDescent="0.25">
      <c r="B893" s="78"/>
      <c r="C893" s="73"/>
      <c r="D893" s="73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25"/>
      <c r="AY893" s="25"/>
      <c r="AZ893" s="94"/>
    </row>
    <row r="894" spans="2:52" s="76" customFormat="1" ht="12.95" customHeight="1" x14ac:dyDescent="0.25">
      <c r="B894" s="78"/>
      <c r="C894" s="73"/>
      <c r="D894" s="73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25"/>
      <c r="AY894" s="25"/>
      <c r="AZ894" s="94"/>
    </row>
    <row r="895" spans="2:52" s="76" customFormat="1" ht="12.95" customHeight="1" x14ac:dyDescent="0.25">
      <c r="B895" s="78"/>
      <c r="C895" s="73"/>
      <c r="D895" s="73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25"/>
      <c r="AY895" s="25"/>
      <c r="AZ895" s="94"/>
    </row>
    <row r="896" spans="2:52" s="76" customFormat="1" ht="12.95" customHeight="1" x14ac:dyDescent="0.25">
      <c r="B896" s="78"/>
      <c r="C896" s="73"/>
      <c r="D896" s="73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25"/>
      <c r="AY896" s="25"/>
      <c r="AZ896" s="94"/>
    </row>
    <row r="897" spans="2:52" s="76" customFormat="1" ht="12.95" customHeight="1" x14ac:dyDescent="0.25">
      <c r="B897" s="78"/>
      <c r="C897" s="73"/>
      <c r="D897" s="73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25"/>
      <c r="AY897" s="25"/>
      <c r="AZ897" s="94"/>
    </row>
    <row r="898" spans="2:52" s="76" customFormat="1" ht="12.95" customHeight="1" x14ac:dyDescent="0.25">
      <c r="B898" s="78"/>
      <c r="C898" s="73"/>
      <c r="D898" s="73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25"/>
      <c r="AY898" s="25"/>
      <c r="AZ898" s="94"/>
    </row>
    <row r="899" spans="2:52" s="76" customFormat="1" ht="12.95" customHeight="1" x14ac:dyDescent="0.25">
      <c r="B899" s="72"/>
      <c r="C899" s="73"/>
      <c r="D899" s="73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25"/>
      <c r="AY899" s="25"/>
      <c r="AZ899" s="94"/>
    </row>
    <row r="900" spans="2:52" s="76" customFormat="1" ht="12.95" customHeight="1" x14ac:dyDescent="0.25">
      <c r="B900" s="78"/>
      <c r="C900" s="73"/>
      <c r="D900" s="73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25"/>
      <c r="AY900" s="25"/>
      <c r="AZ900" s="94"/>
    </row>
    <row r="901" spans="2:52" s="76" customFormat="1" ht="12.95" customHeight="1" x14ac:dyDescent="0.25">
      <c r="B901" s="78"/>
      <c r="C901" s="73"/>
      <c r="D901" s="73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25"/>
      <c r="AY901" s="25"/>
      <c r="AZ901" s="94"/>
    </row>
    <row r="902" spans="2:52" s="76" customFormat="1" ht="18" customHeight="1" x14ac:dyDescent="0.25">
      <c r="B902" s="90"/>
      <c r="C902" s="73"/>
      <c r="D902" s="73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2:52" s="76" customFormat="1" ht="12.95" customHeight="1" x14ac:dyDescent="0.25">
      <c r="B903" s="78"/>
      <c r="C903" s="73"/>
      <c r="D903" s="73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25"/>
      <c r="AY903" s="25"/>
      <c r="AZ903" s="94"/>
    </row>
    <row r="904" spans="2:52" s="76" customFormat="1" ht="12.95" customHeight="1" x14ac:dyDescent="0.25">
      <c r="B904" s="78"/>
      <c r="C904" s="73"/>
      <c r="D904" s="73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25"/>
      <c r="AY904" s="25"/>
      <c r="AZ904" s="94"/>
    </row>
    <row r="905" spans="2:52" s="76" customFormat="1" ht="12.95" customHeight="1" x14ac:dyDescent="0.25">
      <c r="B905" s="78"/>
      <c r="C905" s="73"/>
      <c r="D905" s="73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25"/>
      <c r="AY905" s="25"/>
      <c r="AZ905" s="94"/>
    </row>
    <row r="906" spans="2:52" s="76" customFormat="1" ht="12.95" customHeight="1" x14ac:dyDescent="0.25">
      <c r="B906" s="78"/>
      <c r="C906" s="73"/>
      <c r="D906" s="73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25"/>
      <c r="AY906" s="25"/>
      <c r="AZ906" s="94"/>
    </row>
    <row r="907" spans="2:52" s="76" customFormat="1" ht="12.95" customHeight="1" x14ac:dyDescent="0.25">
      <c r="B907" s="78"/>
      <c r="C907" s="73"/>
      <c r="D907" s="73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25"/>
      <c r="AY907" s="25"/>
      <c r="AZ907" s="94"/>
    </row>
    <row r="908" spans="2:52" s="76" customFormat="1" ht="12.95" customHeight="1" x14ac:dyDescent="0.25">
      <c r="B908" s="78"/>
      <c r="C908" s="73"/>
      <c r="D908" s="73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25"/>
      <c r="AY908" s="25"/>
      <c r="AZ908" s="94"/>
    </row>
    <row r="909" spans="2:52" s="76" customFormat="1" ht="12.95" customHeight="1" x14ac:dyDescent="0.25">
      <c r="B909" s="78"/>
      <c r="C909" s="73"/>
      <c r="D909" s="73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25"/>
      <c r="AY909" s="25"/>
      <c r="AZ909" s="94"/>
    </row>
    <row r="910" spans="2:52" s="76" customFormat="1" ht="12.95" customHeight="1" x14ac:dyDescent="0.25">
      <c r="B910" s="72"/>
      <c r="C910" s="73"/>
      <c r="D910" s="73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25"/>
      <c r="AY910" s="25"/>
      <c r="AZ910" s="94"/>
    </row>
    <row r="911" spans="2:52" s="76" customFormat="1" ht="12.95" customHeight="1" x14ac:dyDescent="0.25">
      <c r="B911" s="78"/>
      <c r="C911" s="73"/>
      <c r="D911" s="73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25"/>
      <c r="AY911" s="25"/>
      <c r="AZ911" s="94"/>
    </row>
    <row r="912" spans="2:52" s="76" customFormat="1" ht="12.95" customHeight="1" x14ac:dyDescent="0.25">
      <c r="B912" s="78"/>
      <c r="C912" s="73"/>
      <c r="D912" s="73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25"/>
      <c r="AY912" s="25"/>
      <c r="AZ912" s="94"/>
    </row>
    <row r="913" spans="2:52" s="76" customFormat="1" ht="12.95" customHeight="1" x14ac:dyDescent="0.25">
      <c r="B913" s="78"/>
      <c r="C913" s="73"/>
      <c r="D913" s="73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25"/>
      <c r="AY913" s="25"/>
      <c r="AZ913" s="94"/>
    </row>
    <row r="914" spans="2:52" s="76" customFormat="1" ht="18" customHeight="1" x14ac:dyDescent="0.25">
      <c r="B914" s="90"/>
      <c r="C914" s="73"/>
      <c r="D914" s="73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2:52" s="76" customFormat="1" ht="12.95" customHeight="1" x14ac:dyDescent="0.25">
      <c r="B915" s="78"/>
      <c r="C915" s="73"/>
      <c r="D915" s="73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25"/>
      <c r="AY915" s="25"/>
      <c r="AZ915" s="94"/>
    </row>
    <row r="916" spans="2:52" s="76" customFormat="1" ht="12.95" customHeight="1" x14ac:dyDescent="0.25">
      <c r="B916" s="78"/>
      <c r="C916" s="73"/>
      <c r="D916" s="73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25"/>
      <c r="AY916" s="25"/>
      <c r="AZ916" s="94"/>
    </row>
    <row r="917" spans="2:52" s="76" customFormat="1" ht="12.95" customHeight="1" x14ac:dyDescent="0.25">
      <c r="B917" s="78"/>
      <c r="C917" s="73"/>
      <c r="D917" s="73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25"/>
      <c r="AY917" s="25"/>
      <c r="AZ917" s="94"/>
    </row>
    <row r="918" spans="2:52" s="76" customFormat="1" ht="12.95" customHeight="1" x14ac:dyDescent="0.25">
      <c r="B918" s="72"/>
      <c r="C918" s="73"/>
      <c r="D918" s="73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25"/>
      <c r="AY918" s="25"/>
      <c r="AZ918" s="94"/>
    </row>
    <row r="919" spans="2:52" s="76" customFormat="1" ht="18" customHeight="1" x14ac:dyDescent="0.25">
      <c r="B919" s="90"/>
      <c r="C919" s="73"/>
      <c r="D919" s="73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2:52" s="76" customFormat="1" ht="12.95" customHeight="1" x14ac:dyDescent="0.25">
      <c r="B920" s="78"/>
      <c r="C920" s="73"/>
      <c r="D920" s="73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25"/>
      <c r="AY920" s="25"/>
      <c r="AZ920" s="94"/>
    </row>
    <row r="921" spans="2:52" s="76" customFormat="1" ht="12.95" customHeight="1" x14ac:dyDescent="0.25">
      <c r="B921" s="78"/>
      <c r="C921" s="73"/>
      <c r="D921" s="73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25"/>
      <c r="AY921" s="25"/>
      <c r="AZ921" s="94"/>
    </row>
    <row r="922" spans="2:52" s="76" customFormat="1" ht="12.95" customHeight="1" x14ac:dyDescent="0.25">
      <c r="B922" s="78"/>
      <c r="C922" s="73"/>
      <c r="D922" s="73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25"/>
      <c r="AY922" s="25"/>
      <c r="AZ922" s="94"/>
    </row>
    <row r="923" spans="2:52" s="76" customFormat="1" ht="12.95" customHeight="1" x14ac:dyDescent="0.25">
      <c r="B923" s="78"/>
      <c r="C923" s="73"/>
      <c r="D923" s="73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25"/>
      <c r="AY923" s="25"/>
      <c r="AZ923" s="94"/>
    </row>
    <row r="924" spans="2:52" s="76" customFormat="1" ht="12.95" customHeight="1" x14ac:dyDescent="0.25">
      <c r="B924" s="78"/>
      <c r="C924" s="73"/>
      <c r="D924" s="73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25"/>
      <c r="AY924" s="25"/>
      <c r="AZ924" s="94"/>
    </row>
    <row r="925" spans="2:52" s="76" customFormat="1" ht="12.95" customHeight="1" x14ac:dyDescent="0.25">
      <c r="B925" s="78"/>
      <c r="C925" s="73"/>
      <c r="D925" s="73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25"/>
      <c r="AY925" s="25"/>
      <c r="AZ925" s="94"/>
    </row>
    <row r="926" spans="2:52" s="76" customFormat="1" ht="12.95" customHeight="1" x14ac:dyDescent="0.25">
      <c r="B926" s="78"/>
      <c r="C926" s="73"/>
      <c r="D926" s="73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25"/>
      <c r="AY926" s="25"/>
      <c r="AZ926" s="94"/>
    </row>
    <row r="927" spans="2:52" s="76" customFormat="1" ht="12.95" customHeight="1" x14ac:dyDescent="0.25">
      <c r="B927" s="78"/>
      <c r="C927" s="73"/>
      <c r="D927" s="73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25"/>
      <c r="AY927" s="25"/>
      <c r="AZ927" s="94"/>
    </row>
    <row r="928" spans="2:52" s="76" customFormat="1" ht="12.95" customHeight="1" x14ac:dyDescent="0.25">
      <c r="B928" s="72"/>
      <c r="C928" s="73"/>
      <c r="D928" s="73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25"/>
      <c r="AY928" s="25"/>
      <c r="AZ928" s="94"/>
    </row>
    <row r="929" spans="2:52" s="76" customFormat="1" ht="12.95" customHeight="1" x14ac:dyDescent="0.25">
      <c r="B929" s="84"/>
      <c r="C929" s="73"/>
      <c r="D929" s="73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25"/>
      <c r="AY929" s="25"/>
      <c r="AZ929" s="94"/>
    </row>
    <row r="930" spans="2:52" s="76" customFormat="1" ht="18" customHeight="1" x14ac:dyDescent="0.25">
      <c r="B930" s="90"/>
      <c r="C930" s="73"/>
      <c r="D930" s="73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2:52" s="76" customFormat="1" ht="12.95" customHeight="1" x14ac:dyDescent="0.25">
      <c r="B931" s="78"/>
      <c r="C931" s="73"/>
      <c r="D931" s="73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25"/>
      <c r="AY931" s="25"/>
      <c r="AZ931" s="94"/>
    </row>
    <row r="932" spans="2:52" s="76" customFormat="1" ht="12.95" customHeight="1" x14ac:dyDescent="0.25">
      <c r="B932" s="72"/>
      <c r="C932" s="73"/>
      <c r="D932" s="73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25"/>
      <c r="AY932" s="25"/>
      <c r="AZ932" s="94"/>
    </row>
    <row r="933" spans="2:52" s="76" customFormat="1" x14ac:dyDescent="0.25">
      <c r="B933" s="81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2:52" s="76" customFormat="1" x14ac:dyDescent="0.25">
      <c r="B934" s="81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2:52" s="76" customFormat="1" x14ac:dyDescent="0.25">
      <c r="B935" s="81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2:52" s="76" customFormat="1" x14ac:dyDescent="0.25">
      <c r="B936" s="81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2:52" s="76" customFormat="1" x14ac:dyDescent="0.25">
      <c r="B937" s="81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2:52" s="76" customFormat="1" x14ac:dyDescent="0.25">
      <c r="B938" s="81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2:52" s="76" customFormat="1" x14ac:dyDescent="0.25">
      <c r="B939" s="81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2:52" s="76" customFormat="1" x14ac:dyDescent="0.25">
      <c r="B940" s="81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2:52" s="76" customFormat="1" x14ac:dyDescent="0.25">
      <c r="B941" s="81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2:52" s="76" customFormat="1" x14ac:dyDescent="0.25">
      <c r="B942" s="81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2:52" s="76" customFormat="1" x14ac:dyDescent="0.25">
      <c r="B943" s="81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2:52" s="76" customFormat="1" x14ac:dyDescent="0.25">
      <c r="B944" s="81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2:52" s="76" customFormat="1" x14ac:dyDescent="0.25">
      <c r="B945" s="81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2:52" s="76" customFormat="1" x14ac:dyDescent="0.25">
      <c r="B946" s="81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2:52" s="76" customFormat="1" x14ac:dyDescent="0.25">
      <c r="B947" s="81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2:52" s="76" customFormat="1" x14ac:dyDescent="0.25">
      <c r="B948" s="81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2:52" s="76" customFormat="1" x14ac:dyDescent="0.25">
      <c r="B949" s="81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2:52" s="76" customFormat="1" x14ac:dyDescent="0.25">
      <c r="B950" s="81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2:52" s="76" customFormat="1" x14ac:dyDescent="0.25">
      <c r="B951" s="81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2:52" s="76" customFormat="1" x14ac:dyDescent="0.25">
      <c r="B952" s="81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2:52" s="76" customFormat="1" x14ac:dyDescent="0.25">
      <c r="B953" s="81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2:52" s="76" customFormat="1" x14ac:dyDescent="0.25">
      <c r="B954" s="81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2:52" s="76" customFormat="1" x14ac:dyDescent="0.25">
      <c r="B955" s="81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2:52" s="76" customFormat="1" x14ac:dyDescent="0.25">
      <c r="B956" s="81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2:52" s="76" customFormat="1" x14ac:dyDescent="0.25">
      <c r="B957" s="81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2:52" s="76" customFormat="1" x14ac:dyDescent="0.25">
      <c r="B958" s="81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2:52" s="76" customFormat="1" x14ac:dyDescent="0.25">
      <c r="B959" s="81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2:52" s="76" customFormat="1" x14ac:dyDescent="0.25">
      <c r="B960" s="81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2:52" s="76" customFormat="1" x14ac:dyDescent="0.25">
      <c r="B961" s="81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2:52" s="76" customFormat="1" x14ac:dyDescent="0.25">
      <c r="B962" s="81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2:52" s="76" customFormat="1" x14ac:dyDescent="0.25">
      <c r="B963" s="81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2:52" s="76" customFormat="1" x14ac:dyDescent="0.25">
      <c r="B964" s="81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2:52" s="76" customFormat="1" x14ac:dyDescent="0.25">
      <c r="B965" s="81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2:52" s="76" customFormat="1" x14ac:dyDescent="0.25">
      <c r="B966" s="81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2:52" s="76" customFormat="1" x14ac:dyDescent="0.25">
      <c r="B967" s="81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2:52" s="76" customFormat="1" x14ac:dyDescent="0.25">
      <c r="B968" s="81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2:52" s="76" customFormat="1" x14ac:dyDescent="0.25">
      <c r="B969" s="81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2:52" s="76" customFormat="1" x14ac:dyDescent="0.25">
      <c r="B970" s="81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2:52" s="76" customFormat="1" x14ac:dyDescent="0.25">
      <c r="B971" s="81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2:52" s="76" customFormat="1" x14ac:dyDescent="0.25">
      <c r="B972" s="81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2:52" s="76" customFormat="1" x14ac:dyDescent="0.25">
      <c r="B973" s="81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2:52" s="76" customFormat="1" x14ac:dyDescent="0.25">
      <c r="B974" s="81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2:52" s="76" customFormat="1" x14ac:dyDescent="0.25">
      <c r="B975" s="81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2:52" s="76" customFormat="1" x14ac:dyDescent="0.25">
      <c r="B976" s="81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2:52" s="76" customFormat="1" x14ac:dyDescent="0.25">
      <c r="B977" s="81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2:52" s="76" customFormat="1" x14ac:dyDescent="0.25">
      <c r="B978" s="81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2:52" s="76" customFormat="1" x14ac:dyDescent="0.25">
      <c r="B979" s="81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2:52" s="76" customFormat="1" x14ac:dyDescent="0.25">
      <c r="B980" s="81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2:52" s="76" customFormat="1" x14ac:dyDescent="0.25">
      <c r="B981" s="81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2:52" s="76" customFormat="1" x14ac:dyDescent="0.25">
      <c r="B982" s="81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2:52" s="76" customFormat="1" x14ac:dyDescent="0.25">
      <c r="B983" s="81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2:52" s="76" customFormat="1" x14ac:dyDescent="0.25">
      <c r="B984" s="81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2:52" s="76" customFormat="1" x14ac:dyDescent="0.25">
      <c r="B985" s="81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2:52" s="76" customFormat="1" x14ac:dyDescent="0.25">
      <c r="B986" s="81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2:52" s="76" customFormat="1" x14ac:dyDescent="0.25">
      <c r="B987" s="81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  <row r="988" spans="2:52" s="76" customFormat="1" x14ac:dyDescent="0.25">
      <c r="B988" s="81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</row>
    <row r="989" spans="2:52" s="76" customFormat="1" x14ac:dyDescent="0.25">
      <c r="B989" s="81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</row>
    <row r="990" spans="2:52" s="76" customFormat="1" x14ac:dyDescent="0.25">
      <c r="B990" s="81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</row>
    <row r="991" spans="2:52" s="76" customFormat="1" x14ac:dyDescent="0.25">
      <c r="B991" s="81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</row>
    <row r="992" spans="2:52" s="76" customFormat="1" x14ac:dyDescent="0.25">
      <c r="B992" s="81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</row>
    <row r="993" spans="2:52" s="76" customFormat="1" x14ac:dyDescent="0.25">
      <c r="B993" s="81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</row>
    <row r="994" spans="2:52" s="76" customFormat="1" x14ac:dyDescent="0.25">
      <c r="B994" s="81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</row>
    <row r="995" spans="2:52" s="76" customFormat="1" x14ac:dyDescent="0.25">
      <c r="B995" s="81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</row>
    <row r="996" spans="2:52" s="76" customFormat="1" x14ac:dyDescent="0.25">
      <c r="B996" s="81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</row>
    <row r="997" spans="2:52" s="76" customFormat="1" x14ac:dyDescent="0.25">
      <c r="B997" s="81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</row>
    <row r="998" spans="2:52" s="76" customFormat="1" x14ac:dyDescent="0.25">
      <c r="B998" s="81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</row>
    <row r="999" spans="2:52" s="76" customFormat="1" x14ac:dyDescent="0.25">
      <c r="B999" s="81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</row>
    <row r="1000" spans="2:52" s="76" customFormat="1" x14ac:dyDescent="0.25">
      <c r="B1000" s="81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</row>
    <row r="1001" spans="2:52" s="76" customFormat="1" x14ac:dyDescent="0.25">
      <c r="B1001" s="81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</row>
    <row r="1002" spans="2:52" s="76" customFormat="1" x14ac:dyDescent="0.25">
      <c r="B1002" s="81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</row>
    <row r="1003" spans="2:52" s="76" customFormat="1" x14ac:dyDescent="0.25">
      <c r="B1003" s="81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</row>
    <row r="1004" spans="2:52" s="76" customFormat="1" x14ac:dyDescent="0.25">
      <c r="B1004" s="81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</row>
    <row r="1005" spans="2:52" s="76" customFormat="1" x14ac:dyDescent="0.25">
      <c r="B1005" s="81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</row>
    <row r="1006" spans="2:52" s="76" customFormat="1" x14ac:dyDescent="0.25">
      <c r="B1006" s="81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</row>
    <row r="1007" spans="2:52" s="76" customFormat="1" x14ac:dyDescent="0.25">
      <c r="B1007" s="81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</row>
    <row r="1008" spans="2:52" s="76" customFormat="1" x14ac:dyDescent="0.25">
      <c r="B1008" s="81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</row>
    <row r="1009" spans="2:52" s="76" customFormat="1" x14ac:dyDescent="0.25">
      <c r="B1009" s="81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</row>
    <row r="1010" spans="2:52" s="76" customFormat="1" x14ac:dyDescent="0.25">
      <c r="B1010" s="81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</row>
    <row r="1011" spans="2:52" s="76" customFormat="1" x14ac:dyDescent="0.25">
      <c r="B1011" s="81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</row>
    <row r="1012" spans="2:52" s="76" customFormat="1" x14ac:dyDescent="0.25">
      <c r="B1012" s="81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</row>
    <row r="1013" spans="2:52" s="76" customFormat="1" x14ac:dyDescent="0.25">
      <c r="B1013" s="81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</row>
    <row r="1014" spans="2:52" s="76" customFormat="1" x14ac:dyDescent="0.25">
      <c r="B1014" s="81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</row>
    <row r="1015" spans="2:52" s="76" customFormat="1" x14ac:dyDescent="0.25">
      <c r="B1015" s="81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</row>
    <row r="1016" spans="2:52" s="76" customFormat="1" x14ac:dyDescent="0.25">
      <c r="B1016" s="81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</row>
    <row r="1017" spans="2:52" s="76" customFormat="1" x14ac:dyDescent="0.25">
      <c r="B1017" s="81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</row>
    <row r="1018" spans="2:52" s="76" customFormat="1" x14ac:dyDescent="0.25">
      <c r="B1018" s="81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</row>
    <row r="1019" spans="2:52" s="76" customFormat="1" x14ac:dyDescent="0.25">
      <c r="B1019" s="81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</row>
    <row r="1020" spans="2:52" s="76" customFormat="1" x14ac:dyDescent="0.25">
      <c r="B1020" s="81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</row>
    <row r="1021" spans="2:52" s="76" customFormat="1" x14ac:dyDescent="0.25">
      <c r="B1021" s="81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</row>
    <row r="1022" spans="2:52" s="76" customFormat="1" x14ac:dyDescent="0.25">
      <c r="B1022" s="81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</row>
    <row r="1023" spans="2:52" x14ac:dyDescent="0.25">
      <c r="B1023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  <c r="AV1023" s="16"/>
      <c r="AW1023" s="16"/>
      <c r="AX1023" s="16"/>
      <c r="AY1023" s="16"/>
      <c r="AZ1023" s="16"/>
    </row>
    <row r="1024" spans="2:52" x14ac:dyDescent="0.25">
      <c r="B1024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  <c r="AV1024" s="16"/>
      <c r="AW1024" s="16"/>
      <c r="AX1024" s="16"/>
      <c r="AY1024" s="16"/>
      <c r="AZ1024" s="16"/>
    </row>
    <row r="1025" spans="2:52" x14ac:dyDescent="0.25">
      <c r="B102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  <c r="AV1025" s="16"/>
      <c r="AW1025" s="16"/>
      <c r="AX1025" s="16"/>
      <c r="AY1025" s="16"/>
      <c r="AZ1025" s="16"/>
    </row>
    <row r="1026" spans="2:52" x14ac:dyDescent="0.25">
      <c r="B1026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6"/>
      <c r="AG1026" s="16"/>
      <c r="AH1026" s="16"/>
      <c r="AI1026" s="16"/>
      <c r="AJ1026" s="16"/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  <c r="AV1026" s="16"/>
      <c r="AW1026" s="16"/>
      <c r="AX1026" s="16"/>
      <c r="AY1026" s="16"/>
      <c r="AZ1026" s="16"/>
    </row>
    <row r="1027" spans="2:52" x14ac:dyDescent="0.25">
      <c r="B1027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  <c r="AV1027" s="16"/>
      <c r="AW1027" s="16"/>
      <c r="AX1027" s="16"/>
      <c r="AY1027" s="16"/>
      <c r="AZ1027" s="16"/>
    </row>
    <row r="1028" spans="2:52" x14ac:dyDescent="0.25">
      <c r="B1028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6"/>
      <c r="AG1028" s="16"/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  <c r="AV1028" s="16"/>
      <c r="AW1028" s="16"/>
      <c r="AX1028" s="16"/>
      <c r="AY1028" s="16"/>
      <c r="AZ1028" s="16"/>
    </row>
    <row r="1029" spans="2:52" x14ac:dyDescent="0.25">
      <c r="B1029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  <c r="AV1029" s="16"/>
      <c r="AW1029" s="16"/>
      <c r="AX1029" s="16"/>
      <c r="AY1029" s="16"/>
      <c r="AZ1029" s="16"/>
    </row>
    <row r="1030" spans="2:52" x14ac:dyDescent="0.25">
      <c r="B1030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  <c r="AV1030" s="16"/>
      <c r="AW1030" s="16"/>
      <c r="AX1030" s="16"/>
      <c r="AY1030" s="16"/>
      <c r="AZ1030" s="16"/>
    </row>
    <row r="1031" spans="2:52" x14ac:dyDescent="0.25">
      <c r="B1031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  <c r="AV1031" s="16"/>
      <c r="AW1031" s="16"/>
      <c r="AX1031" s="16"/>
      <c r="AY1031" s="16"/>
      <c r="AZ1031" s="16"/>
    </row>
    <row r="1032" spans="2:52" x14ac:dyDescent="0.25">
      <c r="B1032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  <c r="AV1032" s="16"/>
      <c r="AW1032" s="16"/>
      <c r="AX1032" s="16"/>
      <c r="AY1032" s="16"/>
      <c r="AZ1032" s="16"/>
    </row>
    <row r="1033" spans="2:52" x14ac:dyDescent="0.25">
      <c r="B1033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  <c r="AV1033" s="16"/>
      <c r="AW1033" s="16"/>
      <c r="AX1033" s="16"/>
      <c r="AY1033" s="16"/>
      <c r="AZ1033" s="16"/>
    </row>
    <row r="1034" spans="2:52" x14ac:dyDescent="0.25">
      <c r="B1034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  <c r="AV1034" s="16"/>
      <c r="AW1034" s="16"/>
      <c r="AX1034" s="16"/>
      <c r="AY1034" s="16"/>
      <c r="AZ1034" s="16"/>
    </row>
    <row r="1035" spans="2:52" x14ac:dyDescent="0.25">
      <c r="B103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  <c r="AV1035" s="16"/>
      <c r="AW1035" s="16"/>
      <c r="AX1035" s="16"/>
      <c r="AY1035" s="16"/>
      <c r="AZ1035" s="16"/>
    </row>
    <row r="1036" spans="2:52" x14ac:dyDescent="0.25">
      <c r="B1036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6"/>
      <c r="AG1036" s="16"/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  <c r="AV1036" s="16"/>
      <c r="AW1036" s="16"/>
      <c r="AX1036" s="16"/>
      <c r="AY1036" s="16"/>
      <c r="AZ1036" s="16"/>
    </row>
    <row r="1037" spans="2:52" x14ac:dyDescent="0.25">
      <c r="B1037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  <c r="AV1037" s="16"/>
      <c r="AW1037" s="16"/>
      <c r="AX1037" s="16"/>
      <c r="AY1037" s="16"/>
      <c r="AZ1037" s="16"/>
    </row>
    <row r="1038" spans="2:52" x14ac:dyDescent="0.25">
      <c r="B1038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  <c r="AV1038" s="16"/>
      <c r="AW1038" s="16"/>
      <c r="AX1038" s="16"/>
      <c r="AY1038" s="16"/>
      <c r="AZ1038" s="16"/>
    </row>
    <row r="1039" spans="2:52" x14ac:dyDescent="0.25">
      <c r="B1039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  <c r="AV1039" s="16"/>
      <c r="AW1039" s="16"/>
      <c r="AX1039" s="16"/>
      <c r="AY1039" s="16"/>
      <c r="AZ1039" s="16"/>
    </row>
    <row r="1040" spans="2:52" x14ac:dyDescent="0.25">
      <c r="B1040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6"/>
      <c r="AG1040" s="16"/>
      <c r="AH1040" s="16"/>
      <c r="AI1040" s="16"/>
      <c r="AJ1040" s="16"/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  <c r="AV1040" s="16"/>
      <c r="AW1040" s="16"/>
      <c r="AX1040" s="16"/>
      <c r="AY1040" s="16"/>
      <c r="AZ1040" s="16"/>
    </row>
    <row r="1041" spans="2:52" x14ac:dyDescent="0.25">
      <c r="B1041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  <c r="AV1041" s="16"/>
      <c r="AW1041" s="16"/>
      <c r="AX1041" s="16"/>
      <c r="AY1041" s="16"/>
      <c r="AZ1041" s="16"/>
    </row>
    <row r="1042" spans="2:52" x14ac:dyDescent="0.25">
      <c r="B1042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  <c r="AV1042" s="16"/>
      <c r="AW1042" s="16"/>
      <c r="AX1042" s="16"/>
      <c r="AY1042" s="16"/>
      <c r="AZ1042" s="16"/>
    </row>
    <row r="1043" spans="2:52" x14ac:dyDescent="0.25">
      <c r="B1043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  <c r="AV1043" s="16"/>
      <c r="AW1043" s="16"/>
      <c r="AX1043" s="16"/>
      <c r="AY1043" s="16"/>
      <c r="AZ1043" s="16"/>
    </row>
    <row r="1044" spans="2:52" x14ac:dyDescent="0.25">
      <c r="B1044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  <c r="AV1044" s="16"/>
      <c r="AW1044" s="16"/>
      <c r="AX1044" s="16"/>
      <c r="AY1044" s="16"/>
      <c r="AZ1044" s="16"/>
    </row>
    <row r="1045" spans="2:52" x14ac:dyDescent="0.25">
      <c r="B104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  <c r="AV1045" s="16"/>
      <c r="AW1045" s="16"/>
      <c r="AX1045" s="16"/>
      <c r="AY1045" s="16"/>
      <c r="AZ1045" s="16"/>
    </row>
    <row r="1046" spans="2:52" x14ac:dyDescent="0.25">
      <c r="B1046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  <c r="AV1046" s="16"/>
      <c r="AW1046" s="16"/>
      <c r="AX1046" s="16"/>
      <c r="AY1046" s="16"/>
      <c r="AZ1046" s="16"/>
    </row>
    <row r="1047" spans="2:52" x14ac:dyDescent="0.25">
      <c r="B1047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  <c r="AV1047" s="16"/>
      <c r="AW1047" s="16"/>
      <c r="AX1047" s="16"/>
      <c r="AY1047" s="16"/>
      <c r="AZ1047" s="16"/>
    </row>
    <row r="1048" spans="2:52" x14ac:dyDescent="0.25">
      <c r="B1048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  <c r="AV1048" s="16"/>
      <c r="AW1048" s="16"/>
      <c r="AX1048" s="16"/>
      <c r="AY1048" s="16"/>
      <c r="AZ1048" s="16"/>
    </row>
    <row r="1049" spans="2:52" x14ac:dyDescent="0.25">
      <c r="B1049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6"/>
      <c r="AG1049" s="16"/>
      <c r="AH1049" s="16"/>
      <c r="AI1049" s="16"/>
      <c r="AJ1049" s="16"/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  <c r="AV1049" s="16"/>
      <c r="AW1049" s="16"/>
      <c r="AX1049" s="16"/>
      <c r="AY1049" s="16"/>
      <c r="AZ1049" s="16"/>
    </row>
    <row r="1050" spans="2:52" x14ac:dyDescent="0.25">
      <c r="B1050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6"/>
      <c r="AG1050" s="16"/>
      <c r="AH1050" s="16"/>
      <c r="AI1050" s="16"/>
      <c r="AJ1050" s="16"/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  <c r="AV1050" s="16"/>
      <c r="AW1050" s="16"/>
      <c r="AX1050" s="16"/>
      <c r="AY1050" s="16"/>
      <c r="AZ1050" s="16"/>
    </row>
    <row r="1051" spans="2:52" x14ac:dyDescent="0.25">
      <c r="B1051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  <c r="AV1051" s="16"/>
      <c r="AW1051" s="16"/>
      <c r="AX1051" s="16"/>
      <c r="AY1051" s="16"/>
      <c r="AZ1051" s="16"/>
    </row>
    <row r="1052" spans="2:52" x14ac:dyDescent="0.25">
      <c r="B1052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  <c r="AV1052" s="16"/>
      <c r="AW1052" s="16"/>
      <c r="AX1052" s="16"/>
      <c r="AY1052" s="16"/>
      <c r="AZ1052" s="16"/>
    </row>
    <row r="1053" spans="2:52" x14ac:dyDescent="0.25">
      <c r="B1053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6"/>
      <c r="AG1053" s="16"/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  <c r="AV1053" s="16"/>
      <c r="AW1053" s="16"/>
      <c r="AX1053" s="16"/>
      <c r="AY1053" s="16"/>
      <c r="AZ1053" s="16"/>
    </row>
    <row r="1054" spans="2:52" x14ac:dyDescent="0.25">
      <c r="B1054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  <c r="AV1054" s="16"/>
      <c r="AW1054" s="16"/>
      <c r="AX1054" s="16"/>
      <c r="AY1054" s="16"/>
      <c r="AZ1054" s="16"/>
    </row>
    <row r="1055" spans="2:52" x14ac:dyDescent="0.25">
      <c r="B105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  <c r="AV1055" s="16"/>
      <c r="AW1055" s="16"/>
      <c r="AX1055" s="16"/>
      <c r="AY1055" s="16"/>
      <c r="AZ1055" s="16"/>
    </row>
    <row r="1056" spans="2:52" x14ac:dyDescent="0.25">
      <c r="B1056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6"/>
      <c r="AG1056" s="16"/>
      <c r="AH1056" s="16"/>
      <c r="AI1056" s="16"/>
      <c r="AJ1056" s="16"/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  <c r="AV1056" s="16"/>
      <c r="AW1056" s="16"/>
      <c r="AX1056" s="16"/>
      <c r="AY1056" s="16"/>
      <c r="AZ1056" s="16"/>
    </row>
    <row r="1057" spans="2:52" x14ac:dyDescent="0.25">
      <c r="B1057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6"/>
      <c r="AG1057" s="16"/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  <c r="AV1057" s="16"/>
      <c r="AW1057" s="16"/>
      <c r="AX1057" s="16"/>
      <c r="AY1057" s="16"/>
      <c r="AZ1057" s="16"/>
    </row>
    <row r="1058" spans="2:52" x14ac:dyDescent="0.25">
      <c r="B1058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  <c r="AV1058" s="16"/>
      <c r="AW1058" s="16"/>
      <c r="AX1058" s="16"/>
      <c r="AY1058" s="16"/>
      <c r="AZ1058" s="16"/>
    </row>
    <row r="1059" spans="2:52" x14ac:dyDescent="0.25">
      <c r="B1059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  <c r="AV1059" s="16"/>
      <c r="AW1059" s="16"/>
      <c r="AX1059" s="16"/>
      <c r="AY1059" s="16"/>
      <c r="AZ1059" s="16"/>
    </row>
    <row r="1060" spans="2:52" x14ac:dyDescent="0.25">
      <c r="B1060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6"/>
      <c r="AG1060" s="16"/>
      <c r="AH1060" s="16"/>
      <c r="AI1060" s="16"/>
      <c r="AJ1060" s="16"/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  <c r="AV1060" s="16"/>
      <c r="AW1060" s="16"/>
      <c r="AX1060" s="16"/>
      <c r="AY1060" s="16"/>
      <c r="AZ1060" s="16"/>
    </row>
    <row r="1061" spans="2:52" x14ac:dyDescent="0.25">
      <c r="B1061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6"/>
      <c r="AG1061" s="16"/>
      <c r="AH1061" s="16"/>
      <c r="AI1061" s="16"/>
      <c r="AJ1061" s="16"/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  <c r="AV1061" s="16"/>
      <c r="AW1061" s="16"/>
      <c r="AX1061" s="16"/>
      <c r="AY1061" s="16"/>
      <c r="AZ1061" s="16"/>
    </row>
    <row r="1062" spans="2:52" x14ac:dyDescent="0.25">
      <c r="B1062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  <c r="AV1062" s="16"/>
      <c r="AW1062" s="16"/>
      <c r="AX1062" s="16"/>
      <c r="AY1062" s="16"/>
      <c r="AZ1062" s="16"/>
    </row>
    <row r="1063" spans="2:52" x14ac:dyDescent="0.25">
      <c r="B1063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6"/>
      <c r="AG1063" s="16"/>
      <c r="AH1063" s="16"/>
      <c r="AI1063" s="16"/>
      <c r="AJ1063" s="16"/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  <c r="AV1063" s="16"/>
      <c r="AW1063" s="16"/>
      <c r="AX1063" s="16"/>
      <c r="AY1063" s="16"/>
      <c r="AZ1063" s="16"/>
    </row>
    <row r="1064" spans="2:52" x14ac:dyDescent="0.25">
      <c r="B1064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6"/>
      <c r="AG1064" s="16"/>
      <c r="AH1064" s="16"/>
      <c r="AI1064" s="16"/>
      <c r="AJ1064" s="16"/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  <c r="AV1064" s="16"/>
      <c r="AW1064" s="16"/>
      <c r="AX1064" s="16"/>
      <c r="AY1064" s="16"/>
      <c r="AZ1064" s="16"/>
    </row>
    <row r="1065" spans="2:52" x14ac:dyDescent="0.25">
      <c r="B106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  <c r="AV1065" s="16"/>
      <c r="AW1065" s="16"/>
      <c r="AX1065" s="16"/>
      <c r="AY1065" s="16"/>
      <c r="AZ1065" s="16"/>
    </row>
    <row r="1066" spans="2:52" x14ac:dyDescent="0.25">
      <c r="B1066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  <c r="AV1066" s="16"/>
      <c r="AW1066" s="16"/>
      <c r="AX1066" s="16"/>
      <c r="AY1066" s="16"/>
      <c r="AZ1066" s="16"/>
    </row>
    <row r="1067" spans="2:52" x14ac:dyDescent="0.25">
      <c r="B1067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  <c r="AV1067" s="16"/>
      <c r="AW1067" s="16"/>
      <c r="AX1067" s="16"/>
      <c r="AY1067" s="16"/>
      <c r="AZ1067" s="16"/>
    </row>
    <row r="1068" spans="2:52" x14ac:dyDescent="0.25">
      <c r="B1068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6"/>
      <c r="AG1068" s="16"/>
      <c r="AH1068" s="16"/>
      <c r="AI1068" s="16"/>
      <c r="AJ1068" s="16"/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  <c r="AV1068" s="16"/>
      <c r="AW1068" s="16"/>
      <c r="AX1068" s="16"/>
      <c r="AY1068" s="16"/>
      <c r="AZ1068" s="16"/>
    </row>
    <row r="1069" spans="2:52" x14ac:dyDescent="0.25">
      <c r="B1069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6"/>
      <c r="AG1069" s="16"/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  <c r="AV1069" s="16"/>
      <c r="AW1069" s="16"/>
      <c r="AX1069" s="16"/>
      <c r="AY1069" s="16"/>
      <c r="AZ1069" s="16"/>
    </row>
    <row r="1070" spans="2:52" x14ac:dyDescent="0.25">
      <c r="B1070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  <c r="AV1070" s="16"/>
      <c r="AW1070" s="16"/>
      <c r="AX1070" s="16"/>
      <c r="AY1070" s="16"/>
      <c r="AZ1070" s="16"/>
    </row>
    <row r="1071" spans="2:52" x14ac:dyDescent="0.25">
      <c r="B1071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  <c r="AV1071" s="16"/>
      <c r="AW1071" s="16"/>
      <c r="AX1071" s="16"/>
      <c r="AY1071" s="16"/>
      <c r="AZ1071" s="16"/>
    </row>
    <row r="1072" spans="2:52" x14ac:dyDescent="0.25">
      <c r="B1072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  <c r="AV1072" s="16"/>
      <c r="AW1072" s="16"/>
      <c r="AX1072" s="16"/>
      <c r="AY1072" s="16"/>
      <c r="AZ1072" s="16"/>
    </row>
    <row r="1073" spans="2:52" x14ac:dyDescent="0.25">
      <c r="B1073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  <c r="AV1073" s="16"/>
      <c r="AW1073" s="16"/>
      <c r="AX1073" s="16"/>
      <c r="AY1073" s="16"/>
      <c r="AZ1073" s="16"/>
    </row>
    <row r="1074" spans="2:52" x14ac:dyDescent="0.25">
      <c r="B1074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  <c r="AV1074" s="16"/>
      <c r="AW1074" s="16"/>
      <c r="AX1074" s="16"/>
      <c r="AY1074" s="16"/>
      <c r="AZ1074" s="16"/>
    </row>
    <row r="1075" spans="2:52" x14ac:dyDescent="0.25">
      <c r="B107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  <c r="AV1075" s="16"/>
      <c r="AW1075" s="16"/>
      <c r="AX1075" s="16"/>
      <c r="AY1075" s="16"/>
      <c r="AZ1075" s="16"/>
    </row>
    <row r="1076" spans="2:52" x14ac:dyDescent="0.25">
      <c r="B1076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  <c r="AV1076" s="16"/>
      <c r="AW1076" s="16"/>
      <c r="AX1076" s="16"/>
      <c r="AY1076" s="16"/>
      <c r="AZ1076" s="16"/>
    </row>
    <row r="1077" spans="2:52" x14ac:dyDescent="0.25">
      <c r="B1077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6"/>
      <c r="AG1077" s="16"/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  <c r="AV1077" s="16"/>
      <c r="AW1077" s="16"/>
      <c r="AX1077" s="16"/>
      <c r="AY1077" s="16"/>
      <c r="AZ1077" s="16"/>
    </row>
    <row r="1078" spans="2:52" x14ac:dyDescent="0.25">
      <c r="B1078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  <c r="AV1078" s="16"/>
      <c r="AW1078" s="16"/>
      <c r="AX1078" s="16"/>
      <c r="AY1078" s="16"/>
      <c r="AZ1078" s="16"/>
    </row>
    <row r="1079" spans="2:52" x14ac:dyDescent="0.25">
      <c r="B1079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6"/>
      <c r="AG1079" s="16"/>
      <c r="AH1079" s="16"/>
      <c r="AI1079" s="16"/>
      <c r="AJ1079" s="16"/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  <c r="AV1079" s="16"/>
      <c r="AW1079" s="16"/>
      <c r="AX1079" s="16"/>
      <c r="AY1079" s="16"/>
      <c r="AZ1079" s="16"/>
    </row>
    <row r="1080" spans="2:52" x14ac:dyDescent="0.25">
      <c r="B1080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  <c r="AV1080" s="16"/>
      <c r="AW1080" s="16"/>
      <c r="AX1080" s="16"/>
      <c r="AY1080" s="16"/>
      <c r="AZ1080" s="16"/>
    </row>
    <row r="1081" spans="2:52" x14ac:dyDescent="0.25">
      <c r="B1081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6"/>
      <c r="AG1081" s="16"/>
      <c r="AH1081" s="16"/>
      <c r="AI1081" s="16"/>
      <c r="AJ1081" s="16"/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  <c r="AV1081" s="16"/>
      <c r="AW1081" s="16"/>
      <c r="AX1081" s="16"/>
      <c r="AY1081" s="16"/>
      <c r="AZ1081" s="16"/>
    </row>
    <row r="1082" spans="2:52" x14ac:dyDescent="0.25">
      <c r="B1082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6"/>
      <c r="AG1082" s="16"/>
      <c r="AH1082" s="16"/>
      <c r="AI1082" s="16"/>
      <c r="AJ1082" s="16"/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  <c r="AV1082" s="16"/>
      <c r="AW1082" s="16"/>
      <c r="AX1082" s="16"/>
      <c r="AY1082" s="16"/>
      <c r="AZ1082" s="16"/>
    </row>
    <row r="1083" spans="2:52" x14ac:dyDescent="0.25">
      <c r="B1083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6"/>
      <c r="AG1083" s="16"/>
      <c r="AH1083" s="16"/>
      <c r="AI1083" s="16"/>
      <c r="AJ1083" s="16"/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  <c r="AV1083" s="16"/>
      <c r="AW1083" s="16"/>
      <c r="AX1083" s="16"/>
      <c r="AY1083" s="16"/>
      <c r="AZ1083" s="16"/>
    </row>
    <row r="1084" spans="2:52" x14ac:dyDescent="0.25">
      <c r="B1084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6"/>
      <c r="AG1084" s="16"/>
      <c r="AH1084" s="16"/>
      <c r="AI1084" s="16"/>
      <c r="AJ1084" s="16"/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  <c r="AV1084" s="16"/>
      <c r="AW1084" s="16"/>
      <c r="AX1084" s="16"/>
      <c r="AY1084" s="16"/>
      <c r="AZ1084" s="16"/>
    </row>
    <row r="1085" spans="2:52" x14ac:dyDescent="0.25">
      <c r="B108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6"/>
      <c r="AG1085" s="16"/>
      <c r="AH1085" s="16"/>
      <c r="AI1085" s="16"/>
      <c r="AJ1085" s="16"/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  <c r="AV1085" s="16"/>
      <c r="AW1085" s="16"/>
      <c r="AX1085" s="16"/>
      <c r="AY1085" s="16"/>
      <c r="AZ1085" s="16"/>
    </row>
    <row r="1086" spans="2:52" x14ac:dyDescent="0.25">
      <c r="B1086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6"/>
      <c r="AG1086" s="16"/>
      <c r="AH1086" s="16"/>
      <c r="AI1086" s="16"/>
      <c r="AJ1086" s="16"/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  <c r="AV1086" s="16"/>
      <c r="AW1086" s="16"/>
      <c r="AX1086" s="16"/>
      <c r="AY1086" s="16"/>
      <c r="AZ1086" s="16"/>
    </row>
    <row r="1087" spans="2:52" x14ac:dyDescent="0.25">
      <c r="B1087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  <c r="AV1087" s="16"/>
      <c r="AW1087" s="16"/>
      <c r="AX1087" s="16"/>
      <c r="AY1087" s="16"/>
      <c r="AZ1087" s="16"/>
    </row>
    <row r="1088" spans="2:52" x14ac:dyDescent="0.25">
      <c r="B1088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6"/>
      <c r="AG1088" s="16"/>
      <c r="AH1088" s="16"/>
      <c r="AI1088" s="16"/>
      <c r="AJ1088" s="16"/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  <c r="AV1088" s="16"/>
      <c r="AW1088" s="16"/>
      <c r="AX1088" s="16"/>
      <c r="AY1088" s="16"/>
      <c r="AZ1088" s="16"/>
    </row>
    <row r="1089" spans="2:52" x14ac:dyDescent="0.25">
      <c r="B1089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6"/>
      <c r="AG1089" s="16"/>
      <c r="AH1089" s="16"/>
      <c r="AI1089" s="16"/>
      <c r="AJ1089" s="16"/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  <c r="AV1089" s="16"/>
      <c r="AW1089" s="16"/>
      <c r="AX1089" s="16"/>
      <c r="AY1089" s="16"/>
      <c r="AZ1089" s="16"/>
    </row>
    <row r="1090" spans="2:52" x14ac:dyDescent="0.25">
      <c r="B1090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6"/>
      <c r="AG1090" s="16"/>
      <c r="AH1090" s="16"/>
      <c r="AI1090" s="16"/>
      <c r="AJ1090" s="16"/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  <c r="AV1090" s="16"/>
      <c r="AW1090" s="16"/>
      <c r="AX1090" s="16"/>
      <c r="AY1090" s="16"/>
      <c r="AZ1090" s="16"/>
    </row>
    <row r="1091" spans="2:52" x14ac:dyDescent="0.25">
      <c r="B1091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6"/>
      <c r="AG1091" s="16"/>
      <c r="AH1091" s="16"/>
      <c r="AI1091" s="16"/>
      <c r="AJ1091" s="16"/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  <c r="AV1091" s="16"/>
      <c r="AW1091" s="16"/>
      <c r="AX1091" s="16"/>
      <c r="AY1091" s="16"/>
      <c r="AZ1091" s="16"/>
    </row>
    <row r="1092" spans="2:52" x14ac:dyDescent="0.25">
      <c r="B1092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6"/>
      <c r="AG1092" s="16"/>
      <c r="AH1092" s="16"/>
      <c r="AI1092" s="16"/>
      <c r="AJ1092" s="16"/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  <c r="AV1092" s="16"/>
      <c r="AW1092" s="16"/>
      <c r="AX1092" s="16"/>
      <c r="AY1092" s="16"/>
      <c r="AZ1092" s="16"/>
    </row>
    <row r="1093" spans="2:52" x14ac:dyDescent="0.25">
      <c r="B1093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6"/>
      <c r="AG1093" s="16"/>
      <c r="AH1093" s="16"/>
      <c r="AI1093" s="16"/>
      <c r="AJ1093" s="16"/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  <c r="AV1093" s="16"/>
      <c r="AW1093" s="16"/>
      <c r="AX1093" s="16"/>
      <c r="AY1093" s="16"/>
      <c r="AZ1093" s="16"/>
    </row>
    <row r="1094" spans="2:52" x14ac:dyDescent="0.25">
      <c r="B1094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6"/>
      <c r="AG1094" s="16"/>
      <c r="AH1094" s="16"/>
      <c r="AI1094" s="16"/>
      <c r="AJ1094" s="16"/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  <c r="AV1094" s="16"/>
      <c r="AW1094" s="16"/>
      <c r="AX1094" s="16"/>
      <c r="AY1094" s="16"/>
      <c r="AZ1094" s="16"/>
    </row>
    <row r="1095" spans="2:52" x14ac:dyDescent="0.25">
      <c r="B109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6"/>
      <c r="AG1095" s="16"/>
      <c r="AH1095" s="16"/>
      <c r="AI1095" s="16"/>
      <c r="AJ1095" s="16"/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  <c r="AV1095" s="16"/>
      <c r="AW1095" s="16"/>
      <c r="AX1095" s="16"/>
      <c r="AY1095" s="16"/>
      <c r="AZ1095" s="16"/>
    </row>
    <row r="1096" spans="2:52" x14ac:dyDescent="0.25">
      <c r="B1096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6"/>
      <c r="AG1096" s="16"/>
      <c r="AH1096" s="16"/>
      <c r="AI1096" s="16"/>
      <c r="AJ1096" s="16"/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  <c r="AV1096" s="16"/>
      <c r="AW1096" s="16"/>
      <c r="AX1096" s="16"/>
      <c r="AY1096" s="16"/>
      <c r="AZ1096" s="16"/>
    </row>
    <row r="1097" spans="2:52" x14ac:dyDescent="0.25">
      <c r="B1097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6"/>
      <c r="AG1097" s="16"/>
      <c r="AH1097" s="16"/>
      <c r="AI1097" s="16"/>
      <c r="AJ1097" s="16"/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  <c r="AV1097" s="16"/>
      <c r="AW1097" s="16"/>
      <c r="AX1097" s="16"/>
      <c r="AY1097" s="16"/>
      <c r="AZ1097" s="16"/>
    </row>
    <row r="1098" spans="2:52" x14ac:dyDescent="0.25">
      <c r="B1098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6"/>
      <c r="AG1098" s="16"/>
      <c r="AH1098" s="16"/>
      <c r="AI1098" s="16"/>
      <c r="AJ1098" s="16"/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  <c r="AV1098" s="16"/>
      <c r="AW1098" s="16"/>
      <c r="AX1098" s="16"/>
      <c r="AY1098" s="16"/>
      <c r="AZ1098" s="16"/>
    </row>
    <row r="1099" spans="2:52" x14ac:dyDescent="0.25">
      <c r="B1099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6"/>
      <c r="AG1099" s="16"/>
      <c r="AH1099" s="16"/>
      <c r="AI1099" s="16"/>
      <c r="AJ1099" s="16"/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  <c r="AV1099" s="16"/>
      <c r="AW1099" s="16"/>
      <c r="AX1099" s="16"/>
      <c r="AY1099" s="16"/>
      <c r="AZ1099" s="16"/>
    </row>
    <row r="1100" spans="2:52" x14ac:dyDescent="0.25">
      <c r="B1100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6"/>
      <c r="AG1100" s="16"/>
      <c r="AH1100" s="16"/>
      <c r="AI1100" s="16"/>
      <c r="AJ1100" s="16"/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  <c r="AV1100" s="16"/>
      <c r="AW1100" s="16"/>
      <c r="AX1100" s="16"/>
      <c r="AY1100" s="16"/>
      <c r="AZ1100" s="16"/>
    </row>
    <row r="1101" spans="2:52" x14ac:dyDescent="0.25">
      <c r="B1101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6"/>
      <c r="AG1101" s="16"/>
      <c r="AH1101" s="16"/>
      <c r="AI1101" s="16"/>
      <c r="AJ1101" s="16"/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  <c r="AV1101" s="16"/>
      <c r="AW1101" s="16"/>
      <c r="AX1101" s="16"/>
      <c r="AY1101" s="16"/>
      <c r="AZ1101" s="16"/>
    </row>
    <row r="1102" spans="2:52" x14ac:dyDescent="0.25">
      <c r="B1102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6"/>
      <c r="AG1102" s="16"/>
      <c r="AH1102" s="16"/>
      <c r="AI1102" s="16"/>
      <c r="AJ1102" s="16"/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  <c r="AV1102" s="16"/>
      <c r="AW1102" s="16"/>
      <c r="AX1102" s="16"/>
      <c r="AY1102" s="16"/>
      <c r="AZ1102" s="16"/>
    </row>
    <row r="1103" spans="2:52" x14ac:dyDescent="0.25">
      <c r="B1103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6"/>
      <c r="AG1103" s="16"/>
      <c r="AH1103" s="16"/>
      <c r="AI1103" s="16"/>
      <c r="AJ1103" s="16"/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  <c r="AV1103" s="16"/>
      <c r="AW1103" s="16"/>
      <c r="AX1103" s="16"/>
      <c r="AY1103" s="16"/>
      <c r="AZ1103" s="16"/>
    </row>
    <row r="1104" spans="2:52" x14ac:dyDescent="0.25">
      <c r="B1104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6"/>
      <c r="AG1104" s="16"/>
      <c r="AH1104" s="16"/>
      <c r="AI1104" s="16"/>
      <c r="AJ1104" s="16"/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  <c r="AV1104" s="16"/>
      <c r="AW1104" s="16"/>
      <c r="AX1104" s="16"/>
      <c r="AY1104" s="16"/>
      <c r="AZ1104" s="16"/>
    </row>
    <row r="1105" spans="2:52" x14ac:dyDescent="0.25">
      <c r="B110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6"/>
      <c r="AG1105" s="16"/>
      <c r="AH1105" s="16"/>
      <c r="AI1105" s="16"/>
      <c r="AJ1105" s="16"/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  <c r="AV1105" s="16"/>
      <c r="AW1105" s="16"/>
      <c r="AX1105" s="16"/>
      <c r="AY1105" s="16"/>
      <c r="AZ1105" s="16"/>
    </row>
    <row r="1106" spans="2:52" x14ac:dyDescent="0.25">
      <c r="B1106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6"/>
      <c r="AG1106" s="16"/>
      <c r="AH1106" s="16"/>
      <c r="AI1106" s="16"/>
      <c r="AJ1106" s="16"/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  <c r="AV1106" s="16"/>
      <c r="AW1106" s="16"/>
      <c r="AX1106" s="16"/>
      <c r="AY1106" s="16"/>
      <c r="AZ1106" s="16"/>
    </row>
    <row r="1107" spans="2:52" x14ac:dyDescent="0.25">
      <c r="B1107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6"/>
      <c r="AG1107" s="16"/>
      <c r="AH1107" s="16"/>
      <c r="AI1107" s="16"/>
      <c r="AJ1107" s="16"/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  <c r="AV1107" s="16"/>
      <c r="AW1107" s="16"/>
      <c r="AX1107" s="16"/>
      <c r="AY1107" s="16"/>
      <c r="AZ1107" s="16"/>
    </row>
    <row r="1108" spans="2:52" x14ac:dyDescent="0.25">
      <c r="B1108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6"/>
      <c r="AG1108" s="16"/>
      <c r="AH1108" s="16"/>
      <c r="AI1108" s="16"/>
      <c r="AJ1108" s="16"/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  <c r="AV1108" s="16"/>
      <c r="AW1108" s="16"/>
      <c r="AX1108" s="16"/>
      <c r="AY1108" s="16"/>
      <c r="AZ1108" s="16"/>
    </row>
    <row r="1109" spans="2:52" x14ac:dyDescent="0.25">
      <c r="B1109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6"/>
      <c r="AG1109" s="16"/>
      <c r="AH1109" s="16"/>
      <c r="AI1109" s="16"/>
      <c r="AJ1109" s="16"/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  <c r="AV1109" s="16"/>
      <c r="AW1109" s="16"/>
      <c r="AX1109" s="16"/>
      <c r="AY1109" s="16"/>
      <c r="AZ1109" s="16"/>
    </row>
    <row r="1110" spans="2:52" x14ac:dyDescent="0.25">
      <c r="B1110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6"/>
      <c r="AG1110" s="16"/>
      <c r="AH1110" s="16"/>
      <c r="AI1110" s="16"/>
      <c r="AJ1110" s="16"/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  <c r="AV1110" s="16"/>
      <c r="AW1110" s="16"/>
      <c r="AX1110" s="16"/>
      <c r="AY1110" s="16"/>
      <c r="AZ1110" s="16"/>
    </row>
    <row r="1111" spans="2:52" x14ac:dyDescent="0.25">
      <c r="B1111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6"/>
      <c r="AG1111" s="16"/>
      <c r="AH1111" s="16"/>
      <c r="AI1111" s="16"/>
      <c r="AJ1111" s="16"/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  <c r="AV1111" s="16"/>
      <c r="AW1111" s="16"/>
      <c r="AX1111" s="16"/>
      <c r="AY1111" s="16"/>
      <c r="AZ1111" s="16"/>
    </row>
    <row r="1112" spans="2:52" x14ac:dyDescent="0.25">
      <c r="B1112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6"/>
      <c r="AG1112" s="16"/>
      <c r="AH1112" s="16"/>
      <c r="AI1112" s="16"/>
      <c r="AJ1112" s="16"/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  <c r="AV1112" s="16"/>
      <c r="AW1112" s="16"/>
      <c r="AX1112" s="16"/>
      <c r="AY1112" s="16"/>
      <c r="AZ1112" s="16"/>
    </row>
    <row r="1113" spans="2:52" x14ac:dyDescent="0.25">
      <c r="B1113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6"/>
      <c r="AG1113" s="16"/>
      <c r="AH1113" s="16"/>
      <c r="AI1113" s="16"/>
      <c r="AJ1113" s="16"/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  <c r="AV1113" s="16"/>
      <c r="AW1113" s="16"/>
      <c r="AX1113" s="16"/>
      <c r="AY1113" s="16"/>
      <c r="AZ1113" s="16"/>
    </row>
    <row r="1114" spans="2:52" x14ac:dyDescent="0.25">
      <c r="B1114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6"/>
      <c r="AG1114" s="16"/>
      <c r="AH1114" s="16"/>
      <c r="AI1114" s="16"/>
      <c r="AJ1114" s="16"/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  <c r="AV1114" s="16"/>
      <c r="AW1114" s="16"/>
      <c r="AX1114" s="16"/>
      <c r="AY1114" s="16"/>
      <c r="AZ1114" s="16"/>
    </row>
    <row r="1115" spans="2:52" x14ac:dyDescent="0.25">
      <c r="B11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6"/>
      <c r="AG1115" s="16"/>
      <c r="AH1115" s="16"/>
      <c r="AI1115" s="16"/>
      <c r="AJ1115" s="16"/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  <c r="AV1115" s="16"/>
      <c r="AW1115" s="16"/>
      <c r="AX1115" s="16"/>
      <c r="AY1115" s="16"/>
      <c r="AZ1115" s="16"/>
    </row>
    <row r="1116" spans="2:52" x14ac:dyDescent="0.25">
      <c r="B1116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6"/>
      <c r="AG1116" s="16"/>
      <c r="AH1116" s="16"/>
      <c r="AI1116" s="16"/>
      <c r="AJ1116" s="16"/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  <c r="AV1116" s="16"/>
      <c r="AW1116" s="16"/>
      <c r="AX1116" s="16"/>
      <c r="AY1116" s="16"/>
      <c r="AZ1116" s="16"/>
    </row>
    <row r="1117" spans="2:52" x14ac:dyDescent="0.25">
      <c r="B1117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6"/>
      <c r="AG1117" s="16"/>
      <c r="AH1117" s="16"/>
      <c r="AI1117" s="16"/>
      <c r="AJ1117" s="16"/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  <c r="AV1117" s="16"/>
      <c r="AW1117" s="16"/>
      <c r="AX1117" s="16"/>
      <c r="AY1117" s="16"/>
      <c r="AZ1117" s="16"/>
    </row>
    <row r="1118" spans="2:52" x14ac:dyDescent="0.25">
      <c r="B1118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6"/>
      <c r="AG1118" s="16"/>
      <c r="AH1118" s="16"/>
      <c r="AI1118" s="16"/>
      <c r="AJ1118" s="16"/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  <c r="AV1118" s="16"/>
      <c r="AW1118" s="16"/>
      <c r="AX1118" s="16"/>
      <c r="AY1118" s="16"/>
      <c r="AZ1118" s="16"/>
    </row>
    <row r="1119" spans="2:52" x14ac:dyDescent="0.25">
      <c r="B1119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6"/>
      <c r="AG1119" s="16"/>
      <c r="AH1119" s="16"/>
      <c r="AI1119" s="16"/>
      <c r="AJ1119" s="16"/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  <c r="AV1119" s="16"/>
      <c r="AW1119" s="16"/>
      <c r="AX1119" s="16"/>
      <c r="AY1119" s="16"/>
      <c r="AZ1119" s="16"/>
    </row>
    <row r="1120" spans="2:52" x14ac:dyDescent="0.25">
      <c r="B1120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6"/>
      <c r="AG1120" s="16"/>
      <c r="AH1120" s="16"/>
      <c r="AI1120" s="16"/>
      <c r="AJ1120" s="16"/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  <c r="AV1120" s="16"/>
      <c r="AW1120" s="16"/>
      <c r="AX1120" s="16"/>
      <c r="AY1120" s="16"/>
      <c r="AZ1120" s="16"/>
    </row>
    <row r="1121" spans="2:52" x14ac:dyDescent="0.25">
      <c r="B1121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6"/>
      <c r="AG1121" s="16"/>
      <c r="AH1121" s="16"/>
      <c r="AI1121" s="16"/>
      <c r="AJ1121" s="16"/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  <c r="AV1121" s="16"/>
      <c r="AW1121" s="16"/>
      <c r="AX1121" s="16"/>
      <c r="AY1121" s="16"/>
      <c r="AZ1121" s="16"/>
    </row>
    <row r="1122" spans="2:52" x14ac:dyDescent="0.25">
      <c r="B1122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6"/>
      <c r="AG1122" s="16"/>
      <c r="AH1122" s="16"/>
      <c r="AI1122" s="16"/>
      <c r="AJ1122" s="16"/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  <c r="AV1122" s="16"/>
      <c r="AW1122" s="16"/>
      <c r="AX1122" s="16"/>
      <c r="AY1122" s="16"/>
      <c r="AZ1122" s="16"/>
    </row>
    <row r="1123" spans="2:52" x14ac:dyDescent="0.25">
      <c r="B1123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6"/>
      <c r="AG1123" s="16"/>
      <c r="AH1123" s="16"/>
      <c r="AI1123" s="16"/>
      <c r="AJ1123" s="16"/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  <c r="AV1123" s="16"/>
      <c r="AW1123" s="16"/>
      <c r="AX1123" s="16"/>
      <c r="AY1123" s="16"/>
      <c r="AZ1123" s="16"/>
    </row>
    <row r="1124" spans="2:52" x14ac:dyDescent="0.25">
      <c r="B1124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6"/>
      <c r="AG1124" s="16"/>
      <c r="AH1124" s="16"/>
      <c r="AI1124" s="16"/>
      <c r="AJ1124" s="16"/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  <c r="AV1124" s="16"/>
      <c r="AW1124" s="16"/>
      <c r="AX1124" s="16"/>
      <c r="AY1124" s="16"/>
      <c r="AZ1124" s="16"/>
    </row>
    <row r="1125" spans="2:52" x14ac:dyDescent="0.25">
      <c r="B112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6"/>
      <c r="AG1125" s="16"/>
      <c r="AH1125" s="16"/>
      <c r="AI1125" s="16"/>
      <c r="AJ1125" s="16"/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  <c r="AV1125" s="16"/>
      <c r="AW1125" s="16"/>
      <c r="AX1125" s="16"/>
      <c r="AY1125" s="16"/>
      <c r="AZ1125" s="16"/>
    </row>
    <row r="1126" spans="2:52" x14ac:dyDescent="0.25">
      <c r="B1126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6"/>
      <c r="AG1126" s="16"/>
      <c r="AH1126" s="16"/>
      <c r="AI1126" s="16"/>
      <c r="AJ1126" s="16"/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  <c r="AV1126" s="16"/>
      <c r="AW1126" s="16"/>
      <c r="AX1126" s="16"/>
      <c r="AY1126" s="16"/>
      <c r="AZ1126" s="16"/>
    </row>
    <row r="1127" spans="2:52" x14ac:dyDescent="0.25">
      <c r="B1127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6"/>
      <c r="AG1127" s="16"/>
      <c r="AH1127" s="16"/>
      <c r="AI1127" s="16"/>
      <c r="AJ1127" s="16"/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  <c r="AV1127" s="16"/>
      <c r="AW1127" s="16"/>
      <c r="AX1127" s="16"/>
      <c r="AY1127" s="16"/>
      <c r="AZ1127" s="16"/>
    </row>
    <row r="1128" spans="2:52" x14ac:dyDescent="0.25">
      <c r="B1128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6"/>
      <c r="AG1128" s="16"/>
      <c r="AH1128" s="16"/>
      <c r="AI1128" s="16"/>
      <c r="AJ1128" s="16"/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  <c r="AV1128" s="16"/>
      <c r="AW1128" s="16"/>
      <c r="AX1128" s="16"/>
      <c r="AY1128" s="16"/>
      <c r="AZ1128" s="16"/>
    </row>
    <row r="1129" spans="2:52" x14ac:dyDescent="0.25">
      <c r="B1129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6"/>
      <c r="AG1129" s="16"/>
      <c r="AH1129" s="16"/>
      <c r="AI1129" s="16"/>
      <c r="AJ1129" s="16"/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  <c r="AV1129" s="16"/>
      <c r="AW1129" s="16"/>
      <c r="AX1129" s="16"/>
      <c r="AY1129" s="16"/>
      <c r="AZ1129" s="16"/>
    </row>
    <row r="1130" spans="2:52" x14ac:dyDescent="0.25">
      <c r="B1130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6"/>
      <c r="AG1130" s="16"/>
      <c r="AH1130" s="16"/>
      <c r="AI1130" s="16"/>
      <c r="AJ1130" s="16"/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  <c r="AV1130" s="16"/>
      <c r="AW1130" s="16"/>
      <c r="AX1130" s="16"/>
      <c r="AY1130" s="16"/>
      <c r="AZ1130" s="16"/>
    </row>
    <row r="1131" spans="2:52" x14ac:dyDescent="0.25">
      <c r="B1131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6"/>
      <c r="AG1131" s="16"/>
      <c r="AH1131" s="16"/>
      <c r="AI1131" s="16"/>
      <c r="AJ1131" s="16"/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  <c r="AV1131" s="16"/>
      <c r="AW1131" s="16"/>
      <c r="AX1131" s="16"/>
      <c r="AY1131" s="16"/>
      <c r="AZ1131" s="16"/>
    </row>
    <row r="1132" spans="2:52" x14ac:dyDescent="0.25">
      <c r="B1132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6"/>
      <c r="AG1132" s="16"/>
      <c r="AH1132" s="16"/>
      <c r="AI1132" s="16"/>
      <c r="AJ1132" s="16"/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  <c r="AV1132" s="16"/>
      <c r="AW1132" s="16"/>
      <c r="AX1132" s="16"/>
      <c r="AY1132" s="16"/>
      <c r="AZ1132" s="16"/>
    </row>
    <row r="1133" spans="2:52" x14ac:dyDescent="0.25">
      <c r="B1133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6"/>
      <c r="AG1133" s="16"/>
      <c r="AH1133" s="16"/>
      <c r="AI1133" s="16"/>
      <c r="AJ1133" s="16"/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  <c r="AV1133" s="16"/>
      <c r="AW1133" s="16"/>
      <c r="AX1133" s="16"/>
      <c r="AY1133" s="16"/>
      <c r="AZ1133" s="16"/>
    </row>
    <row r="1134" spans="2:52" x14ac:dyDescent="0.25">
      <c r="B1134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6"/>
      <c r="AG1134" s="16"/>
      <c r="AH1134" s="16"/>
      <c r="AI1134" s="16"/>
      <c r="AJ1134" s="16"/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  <c r="AV1134" s="16"/>
      <c r="AW1134" s="16"/>
      <c r="AX1134" s="16"/>
      <c r="AY1134" s="16"/>
      <c r="AZ1134" s="16"/>
    </row>
    <row r="1135" spans="2:52" x14ac:dyDescent="0.25">
      <c r="B113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6"/>
      <c r="AG1135" s="16"/>
      <c r="AH1135" s="16"/>
      <c r="AI1135" s="16"/>
      <c r="AJ1135" s="16"/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  <c r="AV1135" s="16"/>
      <c r="AW1135" s="16"/>
      <c r="AX1135" s="16"/>
      <c r="AY1135" s="16"/>
      <c r="AZ1135" s="16"/>
    </row>
    <row r="1136" spans="2:52" x14ac:dyDescent="0.25">
      <c r="B1136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6"/>
      <c r="AG1136" s="16"/>
      <c r="AH1136" s="16"/>
      <c r="AI1136" s="16"/>
      <c r="AJ1136" s="16"/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  <c r="AV1136" s="16"/>
      <c r="AW1136" s="16"/>
      <c r="AX1136" s="16"/>
      <c r="AY1136" s="16"/>
      <c r="AZ1136" s="16"/>
    </row>
    <row r="1137" spans="2:52" x14ac:dyDescent="0.25">
      <c r="B1137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6"/>
      <c r="AG1137" s="16"/>
      <c r="AH1137" s="16"/>
      <c r="AI1137" s="16"/>
      <c r="AJ1137" s="16"/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  <c r="AV1137" s="16"/>
      <c r="AW1137" s="16"/>
      <c r="AX1137" s="16"/>
      <c r="AY1137" s="16"/>
      <c r="AZ1137" s="16"/>
    </row>
    <row r="1138" spans="2:52" x14ac:dyDescent="0.25">
      <c r="B1138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6"/>
      <c r="AG1138" s="16"/>
      <c r="AH1138" s="16"/>
      <c r="AI1138" s="16"/>
      <c r="AJ1138" s="16"/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  <c r="AV1138" s="16"/>
      <c r="AW1138" s="16"/>
      <c r="AX1138" s="16"/>
      <c r="AY1138" s="16"/>
      <c r="AZ1138" s="16"/>
    </row>
    <row r="1139" spans="2:52" x14ac:dyDescent="0.25">
      <c r="B1139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6"/>
      <c r="AG1139" s="16"/>
      <c r="AH1139" s="16"/>
      <c r="AI1139" s="16"/>
      <c r="AJ1139" s="16"/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  <c r="AV1139" s="16"/>
      <c r="AW1139" s="16"/>
      <c r="AX1139" s="16"/>
      <c r="AY1139" s="16"/>
      <c r="AZ1139" s="16"/>
    </row>
    <row r="1140" spans="2:52" x14ac:dyDescent="0.25">
      <c r="B1140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6"/>
      <c r="AG1140" s="16"/>
      <c r="AH1140" s="16"/>
      <c r="AI1140" s="16"/>
      <c r="AJ1140" s="16"/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  <c r="AV1140" s="16"/>
      <c r="AW1140" s="16"/>
      <c r="AX1140" s="16"/>
      <c r="AY1140" s="16"/>
      <c r="AZ1140" s="16"/>
    </row>
    <row r="1141" spans="2:52" x14ac:dyDescent="0.25">
      <c r="B1141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6"/>
      <c r="AG1141" s="16"/>
      <c r="AH1141" s="16"/>
      <c r="AI1141" s="16"/>
      <c r="AJ1141" s="16"/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  <c r="AV1141" s="16"/>
      <c r="AW1141" s="16"/>
      <c r="AX1141" s="16"/>
      <c r="AY1141" s="16"/>
      <c r="AZ1141" s="16"/>
    </row>
    <row r="1142" spans="2:52" x14ac:dyDescent="0.25">
      <c r="B1142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6"/>
      <c r="AG1142" s="16"/>
      <c r="AH1142" s="16"/>
      <c r="AI1142" s="16"/>
      <c r="AJ1142" s="16"/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  <c r="AV1142" s="16"/>
      <c r="AW1142" s="16"/>
      <c r="AX1142" s="16"/>
      <c r="AY1142" s="16"/>
      <c r="AZ1142" s="16"/>
    </row>
    <row r="1143" spans="2:52" x14ac:dyDescent="0.25">
      <c r="B1143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6"/>
      <c r="AG1143" s="16"/>
      <c r="AH1143" s="16"/>
      <c r="AI1143" s="16"/>
      <c r="AJ1143" s="16"/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  <c r="AV1143" s="16"/>
      <c r="AW1143" s="16"/>
      <c r="AX1143" s="16"/>
      <c r="AY1143" s="16"/>
      <c r="AZ1143" s="16"/>
    </row>
    <row r="1144" spans="2:52" x14ac:dyDescent="0.25">
      <c r="B1144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6"/>
      <c r="AG1144" s="16"/>
      <c r="AH1144" s="16"/>
      <c r="AI1144" s="16"/>
      <c r="AJ1144" s="16"/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  <c r="AV1144" s="16"/>
      <c r="AW1144" s="16"/>
      <c r="AX1144" s="16"/>
      <c r="AY1144" s="16"/>
      <c r="AZ1144" s="16"/>
    </row>
    <row r="1145" spans="2:52" x14ac:dyDescent="0.25">
      <c r="B114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  <c r="AF1145" s="16"/>
      <c r="AG1145" s="16"/>
      <c r="AH1145" s="16"/>
      <c r="AI1145" s="16"/>
      <c r="AJ1145" s="16"/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  <c r="AV1145" s="16"/>
      <c r="AW1145" s="16"/>
      <c r="AX1145" s="16"/>
      <c r="AY1145" s="16"/>
      <c r="AZ1145" s="16"/>
    </row>
    <row r="1146" spans="2:52" x14ac:dyDescent="0.25">
      <c r="B1146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6"/>
      <c r="AG1146" s="16"/>
      <c r="AH1146" s="16"/>
      <c r="AI1146" s="16"/>
      <c r="AJ1146" s="16"/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  <c r="AV1146" s="16"/>
      <c r="AW1146" s="16"/>
      <c r="AX1146" s="16"/>
      <c r="AY1146" s="16"/>
      <c r="AZ1146" s="16"/>
    </row>
    <row r="1147" spans="2:52" x14ac:dyDescent="0.25">
      <c r="B1147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  <c r="AF1147" s="16"/>
      <c r="AG1147" s="16"/>
      <c r="AH1147" s="16"/>
      <c r="AI1147" s="16"/>
      <c r="AJ1147" s="16"/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  <c r="AV1147" s="16"/>
      <c r="AW1147" s="16"/>
      <c r="AX1147" s="16"/>
      <c r="AY1147" s="16"/>
      <c r="AZ1147" s="16"/>
    </row>
    <row r="1148" spans="2:52" x14ac:dyDescent="0.25">
      <c r="B1148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6"/>
      <c r="AG1148" s="16"/>
      <c r="AH1148" s="16"/>
      <c r="AI1148" s="16"/>
      <c r="AJ1148" s="16"/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  <c r="AV1148" s="16"/>
      <c r="AW1148" s="16"/>
      <c r="AX1148" s="16"/>
      <c r="AY1148" s="16"/>
      <c r="AZ1148" s="16"/>
    </row>
    <row r="1149" spans="2:52" x14ac:dyDescent="0.25">
      <c r="B1149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  <c r="AF1149" s="16"/>
      <c r="AG1149" s="16"/>
      <c r="AH1149" s="16"/>
      <c r="AI1149" s="16"/>
      <c r="AJ1149" s="16"/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  <c r="AV1149" s="16"/>
      <c r="AW1149" s="16"/>
      <c r="AX1149" s="16"/>
      <c r="AY1149" s="16"/>
      <c r="AZ1149" s="16"/>
    </row>
    <row r="1150" spans="2:52" x14ac:dyDescent="0.25">
      <c r="B1150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6"/>
      <c r="AG1150" s="16"/>
      <c r="AH1150" s="16"/>
      <c r="AI1150" s="16"/>
      <c r="AJ1150" s="16"/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  <c r="AV1150" s="16"/>
      <c r="AW1150" s="16"/>
      <c r="AX1150" s="16"/>
      <c r="AY1150" s="16"/>
      <c r="AZ1150" s="16"/>
    </row>
    <row r="1151" spans="2:52" x14ac:dyDescent="0.25">
      <c r="B1151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  <c r="AF1151" s="16"/>
      <c r="AG1151" s="16"/>
      <c r="AH1151" s="16"/>
      <c r="AI1151" s="16"/>
      <c r="AJ1151" s="16"/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  <c r="AV1151" s="16"/>
      <c r="AW1151" s="16"/>
      <c r="AX1151" s="16"/>
      <c r="AY1151" s="16"/>
      <c r="AZ1151" s="16"/>
    </row>
    <row r="1152" spans="2:52" x14ac:dyDescent="0.25">
      <c r="B1152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6"/>
      <c r="AG1152" s="16"/>
      <c r="AH1152" s="16"/>
      <c r="AI1152" s="16"/>
      <c r="AJ1152" s="16"/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  <c r="AV1152" s="16"/>
      <c r="AW1152" s="16"/>
      <c r="AX1152" s="16"/>
      <c r="AY1152" s="16"/>
      <c r="AZ1152" s="16"/>
    </row>
    <row r="1153" spans="2:52" x14ac:dyDescent="0.25">
      <c r="B1153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  <c r="AF1153" s="16"/>
      <c r="AG1153" s="16"/>
      <c r="AH1153" s="16"/>
      <c r="AI1153" s="16"/>
      <c r="AJ1153" s="16"/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  <c r="AV1153" s="16"/>
      <c r="AW1153" s="16"/>
      <c r="AX1153" s="16"/>
      <c r="AY1153" s="16"/>
      <c r="AZ1153" s="16"/>
    </row>
    <row r="1154" spans="2:52" x14ac:dyDescent="0.25">
      <c r="B1154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6"/>
      <c r="AG1154" s="16"/>
      <c r="AH1154" s="16"/>
      <c r="AI1154" s="16"/>
      <c r="AJ1154" s="16"/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  <c r="AV1154" s="16"/>
      <c r="AW1154" s="16"/>
      <c r="AX1154" s="16"/>
      <c r="AY1154" s="16"/>
      <c r="AZ1154" s="16"/>
    </row>
    <row r="1155" spans="2:52" x14ac:dyDescent="0.25">
      <c r="B115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  <c r="AF1155" s="16"/>
      <c r="AG1155" s="16"/>
      <c r="AH1155" s="16"/>
      <c r="AI1155" s="16"/>
      <c r="AJ1155" s="16"/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  <c r="AV1155" s="16"/>
      <c r="AW1155" s="16"/>
      <c r="AX1155" s="16"/>
      <c r="AY1155" s="16"/>
      <c r="AZ1155" s="16"/>
    </row>
    <row r="1156" spans="2:52" x14ac:dyDescent="0.25">
      <c r="B1156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6"/>
      <c r="AG1156" s="16"/>
      <c r="AH1156" s="16"/>
      <c r="AI1156" s="16"/>
      <c r="AJ1156" s="16"/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  <c r="AV1156" s="16"/>
      <c r="AW1156" s="16"/>
      <c r="AX1156" s="16"/>
      <c r="AY1156" s="16"/>
      <c r="AZ1156" s="16"/>
    </row>
    <row r="1157" spans="2:52" x14ac:dyDescent="0.25">
      <c r="B1157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  <c r="AF1157" s="16"/>
      <c r="AG1157" s="16"/>
      <c r="AH1157" s="16"/>
      <c r="AI1157" s="16"/>
      <c r="AJ1157" s="16"/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  <c r="AV1157" s="16"/>
      <c r="AW1157" s="16"/>
      <c r="AX1157" s="16"/>
      <c r="AY1157" s="16"/>
      <c r="AZ1157" s="16"/>
    </row>
    <row r="1158" spans="2:52" x14ac:dyDescent="0.25">
      <c r="B1158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6"/>
      <c r="AG1158" s="16"/>
      <c r="AH1158" s="16"/>
      <c r="AI1158" s="16"/>
      <c r="AJ1158" s="16"/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  <c r="AV1158" s="16"/>
      <c r="AW1158" s="16"/>
      <c r="AX1158" s="16"/>
      <c r="AY1158" s="16"/>
      <c r="AZ1158" s="16"/>
    </row>
    <row r="1159" spans="2:52" x14ac:dyDescent="0.25">
      <c r="B1159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6"/>
      <c r="AG1159" s="16"/>
      <c r="AH1159" s="16"/>
      <c r="AI1159" s="16"/>
      <c r="AJ1159" s="16"/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  <c r="AV1159" s="16"/>
      <c r="AW1159" s="16"/>
      <c r="AX1159" s="16"/>
      <c r="AY1159" s="16"/>
      <c r="AZ1159" s="16"/>
    </row>
    <row r="1160" spans="2:52" x14ac:dyDescent="0.25">
      <c r="B1160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6"/>
      <c r="AG1160" s="16"/>
      <c r="AH1160" s="16"/>
      <c r="AI1160" s="16"/>
      <c r="AJ1160" s="16"/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  <c r="AV1160" s="16"/>
      <c r="AW1160" s="16"/>
      <c r="AX1160" s="16"/>
      <c r="AY1160" s="16"/>
      <c r="AZ1160" s="16"/>
    </row>
    <row r="1161" spans="2:52" x14ac:dyDescent="0.25">
      <c r="B1161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  <c r="AF1161" s="16"/>
      <c r="AG1161" s="16"/>
      <c r="AH1161" s="16"/>
      <c r="AI1161" s="16"/>
      <c r="AJ1161" s="16"/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  <c r="AV1161" s="16"/>
      <c r="AW1161" s="16"/>
      <c r="AX1161" s="16"/>
      <c r="AY1161" s="16"/>
      <c r="AZ1161" s="16"/>
    </row>
    <row r="1162" spans="2:52" x14ac:dyDescent="0.25">
      <c r="B1162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6"/>
      <c r="AG1162" s="16"/>
      <c r="AH1162" s="16"/>
      <c r="AI1162" s="16"/>
      <c r="AJ1162" s="16"/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  <c r="AV1162" s="16"/>
      <c r="AW1162" s="16"/>
      <c r="AX1162" s="16"/>
      <c r="AY1162" s="16"/>
      <c r="AZ1162" s="16"/>
    </row>
    <row r="1163" spans="2:52" x14ac:dyDescent="0.25">
      <c r="B1163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  <c r="AF1163" s="16"/>
      <c r="AG1163" s="16"/>
      <c r="AH1163" s="16"/>
      <c r="AI1163" s="16"/>
      <c r="AJ1163" s="16"/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  <c r="AV1163" s="16"/>
      <c r="AW1163" s="16"/>
      <c r="AX1163" s="16"/>
      <c r="AY1163" s="16"/>
      <c r="AZ1163" s="16"/>
    </row>
    <row r="1164" spans="2:52" x14ac:dyDescent="0.25">
      <c r="B1164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6"/>
      <c r="AG1164" s="16"/>
      <c r="AH1164" s="16"/>
      <c r="AI1164" s="16"/>
      <c r="AJ1164" s="16"/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  <c r="AV1164" s="16"/>
      <c r="AW1164" s="16"/>
      <c r="AX1164" s="16"/>
      <c r="AY1164" s="16"/>
      <c r="AZ1164" s="16"/>
    </row>
    <row r="1165" spans="2:52" x14ac:dyDescent="0.25">
      <c r="B1165"/>
      <c r="E1165" s="95"/>
      <c r="F1165" s="95"/>
      <c r="G1165" s="95"/>
      <c r="H1165" s="95"/>
      <c r="I1165" s="95"/>
      <c r="J1165" s="95"/>
      <c r="K1165" s="95"/>
      <c r="L1165" s="95"/>
      <c r="M1165" s="95"/>
      <c r="N1165" s="95"/>
      <c r="O1165" s="95"/>
      <c r="P1165" s="95"/>
      <c r="Q1165" s="95"/>
      <c r="R1165" s="95"/>
      <c r="S1165" s="95"/>
      <c r="T1165" s="95"/>
      <c r="U1165" s="95"/>
      <c r="V1165" s="95"/>
      <c r="W1165" s="95"/>
      <c r="X1165" s="95"/>
      <c r="Y1165" s="95"/>
      <c r="Z1165" s="95"/>
      <c r="AA1165" s="95"/>
      <c r="AB1165" s="95"/>
      <c r="AC1165" s="95"/>
      <c r="AD1165" s="95"/>
      <c r="AE1165" s="95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</row>
    <row r="1166" spans="2:52" x14ac:dyDescent="0.25">
      <c r="B1166"/>
      <c r="E1166" s="95"/>
      <c r="F1166" s="95"/>
      <c r="G1166" s="95"/>
      <c r="H1166" s="95"/>
      <c r="I1166" s="95"/>
      <c r="J1166" s="95"/>
      <c r="K1166" s="95"/>
      <c r="L1166" s="95"/>
      <c r="M1166" s="95"/>
      <c r="N1166" s="95"/>
      <c r="O1166" s="95"/>
      <c r="P1166" s="95"/>
      <c r="Q1166" s="95"/>
      <c r="R1166" s="95"/>
      <c r="S1166" s="95"/>
      <c r="T1166" s="95"/>
      <c r="U1166" s="95"/>
      <c r="V1166" s="95"/>
      <c r="W1166" s="95"/>
      <c r="X1166" s="95"/>
      <c r="Y1166" s="95"/>
      <c r="Z1166" s="95"/>
      <c r="AA1166" s="95"/>
      <c r="AB1166" s="95"/>
      <c r="AC1166" s="95"/>
      <c r="AD1166" s="95"/>
      <c r="AE1166" s="95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</row>
    <row r="1167" spans="2:52" x14ac:dyDescent="0.25">
      <c r="B1167"/>
      <c r="E1167" s="95"/>
      <c r="F1167" s="95"/>
      <c r="G1167" s="95"/>
      <c r="H1167" s="95"/>
      <c r="I1167" s="95"/>
      <c r="J1167" s="95"/>
      <c r="K1167" s="95"/>
      <c r="L1167" s="95"/>
      <c r="M1167" s="95"/>
      <c r="N1167" s="95"/>
      <c r="O1167" s="95"/>
      <c r="P1167" s="95"/>
      <c r="Q1167" s="95"/>
      <c r="R1167" s="95"/>
      <c r="S1167" s="95"/>
      <c r="T1167" s="95"/>
      <c r="U1167" s="95"/>
      <c r="V1167" s="95"/>
      <c r="W1167" s="95"/>
      <c r="X1167" s="95"/>
      <c r="Y1167" s="95"/>
      <c r="Z1167" s="95"/>
      <c r="AA1167" s="95"/>
      <c r="AB1167" s="95"/>
      <c r="AC1167" s="95"/>
      <c r="AD1167" s="95"/>
      <c r="AE1167" s="95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</row>
    <row r="1168" spans="2:52" x14ac:dyDescent="0.25">
      <c r="B1168"/>
      <c r="E1168" s="95"/>
      <c r="F1168" s="95"/>
      <c r="G1168" s="95"/>
      <c r="H1168" s="95"/>
      <c r="I1168" s="95"/>
      <c r="J1168" s="95"/>
      <c r="K1168" s="95"/>
      <c r="L1168" s="95"/>
      <c r="M1168" s="95"/>
      <c r="N1168" s="95"/>
      <c r="O1168" s="95"/>
      <c r="P1168" s="95"/>
      <c r="Q1168" s="95"/>
      <c r="R1168" s="95"/>
      <c r="S1168" s="95"/>
      <c r="T1168" s="95"/>
      <c r="U1168" s="95"/>
      <c r="V1168" s="95"/>
      <c r="W1168" s="95"/>
      <c r="X1168" s="95"/>
      <c r="Y1168" s="95"/>
      <c r="Z1168" s="95"/>
      <c r="AA1168" s="95"/>
      <c r="AB1168" s="95"/>
      <c r="AC1168" s="95"/>
      <c r="AD1168" s="95"/>
      <c r="AE1168" s="95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</row>
    <row r="1169" spans="2:52" x14ac:dyDescent="0.25">
      <c r="B1169"/>
      <c r="E1169" s="95"/>
      <c r="F1169" s="95"/>
      <c r="G1169" s="95"/>
      <c r="H1169" s="95"/>
      <c r="I1169" s="95"/>
      <c r="J1169" s="95"/>
      <c r="K1169" s="95"/>
      <c r="L1169" s="95"/>
      <c r="M1169" s="95"/>
      <c r="N1169" s="95"/>
      <c r="O1169" s="95"/>
      <c r="P1169" s="95"/>
      <c r="Q1169" s="95"/>
      <c r="R1169" s="95"/>
      <c r="S1169" s="95"/>
      <c r="T1169" s="95"/>
      <c r="U1169" s="95"/>
      <c r="V1169" s="95"/>
      <c r="W1169" s="95"/>
      <c r="X1169" s="95"/>
      <c r="Y1169" s="95"/>
      <c r="Z1169" s="95"/>
      <c r="AA1169" s="95"/>
      <c r="AB1169" s="95"/>
      <c r="AC1169" s="95"/>
      <c r="AD1169" s="95"/>
      <c r="AE1169" s="95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</row>
    <row r="1170" spans="2:52" x14ac:dyDescent="0.25">
      <c r="B1170"/>
      <c r="E1170" s="95"/>
      <c r="F1170" s="95"/>
      <c r="G1170" s="95"/>
      <c r="H1170" s="95"/>
      <c r="I1170" s="95"/>
      <c r="J1170" s="95"/>
      <c r="K1170" s="95"/>
      <c r="L1170" s="95"/>
      <c r="M1170" s="95"/>
      <c r="N1170" s="95"/>
      <c r="O1170" s="95"/>
      <c r="P1170" s="95"/>
      <c r="Q1170" s="95"/>
      <c r="R1170" s="95"/>
      <c r="S1170" s="95"/>
      <c r="T1170" s="95"/>
      <c r="U1170" s="95"/>
      <c r="V1170" s="95"/>
      <c r="W1170" s="95"/>
      <c r="X1170" s="95"/>
      <c r="Y1170" s="95"/>
      <c r="Z1170" s="95"/>
      <c r="AA1170" s="95"/>
      <c r="AB1170" s="95"/>
      <c r="AC1170" s="95"/>
      <c r="AD1170" s="95"/>
      <c r="AE1170" s="95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</row>
    <row r="1171" spans="2:52" x14ac:dyDescent="0.25">
      <c r="B1171"/>
      <c r="E1171" s="95"/>
      <c r="F1171" s="95"/>
      <c r="G1171" s="95"/>
      <c r="H1171" s="95"/>
      <c r="I1171" s="95"/>
      <c r="J1171" s="95"/>
      <c r="K1171" s="95"/>
      <c r="L1171" s="95"/>
      <c r="M1171" s="95"/>
      <c r="N1171" s="95"/>
      <c r="O1171" s="95"/>
      <c r="P1171" s="95"/>
      <c r="Q1171" s="95"/>
      <c r="R1171" s="95"/>
      <c r="S1171" s="95"/>
      <c r="T1171" s="95"/>
      <c r="U1171" s="95"/>
      <c r="V1171" s="95"/>
      <c r="W1171" s="95"/>
      <c r="X1171" s="95"/>
      <c r="Y1171" s="95"/>
      <c r="Z1171" s="95"/>
      <c r="AA1171" s="95"/>
      <c r="AB1171" s="95"/>
      <c r="AC1171" s="95"/>
      <c r="AD1171" s="95"/>
      <c r="AE1171" s="95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</row>
    <row r="1172" spans="2:52" x14ac:dyDescent="0.25">
      <c r="B1172"/>
      <c r="E1172" s="95"/>
      <c r="F1172" s="95"/>
      <c r="G1172" s="95"/>
      <c r="H1172" s="95"/>
      <c r="I1172" s="95"/>
      <c r="J1172" s="95"/>
      <c r="K1172" s="95"/>
      <c r="L1172" s="95"/>
      <c r="M1172" s="95"/>
      <c r="N1172" s="95"/>
      <c r="O1172" s="95"/>
      <c r="P1172" s="95"/>
      <c r="Q1172" s="95"/>
      <c r="R1172" s="95"/>
      <c r="S1172" s="95"/>
      <c r="T1172" s="95"/>
      <c r="U1172" s="95"/>
      <c r="V1172" s="95"/>
      <c r="W1172" s="95"/>
      <c r="X1172" s="95"/>
      <c r="Y1172" s="95"/>
      <c r="Z1172" s="95"/>
      <c r="AA1172" s="95"/>
      <c r="AB1172" s="95"/>
      <c r="AC1172" s="95"/>
      <c r="AD1172" s="95"/>
      <c r="AE1172" s="95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</row>
    <row r="1173" spans="2:52" x14ac:dyDescent="0.25">
      <c r="B1173"/>
      <c r="E1173" s="95"/>
      <c r="F1173" s="95"/>
      <c r="G1173" s="95"/>
      <c r="H1173" s="95"/>
      <c r="I1173" s="95"/>
      <c r="J1173" s="95"/>
      <c r="K1173" s="95"/>
      <c r="L1173" s="95"/>
      <c r="M1173" s="95"/>
      <c r="N1173" s="95"/>
      <c r="O1173" s="95"/>
      <c r="P1173" s="95"/>
      <c r="Q1173" s="95"/>
      <c r="R1173" s="95"/>
      <c r="S1173" s="95"/>
      <c r="T1173" s="95"/>
      <c r="U1173" s="95"/>
      <c r="V1173" s="95"/>
      <c r="W1173" s="95"/>
      <c r="X1173" s="95"/>
      <c r="Y1173" s="95"/>
      <c r="Z1173" s="95"/>
      <c r="AA1173" s="95"/>
      <c r="AB1173" s="95"/>
      <c r="AC1173" s="95"/>
      <c r="AD1173" s="95"/>
      <c r="AE1173" s="95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</row>
    <row r="1174" spans="2:52" x14ac:dyDescent="0.25">
      <c r="B1174"/>
      <c r="E1174" s="95"/>
      <c r="F1174" s="95"/>
      <c r="G1174" s="95"/>
      <c r="H1174" s="95"/>
      <c r="I1174" s="95"/>
      <c r="J1174" s="95"/>
      <c r="K1174" s="95"/>
      <c r="L1174" s="95"/>
      <c r="M1174" s="95"/>
      <c r="N1174" s="95"/>
      <c r="O1174" s="95"/>
      <c r="P1174" s="95"/>
      <c r="Q1174" s="95"/>
      <c r="R1174" s="95"/>
      <c r="S1174" s="95"/>
      <c r="T1174" s="95"/>
      <c r="U1174" s="95"/>
      <c r="V1174" s="95"/>
      <c r="W1174" s="95"/>
      <c r="X1174" s="95"/>
      <c r="Y1174" s="95"/>
      <c r="Z1174" s="95"/>
      <c r="AA1174" s="95"/>
      <c r="AB1174" s="95"/>
      <c r="AC1174" s="95"/>
      <c r="AD1174" s="95"/>
      <c r="AE1174" s="95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</row>
    <row r="1175" spans="2:52" x14ac:dyDescent="0.25">
      <c r="B1175"/>
      <c r="E1175" s="95"/>
      <c r="F1175" s="95"/>
      <c r="G1175" s="95"/>
      <c r="H1175" s="95"/>
      <c r="I1175" s="95"/>
      <c r="J1175" s="95"/>
      <c r="K1175" s="95"/>
      <c r="L1175" s="95"/>
      <c r="M1175" s="95"/>
      <c r="N1175" s="95"/>
      <c r="O1175" s="95"/>
      <c r="P1175" s="95"/>
      <c r="Q1175" s="95"/>
      <c r="R1175" s="95"/>
      <c r="S1175" s="95"/>
      <c r="T1175" s="95"/>
      <c r="U1175" s="95"/>
      <c r="V1175" s="95"/>
      <c r="W1175" s="95"/>
      <c r="X1175" s="95"/>
      <c r="Y1175" s="95"/>
      <c r="Z1175" s="95"/>
      <c r="AA1175" s="95"/>
      <c r="AB1175" s="95"/>
      <c r="AC1175" s="95"/>
      <c r="AD1175" s="95"/>
      <c r="AE1175" s="95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</row>
    <row r="1176" spans="2:52" x14ac:dyDescent="0.25">
      <c r="B1176"/>
      <c r="E1176" s="95"/>
      <c r="F1176" s="95"/>
      <c r="G1176" s="95"/>
      <c r="H1176" s="95"/>
      <c r="I1176" s="95"/>
      <c r="J1176" s="95"/>
      <c r="K1176" s="95"/>
      <c r="L1176" s="95"/>
      <c r="M1176" s="95"/>
      <c r="N1176" s="95"/>
      <c r="O1176" s="95"/>
      <c r="P1176" s="95"/>
      <c r="Q1176" s="95"/>
      <c r="R1176" s="95"/>
      <c r="S1176" s="95"/>
      <c r="T1176" s="95"/>
      <c r="U1176" s="95"/>
      <c r="V1176" s="95"/>
      <c r="W1176" s="95"/>
      <c r="X1176" s="95"/>
      <c r="Y1176" s="95"/>
      <c r="Z1176" s="95"/>
      <c r="AA1176" s="95"/>
      <c r="AB1176" s="95"/>
      <c r="AC1176" s="95"/>
      <c r="AD1176" s="95"/>
      <c r="AE1176" s="95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</row>
    <row r="1177" spans="2:52" x14ac:dyDescent="0.25">
      <c r="B1177"/>
      <c r="E1177" s="95"/>
      <c r="F1177" s="95"/>
      <c r="G1177" s="95"/>
      <c r="H1177" s="95"/>
      <c r="I1177" s="95"/>
      <c r="J1177" s="95"/>
      <c r="K1177" s="95"/>
      <c r="L1177" s="95"/>
      <c r="M1177" s="95"/>
      <c r="N1177" s="95"/>
      <c r="O1177" s="95"/>
      <c r="P1177" s="95"/>
      <c r="Q1177" s="95"/>
      <c r="R1177" s="95"/>
      <c r="S1177" s="95"/>
      <c r="T1177" s="95"/>
      <c r="U1177" s="95"/>
      <c r="V1177" s="95"/>
      <c r="W1177" s="95"/>
      <c r="X1177" s="95"/>
      <c r="Y1177" s="95"/>
      <c r="Z1177" s="95"/>
      <c r="AA1177" s="95"/>
      <c r="AB1177" s="95"/>
      <c r="AC1177" s="95"/>
      <c r="AD1177" s="95"/>
      <c r="AE1177" s="95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</row>
    <row r="1178" spans="2:52" x14ac:dyDescent="0.25">
      <c r="B1178"/>
      <c r="E1178" s="95"/>
      <c r="F1178" s="95"/>
      <c r="G1178" s="95"/>
      <c r="H1178" s="95"/>
      <c r="I1178" s="95"/>
      <c r="J1178" s="95"/>
      <c r="K1178" s="95"/>
      <c r="L1178" s="95"/>
      <c r="M1178" s="95"/>
      <c r="N1178" s="95"/>
      <c r="O1178" s="95"/>
      <c r="P1178" s="95"/>
      <c r="Q1178" s="95"/>
      <c r="R1178" s="95"/>
      <c r="S1178" s="95"/>
      <c r="T1178" s="95"/>
      <c r="U1178" s="95"/>
      <c r="V1178" s="95"/>
      <c r="W1178" s="95"/>
      <c r="X1178" s="95"/>
      <c r="Y1178" s="95"/>
      <c r="Z1178" s="95"/>
      <c r="AA1178" s="95"/>
      <c r="AB1178" s="95"/>
      <c r="AC1178" s="95"/>
      <c r="AD1178" s="95"/>
      <c r="AE1178" s="95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</row>
    <row r="1179" spans="2:52" x14ac:dyDescent="0.25">
      <c r="B1179"/>
      <c r="E1179" s="95"/>
      <c r="F1179" s="95"/>
      <c r="G1179" s="95"/>
      <c r="H1179" s="95"/>
      <c r="I1179" s="95"/>
      <c r="J1179" s="95"/>
      <c r="K1179" s="95"/>
      <c r="L1179" s="95"/>
      <c r="M1179" s="95"/>
      <c r="N1179" s="95"/>
      <c r="O1179" s="95"/>
      <c r="P1179" s="95"/>
      <c r="Q1179" s="95"/>
      <c r="R1179" s="95"/>
      <c r="S1179" s="95"/>
      <c r="T1179" s="95"/>
      <c r="U1179" s="95"/>
      <c r="V1179" s="95"/>
      <c r="W1179" s="95"/>
      <c r="X1179" s="95"/>
      <c r="Y1179" s="95"/>
      <c r="Z1179" s="95"/>
      <c r="AA1179" s="95"/>
      <c r="AB1179" s="95"/>
      <c r="AC1179" s="95"/>
      <c r="AD1179" s="95"/>
      <c r="AE1179" s="95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</row>
    <row r="1180" spans="2:52" x14ac:dyDescent="0.25">
      <c r="B1180"/>
      <c r="E1180" s="95"/>
      <c r="F1180" s="95"/>
      <c r="G1180" s="95"/>
      <c r="H1180" s="95"/>
      <c r="I1180" s="95"/>
      <c r="J1180" s="95"/>
      <c r="K1180" s="95"/>
      <c r="L1180" s="95"/>
      <c r="M1180" s="95"/>
      <c r="N1180" s="95"/>
      <c r="O1180" s="95"/>
      <c r="P1180" s="95"/>
      <c r="Q1180" s="95"/>
      <c r="R1180" s="95"/>
      <c r="S1180" s="95"/>
      <c r="T1180" s="95"/>
      <c r="U1180" s="95"/>
      <c r="V1180" s="95"/>
      <c r="W1180" s="95"/>
      <c r="X1180" s="95"/>
      <c r="Y1180" s="95"/>
      <c r="Z1180" s="95"/>
      <c r="AA1180" s="95"/>
      <c r="AB1180" s="95"/>
      <c r="AC1180" s="95"/>
      <c r="AD1180" s="95"/>
      <c r="AE1180" s="95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</row>
    <row r="1181" spans="2:52" x14ac:dyDescent="0.25">
      <c r="B1181"/>
      <c r="E1181" s="95"/>
      <c r="F1181" s="95"/>
      <c r="G1181" s="95"/>
      <c r="H1181" s="95"/>
      <c r="I1181" s="95"/>
      <c r="J1181" s="95"/>
      <c r="K1181" s="95"/>
      <c r="L1181" s="95"/>
      <c r="M1181" s="95"/>
      <c r="N1181" s="95"/>
      <c r="O1181" s="95"/>
      <c r="P1181" s="95"/>
      <c r="Q1181" s="95"/>
      <c r="R1181" s="95"/>
      <c r="S1181" s="95"/>
      <c r="T1181" s="95"/>
      <c r="U1181" s="95"/>
      <c r="V1181" s="95"/>
      <c r="W1181" s="95"/>
      <c r="X1181" s="95"/>
      <c r="Y1181" s="95"/>
      <c r="Z1181" s="95"/>
      <c r="AA1181" s="95"/>
      <c r="AB1181" s="95"/>
      <c r="AC1181" s="95"/>
      <c r="AD1181" s="95"/>
      <c r="AE1181" s="95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</row>
    <row r="1182" spans="2:52" x14ac:dyDescent="0.25">
      <c r="B1182"/>
      <c r="E1182" s="95"/>
      <c r="F1182" s="95"/>
      <c r="G1182" s="95"/>
      <c r="H1182" s="95"/>
      <c r="I1182" s="95"/>
      <c r="J1182" s="95"/>
      <c r="K1182" s="95"/>
      <c r="L1182" s="95"/>
      <c r="M1182" s="95"/>
      <c r="N1182" s="95"/>
      <c r="O1182" s="95"/>
      <c r="P1182" s="95"/>
      <c r="Q1182" s="95"/>
      <c r="R1182" s="95"/>
      <c r="S1182" s="95"/>
      <c r="T1182" s="95"/>
      <c r="U1182" s="95"/>
      <c r="V1182" s="95"/>
      <c r="W1182" s="95"/>
      <c r="X1182" s="95"/>
      <c r="Y1182" s="95"/>
      <c r="Z1182" s="95"/>
      <c r="AA1182" s="95"/>
      <c r="AB1182" s="95"/>
      <c r="AC1182" s="95"/>
      <c r="AD1182" s="95"/>
      <c r="AE1182" s="95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</row>
    <row r="1183" spans="2:52" x14ac:dyDescent="0.25">
      <c r="B1183"/>
      <c r="E1183" s="95"/>
      <c r="F1183" s="95"/>
      <c r="G1183" s="95"/>
      <c r="H1183" s="95"/>
      <c r="I1183" s="95"/>
      <c r="J1183" s="95"/>
      <c r="K1183" s="95"/>
      <c r="L1183" s="95"/>
      <c r="M1183" s="95"/>
      <c r="N1183" s="95"/>
      <c r="O1183" s="95"/>
      <c r="P1183" s="95"/>
      <c r="Q1183" s="95"/>
      <c r="R1183" s="95"/>
      <c r="S1183" s="95"/>
      <c r="T1183" s="95"/>
      <c r="U1183" s="95"/>
      <c r="V1183" s="95"/>
      <c r="W1183" s="95"/>
      <c r="X1183" s="95"/>
      <c r="Y1183" s="95"/>
      <c r="Z1183" s="95"/>
      <c r="AA1183" s="95"/>
      <c r="AB1183" s="95"/>
      <c r="AC1183" s="95"/>
      <c r="AD1183" s="95"/>
      <c r="AE1183" s="95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</row>
    <row r="1184" spans="2:52" x14ac:dyDescent="0.25">
      <c r="B1184"/>
      <c r="E1184" s="95"/>
      <c r="F1184" s="95"/>
      <c r="G1184" s="95"/>
      <c r="H1184" s="95"/>
      <c r="I1184" s="95"/>
      <c r="J1184" s="95"/>
      <c r="K1184" s="95"/>
      <c r="L1184" s="95"/>
      <c r="M1184" s="95"/>
      <c r="N1184" s="95"/>
      <c r="O1184" s="95"/>
      <c r="P1184" s="95"/>
      <c r="Q1184" s="95"/>
      <c r="R1184" s="95"/>
      <c r="S1184" s="95"/>
      <c r="T1184" s="95"/>
      <c r="U1184" s="95"/>
      <c r="V1184" s="95"/>
      <c r="W1184" s="95"/>
      <c r="X1184" s="95"/>
      <c r="Y1184" s="95"/>
      <c r="Z1184" s="95"/>
      <c r="AA1184" s="95"/>
      <c r="AB1184" s="95"/>
      <c r="AC1184" s="95"/>
      <c r="AD1184" s="95"/>
      <c r="AE1184" s="95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</row>
    <row r="1185" spans="2:52" x14ac:dyDescent="0.25">
      <c r="B1185"/>
      <c r="E1185" s="95"/>
      <c r="F1185" s="95"/>
      <c r="G1185" s="95"/>
      <c r="H1185" s="95"/>
      <c r="I1185" s="95"/>
      <c r="J1185" s="95"/>
      <c r="K1185" s="95"/>
      <c r="L1185" s="95"/>
      <c r="M1185" s="95"/>
      <c r="N1185" s="95"/>
      <c r="O1185" s="95"/>
      <c r="P1185" s="95"/>
      <c r="Q1185" s="95"/>
      <c r="R1185" s="95"/>
      <c r="S1185" s="95"/>
      <c r="T1185" s="95"/>
      <c r="U1185" s="95"/>
      <c r="V1185" s="95"/>
      <c r="W1185" s="95"/>
      <c r="X1185" s="95"/>
      <c r="Y1185" s="95"/>
      <c r="Z1185" s="95"/>
      <c r="AA1185" s="95"/>
      <c r="AB1185" s="95"/>
      <c r="AC1185" s="95"/>
      <c r="AD1185" s="95"/>
      <c r="AE1185" s="95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</row>
    <row r="1186" spans="2:52" x14ac:dyDescent="0.25">
      <c r="B1186"/>
      <c r="E1186" s="95"/>
      <c r="F1186" s="95"/>
      <c r="G1186" s="95"/>
      <c r="H1186" s="95"/>
      <c r="I1186" s="95"/>
      <c r="J1186" s="95"/>
      <c r="K1186" s="95"/>
      <c r="L1186" s="95"/>
      <c r="M1186" s="95"/>
      <c r="N1186" s="95"/>
      <c r="O1186" s="95"/>
      <c r="P1186" s="95"/>
      <c r="Q1186" s="95"/>
      <c r="R1186" s="95"/>
      <c r="S1186" s="95"/>
      <c r="T1186" s="95"/>
      <c r="U1186" s="95"/>
      <c r="V1186" s="95"/>
      <c r="W1186" s="95"/>
      <c r="X1186" s="95"/>
      <c r="Y1186" s="95"/>
      <c r="Z1186" s="95"/>
      <c r="AA1186" s="95"/>
      <c r="AB1186" s="95"/>
      <c r="AC1186" s="95"/>
      <c r="AD1186" s="95"/>
      <c r="AE1186" s="95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</row>
    <row r="1187" spans="2:52" x14ac:dyDescent="0.25">
      <c r="B1187"/>
      <c r="E1187" s="95"/>
      <c r="F1187" s="95"/>
      <c r="G1187" s="95"/>
      <c r="H1187" s="95"/>
      <c r="I1187" s="95"/>
      <c r="J1187" s="95"/>
      <c r="K1187" s="95"/>
      <c r="L1187" s="95"/>
      <c r="M1187" s="95"/>
      <c r="N1187" s="95"/>
      <c r="O1187" s="95"/>
      <c r="P1187" s="95"/>
      <c r="Q1187" s="95"/>
      <c r="R1187" s="95"/>
      <c r="S1187" s="95"/>
      <c r="T1187" s="95"/>
      <c r="U1187" s="95"/>
      <c r="V1187" s="95"/>
      <c r="W1187" s="95"/>
      <c r="X1187" s="95"/>
      <c r="Y1187" s="95"/>
      <c r="Z1187" s="95"/>
      <c r="AA1187" s="95"/>
      <c r="AB1187" s="95"/>
      <c r="AC1187" s="95"/>
      <c r="AD1187" s="95"/>
      <c r="AE1187" s="95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</row>
    <row r="1188" spans="2:52" x14ac:dyDescent="0.25">
      <c r="B1188"/>
      <c r="E1188" s="95"/>
      <c r="F1188" s="95"/>
      <c r="G1188" s="95"/>
      <c r="H1188" s="95"/>
      <c r="I1188" s="95"/>
      <c r="J1188" s="95"/>
      <c r="K1188" s="95"/>
      <c r="L1188" s="95"/>
      <c r="M1188" s="95"/>
      <c r="N1188" s="95"/>
      <c r="O1188" s="95"/>
      <c r="P1188" s="95"/>
      <c r="Q1188" s="95"/>
      <c r="R1188" s="95"/>
      <c r="S1188" s="95"/>
      <c r="T1188" s="95"/>
      <c r="U1188" s="95"/>
      <c r="V1188" s="95"/>
      <c r="W1188" s="95"/>
      <c r="X1188" s="95"/>
      <c r="Y1188" s="95"/>
      <c r="Z1188" s="95"/>
      <c r="AA1188" s="95"/>
      <c r="AB1188" s="95"/>
      <c r="AC1188" s="95"/>
      <c r="AD1188" s="95"/>
      <c r="AE1188" s="95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</row>
    <row r="1189" spans="2:52" x14ac:dyDescent="0.25">
      <c r="B1189"/>
      <c r="E1189" s="95"/>
      <c r="F1189" s="95"/>
      <c r="G1189" s="95"/>
      <c r="H1189" s="95"/>
      <c r="I1189" s="95"/>
      <c r="J1189" s="95"/>
      <c r="K1189" s="95"/>
      <c r="L1189" s="95"/>
      <c r="M1189" s="95"/>
      <c r="N1189" s="95"/>
      <c r="O1189" s="95"/>
      <c r="P1189" s="95"/>
      <c r="Q1189" s="95"/>
      <c r="R1189" s="95"/>
      <c r="S1189" s="95"/>
      <c r="T1189" s="95"/>
      <c r="U1189" s="95"/>
      <c r="V1189" s="95"/>
      <c r="W1189" s="95"/>
      <c r="X1189" s="95"/>
      <c r="Y1189" s="95"/>
      <c r="Z1189" s="95"/>
      <c r="AA1189" s="95"/>
      <c r="AB1189" s="95"/>
      <c r="AC1189" s="95"/>
      <c r="AD1189" s="95"/>
      <c r="AE1189" s="95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</row>
    <row r="1190" spans="2:52" x14ac:dyDescent="0.25">
      <c r="B1190"/>
      <c r="E1190" s="95"/>
      <c r="F1190" s="95"/>
      <c r="G1190" s="95"/>
      <c r="H1190" s="95"/>
      <c r="I1190" s="95"/>
      <c r="J1190" s="95"/>
      <c r="K1190" s="95"/>
      <c r="L1190" s="95"/>
      <c r="M1190" s="95"/>
      <c r="N1190" s="95"/>
      <c r="O1190" s="95"/>
      <c r="P1190" s="95"/>
      <c r="Q1190" s="95"/>
      <c r="R1190" s="95"/>
      <c r="S1190" s="95"/>
      <c r="T1190" s="95"/>
      <c r="U1190" s="95"/>
      <c r="V1190" s="95"/>
      <c r="W1190" s="95"/>
      <c r="X1190" s="95"/>
      <c r="Y1190" s="95"/>
      <c r="Z1190" s="95"/>
      <c r="AA1190" s="95"/>
      <c r="AB1190" s="95"/>
      <c r="AC1190" s="95"/>
      <c r="AD1190" s="95"/>
      <c r="AE1190" s="95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</row>
    <row r="1191" spans="2:52" x14ac:dyDescent="0.25">
      <c r="B1191"/>
      <c r="E1191" s="95"/>
      <c r="F1191" s="95"/>
      <c r="G1191" s="95"/>
      <c r="H1191" s="95"/>
      <c r="I1191" s="95"/>
      <c r="J1191" s="95"/>
      <c r="K1191" s="95"/>
      <c r="L1191" s="95"/>
      <c r="M1191" s="95"/>
      <c r="N1191" s="95"/>
      <c r="O1191" s="95"/>
      <c r="P1191" s="95"/>
      <c r="Q1191" s="95"/>
      <c r="R1191" s="95"/>
      <c r="S1191" s="95"/>
      <c r="T1191" s="95"/>
      <c r="U1191" s="95"/>
      <c r="V1191" s="95"/>
      <c r="W1191" s="95"/>
      <c r="X1191" s="95"/>
      <c r="Y1191" s="95"/>
      <c r="Z1191" s="95"/>
      <c r="AA1191" s="95"/>
      <c r="AB1191" s="95"/>
      <c r="AC1191" s="95"/>
      <c r="AD1191" s="95"/>
      <c r="AE1191" s="95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</row>
    <row r="1192" spans="2:52" x14ac:dyDescent="0.25">
      <c r="B1192"/>
      <c r="E1192" s="95"/>
      <c r="F1192" s="95"/>
      <c r="G1192" s="95"/>
      <c r="H1192" s="95"/>
      <c r="I1192" s="95"/>
      <c r="J1192" s="95"/>
      <c r="K1192" s="95"/>
      <c r="L1192" s="95"/>
      <c r="M1192" s="95"/>
      <c r="N1192" s="95"/>
      <c r="O1192" s="95"/>
      <c r="P1192" s="95"/>
      <c r="Q1192" s="95"/>
      <c r="R1192" s="95"/>
      <c r="S1192" s="95"/>
      <c r="T1192" s="95"/>
      <c r="U1192" s="95"/>
      <c r="V1192" s="95"/>
      <c r="W1192" s="95"/>
      <c r="X1192" s="95"/>
      <c r="Y1192" s="95"/>
      <c r="Z1192" s="95"/>
      <c r="AA1192" s="95"/>
      <c r="AB1192" s="95"/>
      <c r="AC1192" s="95"/>
      <c r="AD1192" s="95"/>
      <c r="AE1192" s="95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</row>
    <row r="1193" spans="2:52" x14ac:dyDescent="0.25">
      <c r="B1193"/>
      <c r="E1193" s="95"/>
      <c r="F1193" s="95"/>
      <c r="G1193" s="95"/>
      <c r="H1193" s="95"/>
      <c r="I1193" s="95"/>
      <c r="J1193" s="95"/>
      <c r="K1193" s="95"/>
      <c r="L1193" s="95"/>
      <c r="M1193" s="95"/>
      <c r="N1193" s="95"/>
      <c r="O1193" s="95"/>
      <c r="P1193" s="95"/>
      <c r="Q1193" s="95"/>
      <c r="R1193" s="95"/>
      <c r="S1193" s="95"/>
      <c r="T1193" s="95"/>
      <c r="U1193" s="95"/>
      <c r="V1193" s="95"/>
      <c r="W1193" s="95"/>
      <c r="X1193" s="95"/>
      <c r="Y1193" s="95"/>
      <c r="Z1193" s="95"/>
      <c r="AA1193" s="95"/>
      <c r="AB1193" s="95"/>
      <c r="AC1193" s="95"/>
      <c r="AD1193" s="95"/>
      <c r="AE1193" s="95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</row>
    <row r="1194" spans="2:52" x14ac:dyDescent="0.25">
      <c r="B1194"/>
      <c r="E1194" s="95"/>
      <c r="F1194" s="95"/>
      <c r="G1194" s="95"/>
      <c r="H1194" s="95"/>
      <c r="I1194" s="95"/>
      <c r="J1194" s="95"/>
      <c r="K1194" s="95"/>
      <c r="L1194" s="95"/>
      <c r="M1194" s="95"/>
      <c r="N1194" s="95"/>
      <c r="O1194" s="95"/>
      <c r="P1194" s="95"/>
      <c r="Q1194" s="95"/>
      <c r="R1194" s="95"/>
      <c r="S1194" s="95"/>
      <c r="T1194" s="95"/>
      <c r="U1194" s="95"/>
      <c r="V1194" s="95"/>
      <c r="W1194" s="95"/>
      <c r="X1194" s="95"/>
      <c r="Y1194" s="95"/>
      <c r="Z1194" s="95"/>
      <c r="AA1194" s="95"/>
      <c r="AB1194" s="95"/>
      <c r="AC1194" s="95"/>
      <c r="AD1194" s="95"/>
      <c r="AE1194" s="95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</row>
    <row r="1195" spans="2:52" x14ac:dyDescent="0.25">
      <c r="B1195"/>
      <c r="E1195" s="95"/>
      <c r="F1195" s="95"/>
      <c r="G1195" s="95"/>
      <c r="H1195" s="95"/>
      <c r="I1195" s="95"/>
      <c r="J1195" s="95"/>
      <c r="K1195" s="95"/>
      <c r="L1195" s="95"/>
      <c r="M1195" s="95"/>
      <c r="N1195" s="95"/>
      <c r="O1195" s="95"/>
      <c r="P1195" s="95"/>
      <c r="Q1195" s="95"/>
      <c r="R1195" s="95"/>
      <c r="S1195" s="95"/>
      <c r="T1195" s="95"/>
      <c r="U1195" s="95"/>
      <c r="V1195" s="95"/>
      <c r="W1195" s="95"/>
      <c r="X1195" s="95"/>
      <c r="Y1195" s="95"/>
      <c r="Z1195" s="95"/>
      <c r="AA1195" s="95"/>
      <c r="AB1195" s="95"/>
      <c r="AC1195" s="95"/>
      <c r="AD1195" s="95"/>
      <c r="AE1195" s="95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</row>
    <row r="1196" spans="2:52" x14ac:dyDescent="0.25">
      <c r="B1196"/>
      <c r="E1196" s="95"/>
      <c r="F1196" s="95"/>
      <c r="G1196" s="95"/>
      <c r="H1196" s="95"/>
      <c r="I1196" s="95"/>
      <c r="J1196" s="95"/>
      <c r="K1196" s="95"/>
      <c r="L1196" s="95"/>
      <c r="M1196" s="95"/>
      <c r="N1196" s="95"/>
      <c r="O1196" s="95"/>
      <c r="P1196" s="95"/>
      <c r="Q1196" s="95"/>
      <c r="R1196" s="95"/>
      <c r="S1196" s="95"/>
      <c r="T1196" s="95"/>
      <c r="U1196" s="95"/>
      <c r="V1196" s="95"/>
      <c r="W1196" s="95"/>
      <c r="X1196" s="95"/>
      <c r="Y1196" s="95"/>
      <c r="Z1196" s="95"/>
      <c r="AA1196" s="95"/>
      <c r="AB1196" s="95"/>
      <c r="AC1196" s="95"/>
      <c r="AD1196" s="95"/>
      <c r="AE1196" s="95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</row>
    <row r="1197" spans="2:52" x14ac:dyDescent="0.25">
      <c r="B1197"/>
      <c r="E1197" s="95"/>
      <c r="F1197" s="95"/>
      <c r="G1197" s="95"/>
      <c r="H1197" s="95"/>
      <c r="I1197" s="95"/>
      <c r="J1197" s="95"/>
      <c r="K1197" s="95"/>
      <c r="L1197" s="95"/>
      <c r="M1197" s="95"/>
      <c r="N1197" s="95"/>
      <c r="O1197" s="95"/>
      <c r="P1197" s="95"/>
      <c r="Q1197" s="95"/>
      <c r="R1197" s="95"/>
      <c r="S1197" s="95"/>
      <c r="T1197" s="95"/>
      <c r="U1197" s="95"/>
      <c r="V1197" s="95"/>
      <c r="W1197" s="95"/>
      <c r="X1197" s="95"/>
      <c r="Y1197" s="95"/>
      <c r="Z1197" s="95"/>
      <c r="AA1197" s="95"/>
      <c r="AB1197" s="95"/>
      <c r="AC1197" s="95"/>
      <c r="AD1197" s="95"/>
      <c r="AE1197" s="95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</row>
    <row r="1198" spans="2:52" x14ac:dyDescent="0.25">
      <c r="B1198"/>
      <c r="E1198" s="95"/>
      <c r="F1198" s="95"/>
      <c r="G1198" s="95"/>
      <c r="H1198" s="95"/>
      <c r="I1198" s="95"/>
      <c r="J1198" s="95"/>
      <c r="K1198" s="95"/>
      <c r="L1198" s="95"/>
      <c r="M1198" s="95"/>
      <c r="N1198" s="95"/>
      <c r="O1198" s="95"/>
      <c r="P1198" s="95"/>
      <c r="Q1198" s="95"/>
      <c r="R1198" s="95"/>
      <c r="S1198" s="95"/>
      <c r="T1198" s="95"/>
      <c r="U1198" s="95"/>
      <c r="V1198" s="95"/>
      <c r="W1198" s="95"/>
      <c r="X1198" s="95"/>
      <c r="Y1198" s="95"/>
      <c r="Z1198" s="95"/>
      <c r="AA1198" s="95"/>
      <c r="AB1198" s="95"/>
      <c r="AC1198" s="95"/>
      <c r="AD1198" s="95"/>
      <c r="AE1198" s="95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</row>
    <row r="1199" spans="2:52" x14ac:dyDescent="0.25">
      <c r="B1199"/>
      <c r="E1199" s="95"/>
      <c r="F1199" s="95"/>
      <c r="G1199" s="95"/>
      <c r="H1199" s="95"/>
      <c r="I1199" s="95"/>
      <c r="J1199" s="95"/>
      <c r="K1199" s="95"/>
      <c r="L1199" s="95"/>
      <c r="M1199" s="95"/>
      <c r="N1199" s="95"/>
      <c r="O1199" s="95"/>
      <c r="P1199" s="95"/>
      <c r="Q1199" s="95"/>
      <c r="R1199" s="95"/>
      <c r="S1199" s="95"/>
      <c r="T1199" s="95"/>
      <c r="U1199" s="95"/>
      <c r="V1199" s="95"/>
      <c r="W1199" s="95"/>
      <c r="X1199" s="95"/>
      <c r="Y1199" s="95"/>
      <c r="Z1199" s="95"/>
      <c r="AA1199" s="95"/>
      <c r="AB1199" s="95"/>
      <c r="AC1199" s="95"/>
      <c r="AD1199" s="95"/>
      <c r="AE1199" s="95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</row>
    <row r="1200" spans="2:52" x14ac:dyDescent="0.25">
      <c r="B1200"/>
      <c r="E1200" s="95"/>
      <c r="F1200" s="95"/>
      <c r="G1200" s="95"/>
      <c r="H1200" s="95"/>
      <c r="I1200" s="95"/>
      <c r="J1200" s="95"/>
      <c r="K1200" s="95"/>
      <c r="L1200" s="95"/>
      <c r="M1200" s="95"/>
      <c r="N1200" s="95"/>
      <c r="O1200" s="95"/>
      <c r="P1200" s="95"/>
      <c r="Q1200" s="95"/>
      <c r="R1200" s="95"/>
      <c r="S1200" s="95"/>
      <c r="T1200" s="95"/>
      <c r="U1200" s="95"/>
      <c r="V1200" s="95"/>
      <c r="W1200" s="95"/>
      <c r="X1200" s="95"/>
      <c r="Y1200" s="95"/>
      <c r="Z1200" s="95"/>
      <c r="AA1200" s="95"/>
      <c r="AB1200" s="95"/>
      <c r="AC1200" s="95"/>
      <c r="AD1200" s="95"/>
      <c r="AE1200" s="95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</row>
    <row r="1201" spans="2:52" x14ac:dyDescent="0.25">
      <c r="B1201"/>
      <c r="E1201" s="95"/>
      <c r="F1201" s="95"/>
      <c r="G1201" s="95"/>
      <c r="H1201" s="95"/>
      <c r="I1201" s="95"/>
      <c r="J1201" s="95"/>
      <c r="K1201" s="95"/>
      <c r="L1201" s="95"/>
      <c r="M1201" s="95"/>
      <c r="N1201" s="95"/>
      <c r="O1201" s="95"/>
      <c r="P1201" s="95"/>
      <c r="Q1201" s="95"/>
      <c r="R1201" s="95"/>
      <c r="S1201" s="95"/>
      <c r="T1201" s="95"/>
      <c r="U1201" s="95"/>
      <c r="V1201" s="95"/>
      <c r="W1201" s="95"/>
      <c r="X1201" s="95"/>
      <c r="Y1201" s="95"/>
      <c r="Z1201" s="95"/>
      <c r="AA1201" s="95"/>
      <c r="AB1201" s="95"/>
      <c r="AC1201" s="95"/>
      <c r="AD1201" s="95"/>
      <c r="AE1201" s="95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</row>
    <row r="1202" spans="2:52" x14ac:dyDescent="0.25">
      <c r="B1202"/>
      <c r="E1202" s="95"/>
      <c r="F1202" s="95"/>
      <c r="G1202" s="95"/>
      <c r="H1202" s="95"/>
      <c r="I1202" s="95"/>
      <c r="J1202" s="95"/>
      <c r="K1202" s="95"/>
      <c r="L1202" s="95"/>
      <c r="M1202" s="95"/>
      <c r="N1202" s="95"/>
      <c r="O1202" s="95"/>
      <c r="P1202" s="95"/>
      <c r="Q1202" s="95"/>
      <c r="R1202" s="95"/>
      <c r="S1202" s="95"/>
      <c r="T1202" s="95"/>
      <c r="U1202" s="95"/>
      <c r="V1202" s="95"/>
      <c r="W1202" s="95"/>
      <c r="X1202" s="95"/>
      <c r="Y1202" s="95"/>
      <c r="Z1202" s="95"/>
      <c r="AA1202" s="95"/>
      <c r="AB1202" s="95"/>
      <c r="AC1202" s="95"/>
      <c r="AD1202" s="95"/>
      <c r="AE1202" s="95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</row>
    <row r="1203" spans="2:52" x14ac:dyDescent="0.25">
      <c r="B1203"/>
      <c r="E1203" s="95"/>
      <c r="F1203" s="95"/>
      <c r="G1203" s="95"/>
      <c r="H1203" s="95"/>
      <c r="I1203" s="95"/>
      <c r="J1203" s="95"/>
      <c r="K1203" s="95"/>
      <c r="L1203" s="95"/>
      <c r="M1203" s="95"/>
      <c r="N1203" s="95"/>
      <c r="O1203" s="95"/>
      <c r="P1203" s="95"/>
      <c r="Q1203" s="95"/>
      <c r="R1203" s="95"/>
      <c r="S1203" s="95"/>
      <c r="T1203" s="95"/>
      <c r="U1203" s="95"/>
      <c r="V1203" s="95"/>
      <c r="W1203" s="95"/>
      <c r="X1203" s="95"/>
      <c r="Y1203" s="95"/>
      <c r="Z1203" s="95"/>
      <c r="AA1203" s="95"/>
      <c r="AB1203" s="95"/>
      <c r="AC1203" s="95"/>
      <c r="AD1203" s="95"/>
      <c r="AE1203" s="95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</row>
    <row r="1204" spans="2:52" x14ac:dyDescent="0.25">
      <c r="B1204"/>
      <c r="E1204" s="95"/>
      <c r="F1204" s="95"/>
      <c r="G1204" s="95"/>
      <c r="H1204" s="95"/>
      <c r="I1204" s="95"/>
      <c r="J1204" s="95"/>
      <c r="K1204" s="95"/>
      <c r="L1204" s="95"/>
      <c r="M1204" s="95"/>
      <c r="N1204" s="95"/>
      <c r="O1204" s="95"/>
      <c r="P1204" s="95"/>
      <c r="Q1204" s="95"/>
      <c r="R1204" s="95"/>
      <c r="S1204" s="95"/>
      <c r="T1204" s="95"/>
      <c r="U1204" s="95"/>
      <c r="V1204" s="95"/>
      <c r="W1204" s="95"/>
      <c r="X1204" s="95"/>
      <c r="Y1204" s="95"/>
      <c r="Z1204" s="95"/>
      <c r="AA1204" s="95"/>
      <c r="AB1204" s="95"/>
      <c r="AC1204" s="95"/>
      <c r="AD1204" s="95"/>
      <c r="AE1204" s="95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</row>
    <row r="1205" spans="2:52" x14ac:dyDescent="0.25">
      <c r="B1205"/>
      <c r="E1205" s="95"/>
      <c r="F1205" s="95"/>
      <c r="G1205" s="95"/>
      <c r="H1205" s="95"/>
      <c r="I1205" s="95"/>
      <c r="J1205" s="95"/>
      <c r="K1205" s="95"/>
      <c r="L1205" s="95"/>
      <c r="M1205" s="95"/>
      <c r="N1205" s="95"/>
      <c r="O1205" s="95"/>
      <c r="P1205" s="95"/>
      <c r="Q1205" s="95"/>
      <c r="R1205" s="95"/>
      <c r="S1205" s="95"/>
      <c r="T1205" s="95"/>
      <c r="U1205" s="95"/>
      <c r="V1205" s="95"/>
      <c r="W1205" s="95"/>
      <c r="X1205" s="95"/>
      <c r="Y1205" s="95"/>
      <c r="Z1205" s="95"/>
      <c r="AA1205" s="95"/>
      <c r="AB1205" s="95"/>
      <c r="AC1205" s="95"/>
      <c r="AD1205" s="95"/>
      <c r="AE1205" s="95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</row>
    <row r="1206" spans="2:52" x14ac:dyDescent="0.25">
      <c r="B1206"/>
      <c r="E1206" s="95"/>
      <c r="F1206" s="95"/>
      <c r="G1206" s="95"/>
      <c r="H1206" s="95"/>
      <c r="I1206" s="95"/>
      <c r="J1206" s="95"/>
      <c r="K1206" s="95"/>
      <c r="L1206" s="95"/>
      <c r="M1206" s="95"/>
      <c r="N1206" s="95"/>
      <c r="O1206" s="95"/>
      <c r="P1206" s="95"/>
      <c r="Q1206" s="95"/>
      <c r="R1206" s="95"/>
      <c r="S1206" s="95"/>
      <c r="T1206" s="95"/>
      <c r="U1206" s="95"/>
      <c r="V1206" s="95"/>
      <c r="W1206" s="95"/>
      <c r="X1206" s="95"/>
      <c r="Y1206" s="95"/>
      <c r="Z1206" s="95"/>
      <c r="AA1206" s="95"/>
      <c r="AB1206" s="95"/>
      <c r="AC1206" s="95"/>
      <c r="AD1206" s="95"/>
      <c r="AE1206" s="95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</row>
  </sheetData>
  <mergeCells count="7">
    <mergeCell ref="AA1:AC1"/>
    <mergeCell ref="C1:F1"/>
    <mergeCell ref="G1:I1"/>
    <mergeCell ref="J1:O1"/>
    <mergeCell ref="P1:R1"/>
    <mergeCell ref="T1:U1"/>
    <mergeCell ref="W1:Y1"/>
  </mergeCells>
  <printOptions gridLines="1"/>
  <pageMargins left="0.51181102362204722" right="0.51181102362204722" top="0.59055118110236227" bottom="0.59055118110236227" header="0.31496062992125984" footer="0.31496062992125984"/>
  <pageSetup paperSize="9" scale="50" fitToHeight="4" orientation="landscape" r:id="rId1"/>
  <headerFooter>
    <oddFooter>&amp;L&amp;D&amp;CPage &amp;P&amp;R&amp;F</oddFooter>
  </headerFooter>
  <rowBreaks count="1" manualBreakCount="1">
    <brk id="1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26"/>
  <sheetViews>
    <sheetView workbookViewId="0">
      <selection activeCell="D6" sqref="D6"/>
    </sheetView>
  </sheetViews>
  <sheetFormatPr baseColWidth="10" defaultRowHeight="15" x14ac:dyDescent="0.25"/>
  <cols>
    <col min="1" max="1" width="26.85546875" customWidth="1"/>
    <col min="9" max="9" width="13.5703125" customWidth="1"/>
    <col min="21" max="21" width="11.85546875" customWidth="1"/>
    <col min="23" max="23" width="11.7109375" customWidth="1"/>
  </cols>
  <sheetData>
    <row r="1" spans="1:28" ht="18.75" x14ac:dyDescent="0.3">
      <c r="A1" s="100" t="s">
        <v>97</v>
      </c>
    </row>
    <row r="2" spans="1:28" x14ac:dyDescent="0.25">
      <c r="A2" s="98" t="s">
        <v>103</v>
      </c>
    </row>
    <row r="3" spans="1:28" x14ac:dyDescent="0.25">
      <c r="A3" t="s">
        <v>104</v>
      </c>
      <c r="B3" s="101">
        <v>44</v>
      </c>
      <c r="C3" t="s">
        <v>98</v>
      </c>
      <c r="D3" t="s">
        <v>99</v>
      </c>
    </row>
    <row r="4" spans="1:28" x14ac:dyDescent="0.25">
      <c r="B4" s="101">
        <f>B3*'[7]rate of change'!$U$6*'[7]rate of change'!$X$8</f>
        <v>44.88233349599998</v>
      </c>
      <c r="C4" t="s">
        <v>106</v>
      </c>
      <c r="D4" t="s">
        <v>108</v>
      </c>
    </row>
    <row r="6" spans="1:28" x14ac:dyDescent="0.25">
      <c r="A6" s="98" t="s">
        <v>105</v>
      </c>
      <c r="B6" t="s">
        <v>107</v>
      </c>
    </row>
    <row r="7" spans="1:28" x14ac:dyDescent="0.25">
      <c r="A7" s="99" t="s">
        <v>100</v>
      </c>
    </row>
    <row r="8" spans="1:28" x14ac:dyDescent="0.25">
      <c r="A8" s="99" t="s">
        <v>101</v>
      </c>
    </row>
    <row r="9" spans="1:28" x14ac:dyDescent="0.25">
      <c r="A9" s="99" t="s">
        <v>102</v>
      </c>
    </row>
    <row r="15" spans="1:28" ht="25.5" x14ac:dyDescent="0.25">
      <c r="A15" s="18" t="s">
        <v>69</v>
      </c>
      <c r="B15" s="8" t="s">
        <v>13</v>
      </c>
      <c r="C15" s="8" t="s">
        <v>14</v>
      </c>
      <c r="D15" s="8" t="s">
        <v>15</v>
      </c>
      <c r="E15" s="8" t="s">
        <v>16</v>
      </c>
      <c r="F15" s="8" t="s">
        <v>17</v>
      </c>
      <c r="G15" s="8" t="s">
        <v>18</v>
      </c>
      <c r="H15" s="8" t="s">
        <v>19</v>
      </c>
      <c r="I15" s="8" t="s">
        <v>20</v>
      </c>
      <c r="J15" s="8" t="s">
        <v>21</v>
      </c>
      <c r="K15" s="8" t="s">
        <v>22</v>
      </c>
      <c r="L15" s="8" t="s">
        <v>23</v>
      </c>
      <c r="M15" s="8" t="s">
        <v>24</v>
      </c>
      <c r="N15" s="8" t="s">
        <v>25</v>
      </c>
      <c r="O15" s="8" t="s">
        <v>26</v>
      </c>
      <c r="P15" s="8" t="s">
        <v>27</v>
      </c>
      <c r="Q15" s="8" t="s">
        <v>28</v>
      </c>
      <c r="R15" s="8" t="s">
        <v>29</v>
      </c>
      <c r="S15" s="8" t="s">
        <v>30</v>
      </c>
      <c r="T15" s="8" t="s">
        <v>31</v>
      </c>
      <c r="U15" s="8" t="s">
        <v>32</v>
      </c>
      <c r="V15" s="8" t="s">
        <v>33</v>
      </c>
      <c r="W15" s="8" t="s">
        <v>34</v>
      </c>
      <c r="X15" s="8" t="s">
        <v>35</v>
      </c>
      <c r="Y15" s="8" t="s">
        <v>36</v>
      </c>
      <c r="Z15" s="8" t="s">
        <v>37</v>
      </c>
      <c r="AA15" s="8" t="s">
        <v>38</v>
      </c>
      <c r="AB15" s="8" t="s">
        <v>39</v>
      </c>
    </row>
    <row r="16" spans="1:28" x14ac:dyDescent="0.25">
      <c r="A16" s="20" t="s">
        <v>70</v>
      </c>
      <c r="B16" s="23">
        <v>0.26328451919555662</v>
      </c>
      <c r="C16" s="23">
        <v>0.37170732259750366</v>
      </c>
      <c r="D16" s="23">
        <v>6.0713048219680786E-2</v>
      </c>
      <c r="E16" s="23">
        <v>4.5151554584503172E-2</v>
      </c>
      <c r="F16" s="23">
        <v>7.335429877042771E-3</v>
      </c>
      <c r="G16" s="23">
        <v>0.55193772459030155</v>
      </c>
      <c r="H16" s="23">
        <v>0.25215590333938598</v>
      </c>
      <c r="I16" s="23">
        <v>2.0774877429008486E-2</v>
      </c>
      <c r="J16" s="23">
        <v>0.15566352462768554</v>
      </c>
      <c r="K16" s="23">
        <v>1.0538498134613037</v>
      </c>
      <c r="L16" s="23">
        <v>5.1086525726318364</v>
      </c>
      <c r="M16" s="23">
        <v>0.15693150305747985</v>
      </c>
      <c r="N16" s="23">
        <v>0.17765765380859375</v>
      </c>
      <c r="O16" s="23">
        <v>0.11004753780364991</v>
      </c>
      <c r="P16" s="23">
        <v>1.9473798446655275</v>
      </c>
      <c r="Q16" s="23">
        <v>4.7871396303176883E-2</v>
      </c>
      <c r="R16" s="23">
        <v>5.0651860237121586E-2</v>
      </c>
      <c r="S16" s="23">
        <v>1.0849402077496052E-2</v>
      </c>
      <c r="T16" s="23">
        <v>7.8627845644950868E-4</v>
      </c>
      <c r="U16" s="23">
        <v>0.56466735510528088</v>
      </c>
      <c r="V16" s="23">
        <v>0.58180580496788026</v>
      </c>
      <c r="W16" s="23">
        <v>0.12274942564964295</v>
      </c>
      <c r="X16" s="23">
        <v>0.20971212768554687</v>
      </c>
      <c r="Y16" s="23">
        <v>9.244202044606209E-2</v>
      </c>
      <c r="Z16" s="23">
        <v>7.2539844989776614E-2</v>
      </c>
      <c r="AA16" s="23">
        <v>0.6531594142913818</v>
      </c>
      <c r="AB16" s="23">
        <v>0.10662175846099854</v>
      </c>
    </row>
    <row r="17" spans="1:28" x14ac:dyDescent="0.25">
      <c r="A17" s="27" t="s">
        <v>72</v>
      </c>
      <c r="B17" s="30">
        <v>0.82679809510707858</v>
      </c>
      <c r="C17" s="30">
        <v>1.0830196266174317</v>
      </c>
      <c r="D17" s="30">
        <v>0.38509379863739013</v>
      </c>
      <c r="E17" s="30">
        <v>9.6535681247711183E-2</v>
      </c>
      <c r="F17" s="30">
        <v>4.5743932723999025E-3</v>
      </c>
      <c r="G17" s="30">
        <v>0.87967630672454833</v>
      </c>
      <c r="H17" s="30">
        <v>1.1796267490386962</v>
      </c>
      <c r="I17" s="30">
        <v>0.17666040515899659</v>
      </c>
      <c r="J17" s="30">
        <v>2.6121610202789309</v>
      </c>
      <c r="K17" s="30">
        <v>3.5476066513061526</v>
      </c>
      <c r="L17" s="30">
        <v>5.9110944862365722</v>
      </c>
      <c r="M17" s="30">
        <v>0.32472117424011232</v>
      </c>
      <c r="N17" s="30">
        <v>0.93320311832427982</v>
      </c>
      <c r="O17" s="30">
        <v>0.19950689506530761</v>
      </c>
      <c r="P17" s="30">
        <v>3.1960539016723635</v>
      </c>
      <c r="Q17" s="30">
        <v>7.9410552740097048E-2</v>
      </c>
      <c r="R17" s="30">
        <v>0.17180369639396667</v>
      </c>
      <c r="S17" s="30">
        <v>1.0792719244956971E-2</v>
      </c>
      <c r="T17" s="30">
        <v>2.506117582321167E-3</v>
      </c>
      <c r="U17" s="30">
        <v>1.2705082135796548</v>
      </c>
      <c r="V17" s="30">
        <v>3.6997621917724608</v>
      </c>
      <c r="W17" s="30">
        <v>0.66050109958648684</v>
      </c>
      <c r="X17" s="30">
        <v>0.79336271667480474</v>
      </c>
      <c r="Y17" s="30">
        <v>0.46797982597351073</v>
      </c>
      <c r="Z17" s="30">
        <v>0.10003325510025024</v>
      </c>
      <c r="AA17" s="30">
        <v>1.7629437961578369</v>
      </c>
      <c r="AB17" s="30">
        <v>2.7559070453643799</v>
      </c>
    </row>
    <row r="18" spans="1:28" x14ac:dyDescent="0.25">
      <c r="A18" s="27" t="s">
        <v>73</v>
      </c>
      <c r="B18" s="30">
        <v>0.10650173950195313</v>
      </c>
      <c r="C18" s="30">
        <v>0.116323486328125</v>
      </c>
      <c r="D18" s="30">
        <v>1.9639039993286134E-2</v>
      </c>
      <c r="E18" s="30">
        <v>1.1914901733398438E-2</v>
      </c>
      <c r="F18" s="30">
        <v>6.1333327293396E-3</v>
      </c>
      <c r="G18" s="30">
        <v>3.2568927764892577E-2</v>
      </c>
      <c r="H18" s="30">
        <v>0.12919869995117189</v>
      </c>
      <c r="I18" s="30">
        <v>8.6406698226928706E-3</v>
      </c>
      <c r="J18" s="30">
        <v>4.7820507049560548E-2</v>
      </c>
      <c r="K18" s="30">
        <v>0.89491436767578125</v>
      </c>
      <c r="L18" s="30">
        <v>0.75814831542968752</v>
      </c>
      <c r="M18" s="30">
        <v>2.3656795501708985E-2</v>
      </c>
      <c r="N18" s="30">
        <v>5.0725753784179692E-2</v>
      </c>
      <c r="O18" s="30">
        <v>4.4929553985595706E-2</v>
      </c>
      <c r="P18" s="30">
        <v>0.58045693969726564</v>
      </c>
      <c r="Q18" s="30">
        <v>3.0764758586883548E-3</v>
      </c>
      <c r="R18" s="30">
        <v>9.7016351521015173E-3</v>
      </c>
      <c r="S18" s="30">
        <v>7.0153833627700805E-3</v>
      </c>
      <c r="T18" s="30">
        <v>2.2492091655731202E-3</v>
      </c>
      <c r="U18" s="30">
        <v>0.37055563354492188</v>
      </c>
      <c r="V18" s="30">
        <v>8.7210376739501952E-2</v>
      </c>
      <c r="W18" s="30">
        <v>5.6743385314941407E-2</v>
      </c>
      <c r="X18" s="30">
        <v>0.1316600341796875</v>
      </c>
      <c r="Y18" s="30">
        <v>2.3645587921142578E-2</v>
      </c>
      <c r="Z18" s="30">
        <v>1.151400375366211E-2</v>
      </c>
      <c r="AA18" s="30">
        <v>0.63864805603027341</v>
      </c>
      <c r="AB18" s="30">
        <v>0.1364381561279297</v>
      </c>
    </row>
    <row r="19" spans="1:28" x14ac:dyDescent="0.25">
      <c r="A19" s="27" t="s">
        <v>74</v>
      </c>
      <c r="B19" s="30">
        <v>8.4226425170898442E-2</v>
      </c>
      <c r="C19" s="30">
        <v>6.1145301818847655E-2</v>
      </c>
      <c r="D19" s="30">
        <v>9.6014152526855467E-2</v>
      </c>
      <c r="E19" s="30">
        <v>1.4287744522094727E-2</v>
      </c>
      <c r="F19" s="30">
        <v>4.396231379359961E-6</v>
      </c>
      <c r="G19" s="30">
        <v>2.5564090728759765E-2</v>
      </c>
      <c r="H19" s="30">
        <v>6.8502120971679695E-2</v>
      </c>
      <c r="I19" s="30">
        <v>5.1128172874450682E-3</v>
      </c>
      <c r="J19" s="30">
        <v>3.0572650909423828E-2</v>
      </c>
      <c r="K19" s="30">
        <v>0.43870504760742191</v>
      </c>
      <c r="L19" s="30">
        <v>0.42488223266601566</v>
      </c>
      <c r="M19" s="30">
        <v>6.7319282531738286E-2</v>
      </c>
      <c r="N19" s="30">
        <v>0.11414888000488281</v>
      </c>
      <c r="O19" s="30">
        <v>1.5286325454711914E-2</v>
      </c>
      <c r="P19" s="30">
        <v>1.49400634765625</v>
      </c>
      <c r="Q19" s="30">
        <v>5.1128172874450682E-3</v>
      </c>
      <c r="R19" s="30">
        <v>1.0231761932373047E-2</v>
      </c>
      <c r="S19" s="30">
        <v>4.3812901712954043E-6</v>
      </c>
      <c r="T19" s="30">
        <v>4.396231379359961E-6</v>
      </c>
      <c r="U19" s="30">
        <v>6.1145301818847655E-2</v>
      </c>
      <c r="V19" s="30">
        <v>9.2030723571777343E-2</v>
      </c>
      <c r="W19" s="30">
        <v>5.9953571319580082E-2</v>
      </c>
      <c r="X19" s="30">
        <v>0.32497692871093753</v>
      </c>
      <c r="Y19" s="30">
        <v>2.4437835693359375E-2</v>
      </c>
      <c r="Z19" s="30">
        <v>2.8743661880493165E-2</v>
      </c>
      <c r="AA19" s="30">
        <v>0.1371999969482422</v>
      </c>
      <c r="AB19" s="30">
        <v>5.0954414367675782E-2</v>
      </c>
    </row>
    <row r="20" spans="1:28" x14ac:dyDescent="0.25">
      <c r="A20" s="27" t="s">
        <v>75</v>
      </c>
      <c r="B20" s="30">
        <v>8.8075839843750003</v>
      </c>
      <c r="C20" s="30">
        <v>5.6586425781249998E-2</v>
      </c>
      <c r="D20" s="30">
        <v>1.9936166992187501</v>
      </c>
      <c r="E20" s="30">
        <v>2.1684741210937499</v>
      </c>
      <c r="F20" s="30">
        <v>0</v>
      </c>
      <c r="G20" s="30">
        <v>0.77558996582031248</v>
      </c>
      <c r="H20" s="30">
        <v>0</v>
      </c>
      <c r="I20" s="30">
        <v>0</v>
      </c>
      <c r="J20" s="30">
        <v>2.9628706054687499</v>
      </c>
      <c r="K20" s="30">
        <v>16.466109375000002</v>
      </c>
      <c r="L20" s="30">
        <v>3.4660498046875001</v>
      </c>
      <c r="M20" s="30">
        <v>3.0707695312499999</v>
      </c>
      <c r="N20" s="30">
        <v>4.5803432464599607E-2</v>
      </c>
      <c r="O20" s="30">
        <v>0.21562319946289063</v>
      </c>
      <c r="P20" s="30">
        <v>12.430775390625</v>
      </c>
      <c r="Q20" s="30">
        <v>1.741115234375</v>
      </c>
      <c r="R20" s="30">
        <v>0.10801399230957032</v>
      </c>
      <c r="S20" s="30">
        <v>0</v>
      </c>
      <c r="T20" s="30">
        <v>0</v>
      </c>
      <c r="U20" s="30">
        <v>3.7000003814697265E-2</v>
      </c>
      <c r="V20" s="30">
        <v>0.3048799743652344</v>
      </c>
      <c r="W20" s="30">
        <v>4.39975</v>
      </c>
      <c r="X20" s="30">
        <v>7.1238393554687498</v>
      </c>
      <c r="Y20" s="30">
        <v>1.6920201416015626</v>
      </c>
      <c r="Z20" s="30">
        <v>0.99746936035156253</v>
      </c>
      <c r="AA20" s="30">
        <v>12.568608398437501</v>
      </c>
      <c r="AB20" s="30">
        <v>15.97824609375</v>
      </c>
    </row>
    <row r="21" spans="1:28" x14ac:dyDescent="0.25">
      <c r="A21" s="27" t="s">
        <v>76</v>
      </c>
      <c r="B21" s="30">
        <v>1.89616162109375</v>
      </c>
      <c r="C21" s="30">
        <v>6.6333335876464838E-2</v>
      </c>
      <c r="D21" s="30">
        <v>0.41197546386718753</v>
      </c>
      <c r="E21" s="30">
        <v>0.20857000732421876</v>
      </c>
      <c r="F21" s="30">
        <v>1.544201135635376E-3</v>
      </c>
      <c r="G21" s="30">
        <v>0.41069995117187502</v>
      </c>
      <c r="H21" s="30">
        <v>1.0999999046325684E-2</v>
      </c>
      <c r="I21" s="30">
        <v>8.0999994277954103E-3</v>
      </c>
      <c r="J21" s="30">
        <v>0.44300003051757814</v>
      </c>
      <c r="K21" s="30">
        <v>3.0644348144531253</v>
      </c>
      <c r="L21" s="30">
        <v>1.2555224609375</v>
      </c>
      <c r="M21" s="30">
        <v>0.14311666870117187</v>
      </c>
      <c r="N21" s="30">
        <v>1.9695339202880861E-2</v>
      </c>
      <c r="O21" s="30">
        <v>6.2500003814697266E-2</v>
      </c>
      <c r="P21" s="30">
        <v>2.813533447265625</v>
      </c>
      <c r="Q21" s="30">
        <v>8.5050010681152352E-2</v>
      </c>
      <c r="R21" s="30">
        <v>5.3000003814697265E-2</v>
      </c>
      <c r="S21" s="30">
        <v>4.6781959533691408E-2</v>
      </c>
      <c r="T21" s="30">
        <v>0</v>
      </c>
      <c r="U21" s="30">
        <v>2.200000047683716E-3</v>
      </c>
      <c r="V21" s="30">
        <v>0.5684446411132813</v>
      </c>
      <c r="W21" s="30">
        <v>0.61530010986328121</v>
      </c>
      <c r="X21" s="30">
        <v>0.71597167968749997</v>
      </c>
      <c r="Y21" s="30">
        <v>0.13952047729492187</v>
      </c>
      <c r="Z21" s="30">
        <v>0.21070426940917969</v>
      </c>
      <c r="AA21" s="30">
        <v>2.5068610839843752</v>
      </c>
      <c r="AB21" s="30">
        <v>1.355000244140625</v>
      </c>
    </row>
    <row r="22" spans="1:28" x14ac:dyDescent="0.25">
      <c r="A22" s="27" t="s">
        <v>77</v>
      </c>
      <c r="B22" s="32">
        <v>16.88351904296875</v>
      </c>
      <c r="C22" s="32">
        <v>25.610888427734377</v>
      </c>
      <c r="D22" s="32">
        <v>6.5084305419921877</v>
      </c>
      <c r="E22" s="32">
        <v>2.9808745727539061</v>
      </c>
      <c r="F22" s="32">
        <v>1.2008872528076173</v>
      </c>
      <c r="G22" s="32">
        <v>17.268705078124999</v>
      </c>
      <c r="H22" s="32">
        <v>7.92525830078125</v>
      </c>
      <c r="I22" s="32">
        <v>5.1821079254150394E-2</v>
      </c>
      <c r="J22" s="32">
        <v>5.1791743164062503</v>
      </c>
      <c r="K22" s="32">
        <v>82.178360351562503</v>
      </c>
      <c r="L22" s="32">
        <v>145.45873437500001</v>
      </c>
      <c r="M22" s="32">
        <v>10.811815429687501</v>
      </c>
      <c r="N22" s="32">
        <v>13.579302734375</v>
      </c>
      <c r="O22" s="32">
        <v>5.5859661865234376</v>
      </c>
      <c r="P22" s="32">
        <v>92.813548828125008</v>
      </c>
      <c r="Q22" s="32">
        <v>6.9999300003051754E-2</v>
      </c>
      <c r="R22" s="32">
        <v>0.25845533370971679</v>
      </c>
      <c r="S22" s="32">
        <v>1.7110159301757812</v>
      </c>
      <c r="T22" s="32">
        <v>0.3966421241760254</v>
      </c>
      <c r="U22" s="32">
        <v>18.722531738281251</v>
      </c>
      <c r="V22" s="32">
        <v>4.2267549438476566</v>
      </c>
      <c r="W22" s="32">
        <v>8.1063354492187507</v>
      </c>
      <c r="X22" s="32">
        <v>7.5764584960937498</v>
      </c>
      <c r="Y22" s="32">
        <v>5.659458862304688</v>
      </c>
      <c r="Z22" s="32">
        <v>2.353853515625</v>
      </c>
      <c r="AA22" s="32">
        <v>56.147607421875001</v>
      </c>
      <c r="AB22" s="32">
        <v>8.106868408203125</v>
      </c>
    </row>
    <row r="23" spans="1:28" x14ac:dyDescent="0.25">
      <c r="A23" s="27" t="s">
        <v>78</v>
      </c>
      <c r="B23" s="30">
        <v>0</v>
      </c>
      <c r="C23" s="30">
        <v>0</v>
      </c>
      <c r="D23" s="30">
        <v>0</v>
      </c>
      <c r="E23" s="30">
        <v>0</v>
      </c>
      <c r="F23" s="30">
        <v>1.3923891782760621E-3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2.9656129837036135E-2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0.11269774627685547</v>
      </c>
      <c r="X23" s="30">
        <v>0</v>
      </c>
      <c r="Y23" s="30">
        <v>0</v>
      </c>
      <c r="Z23" s="30">
        <v>0</v>
      </c>
      <c r="AA23" s="30">
        <v>2.768724609375</v>
      </c>
      <c r="AB23" s="30">
        <v>0</v>
      </c>
    </row>
    <row r="24" spans="1:28" x14ac:dyDescent="0.25">
      <c r="A24" s="27" t="s">
        <v>79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4.7566833496093747E-3</v>
      </c>
      <c r="P24" s="32">
        <v>2.4733345508575438E-3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5.4537078857421879E-2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</row>
    <row r="25" spans="1:28" x14ac:dyDescent="0.25">
      <c r="A25" s="27" t="s">
        <v>80</v>
      </c>
      <c r="B25" s="32">
        <v>8.0789746093750008</v>
      </c>
      <c r="C25" s="32">
        <v>7.1651948242187498</v>
      </c>
      <c r="D25" s="32">
        <v>3.0566848144531251</v>
      </c>
      <c r="E25" s="32">
        <v>3.2429604492187503</v>
      </c>
      <c r="F25" s="32">
        <v>1.3683671875000001</v>
      </c>
      <c r="G25" s="32">
        <v>1.0067486572265625</v>
      </c>
      <c r="H25" s="32">
        <v>7.4778422851562505</v>
      </c>
      <c r="I25" s="32">
        <v>1.484123046875</v>
      </c>
      <c r="J25" s="32">
        <v>9.0582968749999999</v>
      </c>
      <c r="K25" s="32">
        <v>18.764837890625</v>
      </c>
      <c r="L25" s="32">
        <v>76.774890624999998</v>
      </c>
      <c r="M25" s="32">
        <v>5.2632587890625002</v>
      </c>
      <c r="N25" s="32">
        <v>0.37593997192382811</v>
      </c>
      <c r="O25" s="32">
        <v>8.3656894531250003</v>
      </c>
      <c r="P25" s="32">
        <v>21.845978515624999</v>
      </c>
      <c r="Q25" s="32">
        <v>0.48072769165039064</v>
      </c>
      <c r="R25" s="32">
        <v>1.952109130859375</v>
      </c>
      <c r="S25" s="32">
        <v>0.21150613403320312</v>
      </c>
      <c r="T25" s="32">
        <v>9.0762382507324227E-2</v>
      </c>
      <c r="U25" s="32">
        <v>7.2347690429687503</v>
      </c>
      <c r="V25" s="32">
        <v>17.954933593749999</v>
      </c>
      <c r="W25" s="32">
        <v>17.383082031250002</v>
      </c>
      <c r="X25" s="32">
        <v>7.7617587890625002</v>
      </c>
      <c r="Y25" s="32">
        <v>0.37189797973632815</v>
      </c>
      <c r="Z25" s="32">
        <v>0.44549798583984374</v>
      </c>
      <c r="AA25" s="32">
        <v>61.957863281249999</v>
      </c>
      <c r="AB25" s="32">
        <v>17.977896484375002</v>
      </c>
    </row>
    <row r="26" spans="1:28" x14ac:dyDescent="0.25">
      <c r="A26" s="27" t="s">
        <v>81</v>
      </c>
      <c r="B26" s="32">
        <v>0</v>
      </c>
      <c r="C26" s="32">
        <v>4.32881396484375</v>
      </c>
      <c r="D26" s="32">
        <v>1.7997327804565429E-2</v>
      </c>
      <c r="E26" s="32">
        <v>0</v>
      </c>
      <c r="F26" s="32">
        <v>3.1923271179199221E-2</v>
      </c>
      <c r="G26" s="32">
        <v>0</v>
      </c>
      <c r="H26" s="32">
        <v>5.3668261718750001</v>
      </c>
      <c r="I26" s="32">
        <v>4.1736633300781249E-2</v>
      </c>
      <c r="J26" s="32">
        <v>0.34380114746093748</v>
      </c>
      <c r="K26" s="32">
        <v>9.1076933593750002</v>
      </c>
      <c r="L26" s="32">
        <v>44.246781249999998</v>
      </c>
      <c r="M26" s="32">
        <v>0.22940240478515625</v>
      </c>
      <c r="N26" s="32">
        <v>0</v>
      </c>
      <c r="O26" s="32">
        <v>0.72887890625000007</v>
      </c>
      <c r="P26" s="32">
        <v>0.18629714965820313</v>
      </c>
      <c r="Q26" s="32">
        <v>3.0708274841308593E-2</v>
      </c>
      <c r="R26" s="32">
        <v>1.9401935577392577E-2</v>
      </c>
      <c r="S26" s="32">
        <v>0</v>
      </c>
      <c r="T26" s="32">
        <v>7.8576675415039057E-2</v>
      </c>
      <c r="U26" s="32">
        <v>11.585494140625</v>
      </c>
      <c r="V26" s="32">
        <v>0.33642196655273438</v>
      </c>
      <c r="W26" s="32">
        <v>0.14491148376464844</v>
      </c>
      <c r="X26" s="32">
        <v>1.3283576965332031E-2</v>
      </c>
      <c r="Y26" s="32">
        <v>0</v>
      </c>
      <c r="Z26" s="32">
        <v>0</v>
      </c>
      <c r="AA26" s="32">
        <v>0.79301135253906252</v>
      </c>
      <c r="AB26" s="32">
        <v>1.6037103271484376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 T a b e l l e 2 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e l l e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e l l e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B c D A A B Q S w M E F A A C A A g A s H F x U e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s H F x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x c V E o i k e 4 D g A A A B E A A A A T A B w A R m 9 y b X V s Y X M v U 2 V j d G l v b j E u b S C i G A A o o B Q A A A A A A A A A A A A A A A A A A A A A A A A A A A A r T k 0 u y c z P U w i G 0 I b W A F B L A Q I t A B Q A A g A I A L B x c V H i 4 c i g p w A A A P g A A A A S A A A A A A A A A A A A A A A A A A A A A A B D b 2 5 m a W c v U G F j a 2 F n Z S 5 4 b W x Q S w E C L Q A U A A I A C A C w c X F R D 8 r p q 6 Q A A A D p A A A A E w A A A A A A A A A A A A A A A A D z A A A A W 0 N v b n R l b n R f V H l w Z X N d L n h t b F B L A Q I t A B Q A A g A I A L B x c V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A o m W k K h P T a u Q Z h q U g k b o A A A A A A I A A A A A A B B m A A A A A Q A A I A A A A D L + N W 3 6 7 8 6 w u e B + e I c f h G K U i r c d 2 8 1 0 p W V U h O x n F e n q A A A A A A 6 A A A A A A g A A I A A A A K D 1 6 T b 2 7 k k p f s B 3 U w h + H 6 D 2 i 5 2 X 9 M x S q F l x 6 + W C j W C Q U A A A A L m N Z 5 i C m e z T D D J J q M 2 q r n I N l I I x r z r c k 8 W 5 R n c N Q Q g 3 M 1 8 R 5 B y G h t n k o y 6 j n U h D P q q K F t W D e k P 1 L l x B y K l g + y a 4 I j W u 6 h W O T N a E r s 7 s 1 H W J Q A A A A O D B i o 5 M 4 i 8 k P f L E 9 0 i U Y / P P t R B 7 0 1 v U m 8 N 7 l 9 z F 8 k r A x t l m N d 7 / 3 m 4 z I e 6 D + S 9 w U I 7 H x F U s u P j a S 2 J K A t x R z H k = < / D a t a M a s h u p > 
</file>

<file path=customXml/item14.xml>��< ? x m l   v e r s i o n = " 1 . 0 "   e n c o d i n g = " U T F - 1 6 " ? > < G e m i n i   x m l n s = " h t t p : / / g e m i n i / p i v o t c u s t o m i z a t i o n / 5 f e c 5 4 8 c - b 3 d 4 - 4 2 8 9 - 9 f 7 e - 2 e a 5 8 4 5 7 8 e 9 6 " > < C u s t o m C o n t e n t > < ! [ C D A T A [ < ? x m l   v e r s i o n = " 1 . 0 "   e n c o d i n g = " u t f - 1 6 " ? > < S e t t i n g s > < C a l c u l a t e d F i e l d s > < i t e m > < M e a s u r e N a m e > S u m m e   R E S - E   -   I n s t a l l e d   c a p a c i t y < / M e a s u r e N a m e > < D i s p l a y N a m e > S u m m e   R E S - E   -   I n s t a l l e d   c a p a c i t y 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e l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 S p a l t e 1 < / s t r i n g > < / k e y > < v a l u e > < i n t > 8 2 < / i n t > < / v a l u e > < / i t e m > < i t e m > < k e y > < s t r i n g > S p a l t e 2 < / s t r i n g > < / k e y > < v a l u e > < i n t > 8 2 < / i n t > < / v a l u e > < / i t e m > < i t e m > < k e y > < s t r i n g > S p a l t e 3 < / s t r i n g > < / k e y > < v a l u e > < i n t > 8 2 < / i n t > < / v a l u e > < / i t e m > < i t e m > < k e y > < s t r i n g > S p a l t e 4 < / s t r i n g > < / k e y > < v a l u e > < i n t > 8 2 < / i n t > < / v a l u e > < / i t e m > < i t e m > < k e y > < s t r i n g > S p a l t e 5 < / s t r i n g > < / k e y > < v a l u e > < i n t > 8 2 < / i n t > < / v a l u e > < / i t e m > < i t e m > < k e y > < s t r i n g > S p a l t e 6 < / s t r i n g > < / k e y > < v a l u e > < i n t > 8 2 < / i n t > < / v a l u e > < / i t e m > < i t e m > < k e y > < s t r i n g > S p a l t e 7 < / s t r i n g > < / k e y > < v a l u e > < i n t > 8 2 < / i n t > < / v a l u e > < / i t e m > < i t e m > < k e y > < s t r i n g > S p a l t e 8 < / s t r i n g > < / k e y > < v a l u e > < i n t > 8 2 < / i n t > < / v a l u e > < / i t e m > < i t e m > < k e y > < s t r i n g > S p a l t e 9 < / s t r i n g > < / k e y > < v a l u e > < i n t > 8 2 < / i n t > < / v a l u e > < / i t e m > < i t e m > < k e y > < s t r i n g > S p a l t e 1 0 < / s t r i n g > < / k e y > < v a l u e > < i n t > 8 9 < / i n t > < / v a l u e > < / i t e m > < i t e m > < k e y > < s t r i n g > S p a l t e 1 1 < / s t r i n g > < / k e y > < v a l u e > < i n t > 8 9 < / i n t > < / v a l u e > < / i t e m > < i t e m > < k e y > < s t r i n g > S p a l t e 1 2 < / s t r i n g > < / k e y > < v a l u e > < i n t > 8 9 < / i n t > < / v a l u e > < / i t e m > < i t e m > < k e y > < s t r i n g > S p a l t e 1 3 < / s t r i n g > < / k e y > < v a l u e > < i n t > 8 9 < / i n t > < / v a l u e > < / i t e m > < i t e m > < k e y > < s t r i n g > S p a l t e 1 4 < / s t r i n g > < / k e y > < v a l u e > < i n t > 8 9 < / i n t > < / v a l u e > < / i t e m > < i t e m > < k e y > < s t r i n g > S p a l t e 1 5 < / s t r i n g > < / k e y > < v a l u e > < i n t > 8 9 < / i n t > < / v a l u e > < / i t e m > < i t e m > < k e y > < s t r i n g > S p a l t e 1 6 < / s t r i n g > < / k e y > < v a l u e > < i n t > 8 9 < / i n t > < / v a l u e > < / i t e m > < i t e m > < k e y > < s t r i n g > S p a l t e 1 7 < / s t r i n g > < / k e y > < v a l u e > < i n t > 8 9 < / i n t > < / v a l u e > < / i t e m > < i t e m > < k e y > < s t r i n g > S p a l t e 1 8 < / s t r i n g > < / k e y > < v a l u e > < i n t > 8 9 < / i n t > < / v a l u e > < / i t e m > < i t e m > < k e y > < s t r i n g > S p a l t e 1 9 < / s t r i n g > < / k e y > < v a l u e > < i n t > 8 9 < / i n t > < / v a l u e > < / i t e m > < i t e m > < k e y > < s t r i n g > S p a l t e 2 0 < / s t r i n g > < / k e y > < v a l u e > < i n t > 8 9 < / i n t > < / v a l u e > < / i t e m > < i t e m > < k e y > < s t r i n g > S p a l t e 2 1 < / s t r i n g > < / k e y > < v a l u e > < i n t > 8 9 < / i n t > < / v a l u e > < / i t e m > < i t e m > < k e y > < s t r i n g > S p a l t e 2 2 < / s t r i n g > < / k e y > < v a l u e > < i n t > 8 9 < / i n t > < / v a l u e > < / i t e m > < i t e m > < k e y > < s t r i n g > S p a l t e 2 3 < / s t r i n g > < / k e y > < v a l u e > < i n t > 8 9 < / i n t > < / v a l u e > < / i t e m > < i t e m > < k e y > < s t r i n g > S p a l t e 2 4 < / s t r i n g > < / k e y > < v a l u e > < i n t > 8 9 < / i n t > < / v a l u e > < / i t e m > < i t e m > < k e y > < s t r i n g > S p a l t e 2 5 < / s t r i n g > < / k e y > < v a l u e > < i n t > 8 9 < / i n t > < / v a l u e > < / i t e m > < i t e m > < k e y > < s t r i n g > S p a l t e 2 6 < / s t r i n g > < / k e y > < v a l u e > < i n t > 8 9 < / i n t > < / v a l u e > < / i t e m > < i t e m > < k e y > < s t r i n g > S p a l t e 2 7 < / s t r i n g > < / k e y > < v a l u e > < i n t > 8 9 < / i n t > < / v a l u e > < / i t e m > < i t e m > < k e y > < s t r i n g > S p a l t e 2 8 < / s t r i n g > < / k e y > < v a l u e > < i n t > 8 9 < / i n t > < / v a l u e > < / i t e m > < i t e m > < k e y > < s t r i n g > S p a l t e 2 9 < / s t r i n g > < / k e y > < v a l u e > < i n t > 8 9 < / i n t > < / v a l u e > < / i t e m > < i t e m > < k e y > < s t r i n g > S p a l t e 3 0 < / s t r i n g > < / k e y > < v a l u e > < i n t > 8 9 < / i n t > < / v a l u e > < / i t e m > < / C o l u m n W i d t h s > < C o l u m n D i s p l a y I n d e x > < i t e m > < k e y > < s t r i n g > S p a l t e 1 < / s t r i n g > < / k e y > < v a l u e > < i n t > 0 < / i n t > < / v a l u e > < / i t e m > < i t e m > < k e y > < s t r i n g > S p a l t e 2 < / s t r i n g > < / k e y > < v a l u e > < i n t > 1 < / i n t > < / v a l u e > < / i t e m > < i t e m > < k e y > < s t r i n g > S p a l t e 3 < / s t r i n g > < / k e y > < v a l u e > < i n t > 2 < / i n t > < / v a l u e > < / i t e m > < i t e m > < k e y > < s t r i n g > S p a l t e 4 < / s t r i n g > < / k e y > < v a l u e > < i n t > 3 < / i n t > < / v a l u e > < / i t e m > < i t e m > < k e y > < s t r i n g > S p a l t e 5 < / s t r i n g > < / k e y > < v a l u e > < i n t > 4 < / i n t > < / v a l u e > < / i t e m > < i t e m > < k e y > < s t r i n g > S p a l t e 6 < / s t r i n g > < / k e y > < v a l u e > < i n t > 5 < / i n t > < / v a l u e > < / i t e m > < i t e m > < k e y > < s t r i n g > S p a l t e 7 < / s t r i n g > < / k e y > < v a l u e > < i n t > 6 < / i n t > < / v a l u e > < / i t e m > < i t e m > < k e y > < s t r i n g > S p a l t e 8 < / s t r i n g > < / k e y > < v a l u e > < i n t > 7 < / i n t > < / v a l u e > < / i t e m > < i t e m > < k e y > < s t r i n g > S p a l t e 9 < / s t r i n g > < / k e y > < v a l u e > < i n t > 8 < / i n t > < / v a l u e > < / i t e m > < i t e m > < k e y > < s t r i n g > S p a l t e 1 0 < / s t r i n g > < / k e y > < v a l u e > < i n t > 9 < / i n t > < / v a l u e > < / i t e m > < i t e m > < k e y > < s t r i n g > S p a l t e 1 1 < / s t r i n g > < / k e y > < v a l u e > < i n t > 1 0 < / i n t > < / v a l u e > < / i t e m > < i t e m > < k e y > < s t r i n g > S p a l t e 1 2 < / s t r i n g > < / k e y > < v a l u e > < i n t > 1 1 < / i n t > < / v a l u e > < / i t e m > < i t e m > < k e y > < s t r i n g > S p a l t e 1 3 < / s t r i n g > < / k e y > < v a l u e > < i n t > 1 2 < / i n t > < / v a l u e > < / i t e m > < i t e m > < k e y > < s t r i n g > S p a l t e 1 4 < / s t r i n g > < / k e y > < v a l u e > < i n t > 1 3 < / i n t > < / v a l u e > < / i t e m > < i t e m > < k e y > < s t r i n g > S p a l t e 1 5 < / s t r i n g > < / k e y > < v a l u e > < i n t > 1 4 < / i n t > < / v a l u e > < / i t e m > < i t e m > < k e y > < s t r i n g > S p a l t e 1 6 < / s t r i n g > < / k e y > < v a l u e > < i n t > 1 5 < / i n t > < / v a l u e > < / i t e m > < i t e m > < k e y > < s t r i n g > S p a l t e 1 7 < / s t r i n g > < / k e y > < v a l u e > < i n t > 1 6 < / i n t > < / v a l u e > < / i t e m > < i t e m > < k e y > < s t r i n g > S p a l t e 1 8 < / s t r i n g > < / k e y > < v a l u e > < i n t > 1 7 < / i n t > < / v a l u e > < / i t e m > < i t e m > < k e y > < s t r i n g > S p a l t e 1 9 < / s t r i n g > < / k e y > < v a l u e > < i n t > 1 8 < / i n t > < / v a l u e > < / i t e m > < i t e m > < k e y > < s t r i n g > S p a l t e 2 0 < / s t r i n g > < / k e y > < v a l u e > < i n t > 1 9 < / i n t > < / v a l u e > < / i t e m > < i t e m > < k e y > < s t r i n g > S p a l t e 2 1 < / s t r i n g > < / k e y > < v a l u e > < i n t > 2 0 < / i n t > < / v a l u e > < / i t e m > < i t e m > < k e y > < s t r i n g > S p a l t e 2 2 < / s t r i n g > < / k e y > < v a l u e > < i n t > 2 1 < / i n t > < / v a l u e > < / i t e m > < i t e m > < k e y > < s t r i n g > S p a l t e 2 3 < / s t r i n g > < / k e y > < v a l u e > < i n t > 2 2 < / i n t > < / v a l u e > < / i t e m > < i t e m > < k e y > < s t r i n g > S p a l t e 2 4 < / s t r i n g > < / k e y > < v a l u e > < i n t > 2 3 < / i n t > < / v a l u e > < / i t e m > < i t e m > < k e y > < s t r i n g > S p a l t e 2 5 < / s t r i n g > < / k e y > < v a l u e > < i n t > 2 4 < / i n t > < / v a l u e > < / i t e m > < i t e m > < k e y > < s t r i n g > S p a l t e 2 6 < / s t r i n g > < / k e y > < v a l u e > < i n t > 2 5 < / i n t > < / v a l u e > < / i t e m > < i t e m > < k e y > < s t r i n g > S p a l t e 2 7 < / s t r i n g > < / k e y > < v a l u e > < i n t > 2 6 < / i n t > < / v a l u e > < / i t e m > < i t e m > < k e y > < s t r i n g > S p a l t e 2 8 < / s t r i n g > < / k e y > < v a l u e > < i n t > 2 7 < / i n t > < / v a l u e > < / i t e m > < i t e m > < k e y > < s t r i n g > S p a l t e 2 9 < / s t r i n g > < / k e y > < v a l u e > < i n t > 2 8 < / i n t > < / v a l u e > < / i t e m > < i t e m > < k e y > < s t r i n g > S p a l t e 3 0 < / s t r i n g > < / k e y > < v a l u e > < i n t > 2 9 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 T a b e l l e 1 < / E x c e l T a b l e N a m e > < G e m i n i T a b l e I d > T a b e l l e 1 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 T a b e l l e 2 < / E x c e l T a b l e N a m e > < G e m i n i T a b l e I d > T a b e l l e 2 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 ' T a b e l l e 1 ' [ S u m m e   R E S - E   -   I n s t a l l e d   c a p a c i t y ] < / a : K e y > < a : V a l u e > < D e s c r i p t i o n > D i e   F u n k t i o n   " S U M "   a k z e p t i e r t   e i n   A r g u m e n t ,   d a s   e i n e   A u s w e r t u n g   i n   Z a h l e n   o d e r   D a t u m s a n g a b e n   v o r n i m m t   u n d   k e i n e   W e r t e   v o m   T y p   " S t r i n g "   v e r w e n d e n   k a n n . < / D e s c r i p t i o n > < L o c a t i o n > < S t a r t C h a r a c t e r > 1 8 3 < / S t a r t C h a r a c t e r > < T e x t L e n g t h > 2 8 < / T e x t L e n g t h > < / L o c a t i o n > < R o w N u m b e r > - 1 < / R o w N u m b e r > < S o u r c e > < N a m e > S u m m e   R E S - E   -   I n s t a l l e d   c a p a c i t y < / N a m e > < T a b l e > T a b e l l e 1 < / T a b l e > < / S o u r c e > < / a : V a l u e > < / a : K e y V a l u e O f s t r i n g S a n d b o x E r r o r V S n 7 U v A O > < / E r r o r C a c h e D i c t i o n a r y > < L a s t P r o c e s s e d T i m e > 2 0 2 0 - 1 1 - 1 7 T 1 5 : 5 2 : 1 1 . 1 2 7 8 0 3 + 0 1 : 0 0 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 F a l s e 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l e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 / & g t ; & l t ; C o l u m n W i d t h s & g t ; & l t ; i t e m & g t ; & l t ; k e y & g t ; & l t ; s t r i n g & g t ; R E S - E   -   I n s t a l l e d   c a p a c i t y & l t ; / s t r i n g & g t ; & l t ; / k e y & g t ; & l t ; v a l u e & g t ; & l t ; i n t & g t ; 1 8 8 & l t ; / i n t & g t ; & l t ; / v a l u e & g t ; & l t ; / i t e m & g t ; & l t ; i t e m & g t ; & l t ; k e y & g t ; & l t ; s t r i n g & g t ; A u s t r i a & l t ; / s t r i n g & g t ; & l t ; / k e y & g t ; & l t ; v a l u e & g t ; & l t ; i n t & g t ; 8 0 & l t ; / i n t & g t ; & l t ; / v a l u e & g t ; & l t ; / i t e m & g t ; & l t ; i t e m & g t ; & l t ; k e y & g t ; & l t ; s t r i n g & g t ; B e l g i u m & l t ; / s t r i n g & g t ; & l t ; / k e y & g t ; & l t ; v a l u e & g t ; & l t ; i n t & g t ; 8 7 & l t ; / i n t & g t ; & l t ; / v a l u e & g t ; & l t ; / i t e m & g t ; & l t ; i t e m & g t ; & l t ; k e y & g t ; & l t ; s t r i n g & g t ; B u l g a r i a & l t ; / s t r i n g & g t ; & l t ; / k e y & g t ; & l t ; v a l u e & g t ; & l t ; i n t & g t ; 8 6 & l t ; / i n t & g t ; & l t ; / v a l u e & g t ; & l t ; / i t e m & g t ; & l t ; i t e m & g t ; & l t ; k e y & g t ; & l t ; s t r i n g & g t ; C r o a t i a & l t ; / s t r i n g & g t ; & l t ; / k e y & g t ; & l t ; v a l u e & g t ; & l t ; i n t & g t ; 7 9 & l t ; / i n t & g t ; & l t ; / v a l u e & g t ; & l t ; / i t e m & g t ; & l t ; i t e m & g t ; & l t ; k e y & g t ; & l t ; s t r i n g & g t ; C y p r u s & l t ; / s t r i n g & g t ; & l t ; / k e y & g t ; & l t ; v a l u e & g t ; & l t ; i n t & g t ; 7 8 & l t ; / i n t & g t ; & l t ; / v a l u e & g t ; & l t ; / i t e m & g t ; & l t ; i t e m & g t ; & l t ; k e y & g t ; & l t ; s t r i n g & g t ; C z e c h   R e p u b l i c & l t ; / s t r i n g & g t ; & l t ; / k e y & g t ; & l t ; v a l u e & g t ; & l t ; i n t & g t ; 1 2 9 & l t ; / i n t & g t ; & l t ; / v a l u e & g t ; & l t ; / i t e m & g t ; & l t ; i t e m & g t ; & l t ; k e y & g t ; & l t ; s t r i n g & g t ; D e n m a r k & l t ; / s t r i n g & g t ; & l t ; / k e y & g t ; & l t ; v a l u e & g t ; & l t ; i n t & g t ; 9 2 & l t ; / i n t & g t ; & l t ; / v a l u e & g t ; & l t ; / i t e m & g t ; & l t ; i t e m & g t ; & l t ; k e y & g t ; & l t ; s t r i n g & g t ; E s t o n i a & l t ; / s t r i n g & g t ; & l t ; / k e y & g t ; & l t ; v a l u e & g t ; & l t ; i n t & g t ; 8 1 & l t ; / i n t & g t ; & l t ; / v a l u e & g t ; & l t ; / i t e m & g t ; & l t ; i t e m & g t ; & l t ; k e y & g t ; & l t ; s t r i n g & g t ; F i n l a n d & l t ; / s t r i n g & g t ; & l t ; / k e y & g t ; & l t ; v a l u e & g t ; & l t ; i n t & g t ; 8 2 & l t ; / i n t & g t ; & l t ; / v a l u e & g t ; & l t ; / i t e m & g t ; & l t ; i t e m & g t ; & l t ; k e y & g t ; & l t ; s t r i n g & g t ; F r a n c e & l t ; / s t r i n g & g t ; & l t ; / k e y & g t ; & l t ; v a l u e & g t ; & l t ; i n t & g t ; 7 7 & l t ; / i n t & g t ; & l t ; / v a l u e & g t ; & l t ; / i t e m & g t ; & l t ; i t e m & g t ; & l t ; k e y & g t ; & l t ; s t r i n g & g t ; G e r m a n y & l t ; / s t r i n g & g t ; & l t ; / k e y & g t ; & l t ; v a l u e & g t ; & l t ; i n t & g t ; 9 2 & l t ; / i n t & g t ; & l t ; / v a l u e & g t ; & l t ; / i t e m & g t ; & l t ; i t e m & g t ; & l t ; k e y & g t ; & l t ; s t r i n g & g t ; G r e e c e & l t ; / s t r i n g & g t ; & l t ; / k e y & g t ; & l t ; v a l u e & g t ; & l t ; i n t & g t ; 8 0 & l t ; / i n t & g t ; & l t ; / v a l u e & g t ; & l t ; / i t e m & g t ; & l t ; i t e m & g t ; & l t ; k e y & g t ; & l t ; s t r i n g & g t ; H u n g a r y & l t ; / s t r i n g & g t ; & l t ; / k e y & g t ; & l t ; v a l u e & g t ; & l t ; i n t & g t ; 8 7 & l t ; / i n t & g t ; & l t ; / v a l u e & g t ; & l t ; / i t e m & g t ; & l t ; i t e m & g t ; & l t ; k e y & g t ; & l t ; s t r i n g & g t ; I r e l a n d & l t ; / s t r i n g & g t ; & l t ; / k e y & g t ; & l t ; v a l u e & g t ; & l t ; i n t & g t ; 8 0 & l t ; / i n t & g t ; & l t ; / v a l u e & g t ; & l t ; / i t e m & g t ; & l t ; i t e m & g t ; & l t ; k e y & g t ; & l t ; s t r i n g & g t ; I t a l y & l t ; / s t r i n g & g t ; & l t ; / k e y & g t ; & l t ; v a l u e & g t ; & l t ; i n t & g t ; 6 3 & l t ; / i n t & g t ; & l t ; / v a l u e & g t ; & l t ; / i t e m & g t ; & l t ; i t e m & g t ; & l t ; k e y & g t ; & l t ; s t r i n g & g t ; L a t v i a & l t ; / s t r i n g & g t ; & l t ; / k e y & g t ; & l t ; v a l u e & g t ; & l t ; i n t & g t ; 7 2 & l t ; / i n t & g t ; & l t ; / v a l u e & g t ; & l t ; / i t e m & g t ; & l t ; i t e m & g t ; & l t ; k e y & g t ; & l t ; s t r i n g & g t ; L i t h u a n i a & l t ; / s t r i n g & g t ; & l t ; / k e y & g t ; & l t ; v a l u e & g t ; & l t ; i n t & g t ; 9 3 & l t ; / i n t & g t ; & l t ; / v a l u e & g t ; & l t ; / i t e m & g t ; & l t ; i t e m & g t ; & l t ; k e y & g t ; & l t ; s t r i n g & g t ; L u x e m b o u r g & l t ; / s t r i n g & g t ; & l t ; / k e y & g t ; & l t ; v a l u e & g t ; & l t ; i n t & g t ; 1 1 3 & l t ; / i n t & g t ; & l t ; / v a l u e & g t ; & l t ; / i t e m & g t ; & l t ; i t e m & g t ; & l t ; k e y & g t ; & l t ; s t r i n g & g t ; M a l t a & l t ; / s t r i n g & g t ; & l t ; / k e y & g t ; & l t ; v a l u e & g t ; & l t ; i n t & g t ; 7 1 & l t ; / i n t & g t ; & l t ; / v a l u e & g t ; & l t ; / i t e m & g t ; & l t ; i t e m & g t ; & l t ; k e y & g t ; & l t ; s t r i n g & g t ; N e t h e r l a n d s & l t ; / s t r i n g & g t ; & l t ; / k e y & g t ; & l t ; v a l u e & g t ; & l t ; i n t & g t ; 1 1 3 & l t ; / i n t & g t ; & l t ; / v a l u e & g t ; & l t ; / i t e m & g t ; & l t ; i t e m & g t ; & l t ; k e y & g t ; & l t ; s t r i n g & g t ; P o l a n d & l t ; / s t r i n g & g t ; & l t ; / k e y & g t ; & l t ; v a l u e & g t ; & l t ; i n t & g t ; 7 9 & l t ; / i n t & g t ; & l t ; / v a l u e & g t ; & l t ; / i t e m & g t ; & l t ; i t e m & g t ; & l t ; k e y & g t ; & l t ; s t r i n g & g t ; P o r t u g a l & l t ; / s t r i n g & g t ; & l t ; / k e y & g t ; & l t ; v a l u e & g t ; & l t ; i n t & g t ; 8 8 & l t ; / i n t & g t ; & l t ; / v a l u e & g t ; & l t ; / i t e m & g t ; & l t ; i t e m & g t ; & l t ; k e y & g t ; & l t ; s t r i n g & g t ; R o m a n i a & l t ; / s t r i n g & g t ; & l t ; / k e y & g t ; & l t ; v a l u e & g t ; & l t ; i n t & g t ; 9 0 & l t ; / i n t & g t ; & l t ; / v a l u e & g t ; & l t ; / i t e m & g t ; & l t ; i t e m & g t ; & l t ; k e y & g t ; & l t ; s t r i n g & g t ; S l o v a k i a & l t ; / s t r i n g & g t ; & l t ; / k e y & g t ; & l t ; v a l u e & g t ; & l t ; i n t & g t ; 8 7 & l t ; / i n t & g t ; & l t ; / v a l u e & g t ; & l t ; / i t e m & g t ; & l t ; i t e m & g t ; & l t ; k e y & g t ; & l t ; s t r i n g & g t ; S l o v e n i a & l t ; / s t r i n g & g t ; & l t ; / k e y & g t ; & l t ; v a l u e & g t ; & l t ; i n t & g t ; 8 9 & l t ; / i n t & g t ; & l t ; / v a l u e & g t ; & l t ; / i t e m & g t ; & l t ; i t e m & g t ; & l t ; k e y & g t ; & l t ; s t r i n g & g t ; S p a i n & l t ; / s t r i n g & g t ; & l t ; / k e y & g t ; & l t ; v a l u e & g t ; & l t ; i n t & g t ; 7 0 & l t ; / i n t & g t ; & l t ; / v a l u e & g t ; & l t ; / i t e m & g t ; & l t ; i t e m & g t ; & l t ; k e y & g t ; & l t ; s t r i n g & g t ; S w e d e n & l t ; / s t r i n g & g t ; & l t ; / k e y & g t ; & l t ; v a l u e & g t ; & l t ; i n t & g t ; 8 6 & l t ; / i n t & g t ; & l t ; / v a l u e & g t ; & l t ; / i t e m & g t ; & l t ; / C o l u m n W i d t h s & g t ; & l t ; C o l u m n D i s p l a y I n d e x & g t ; & l t ; i t e m & g t ; & l t ; k e y & g t ; & l t ; s t r i n g & g t ; R E S - E   -   I n s t a l l e d   c a p a c i t y & l t ; / s t r i n g & g t ; & l t ; / k e y & g t ; & l t ; v a l u e & g t ; & l t ; i n t & g t ; 0 & l t ; / i n t & g t ; & l t ; / v a l u e & g t ; & l t ; / i t e m & g t ; & l t ; i t e m & g t ; & l t ; k e y & g t ; & l t ; s t r i n g & g t ; A u s t r i a & l t ; / s t r i n g & g t ; & l t ; / k e y & g t ; & l t ; v a l u e & g t ; & l t ; i n t & g t ; 1 & l t ; / i n t & g t ; & l t ; / v a l u e & g t ; & l t ; / i t e m & g t ; & l t ; i t e m & g t ; & l t ; k e y & g t ; & l t ; s t r i n g & g t ; B e l g i u m & l t ; / s t r i n g & g t ; & l t ; / k e y & g t ; & l t ; v a l u e & g t ; & l t ; i n t & g t ; 2 & l t ; / i n t & g t ; & l t ; / v a l u e & g t ; & l t ; / i t e m & g t ; & l t ; i t e m & g t ; & l t ; k e y & g t ; & l t ; s t r i n g & g t ; B u l g a r i a & l t ; / s t r i n g & g t ; & l t ; / k e y & g t ; & l t ; v a l u e & g t ; & l t ; i n t & g t ; 3 & l t ; / i n t & g t ; & l t ; / v a l u e & g t ; & l t ; / i t e m & g t ; & l t ; i t e m & g t ; & l t ; k e y & g t ; & l t ; s t r i n g & g t ; C r o a t i a & l t ; / s t r i n g & g t ; & l t ; / k e y & g t ; & l t ; v a l u e & g t ; & l t ; i n t & g t ; 4 & l t ; / i n t & g t ; & l t ; / v a l u e & g t ; & l t ; / i t e m & g t ; & l t ; i t e m & g t ; & l t ; k e y & g t ; & l t ; s t r i n g & g t ; C y p r u s & l t ; / s t r i n g & g t ; & l t ; / k e y & g t ; & l t ; v a l u e & g t ; & l t ; i n t & g t ; 5 & l t ; / i n t & g t ; & l t ; / v a l u e & g t ; & l t ; / i t e m & g t ; & l t ; i t e m & g t ; & l t ; k e y & g t ; & l t ; s t r i n g & g t ; C z e c h   R e p u b l i c & l t ; / s t r i n g & g t ; & l t ; / k e y & g t ; & l t ; v a l u e & g t ; & l t ; i n t & g t ; 6 & l t ; / i n t & g t ; & l t ; / v a l u e & g t ; & l t ; / i t e m & g t ; & l t ; i t e m & g t ; & l t ; k e y & g t ; & l t ; s t r i n g & g t ; D e n m a r k & l t ; / s t r i n g & g t ; & l t ; / k e y & g t ; & l t ; v a l u e & g t ; & l t ; i n t & g t ; 7 & l t ; / i n t & g t ; & l t ; / v a l u e & g t ; & l t ; / i t e m & g t ; & l t ; i t e m & g t ; & l t ; k e y & g t ; & l t ; s t r i n g & g t ; E s t o n i a & l t ; / s t r i n g & g t ; & l t ; / k e y & g t ; & l t ; v a l u e & g t ; & l t ; i n t & g t ; 8 & l t ; / i n t & g t ; & l t ; / v a l u e & g t ; & l t ; / i t e m & g t ; & l t ; i t e m & g t ; & l t ; k e y & g t ; & l t ; s t r i n g & g t ; F i n l a n d & l t ; / s t r i n g & g t ; & l t ; / k e y & g t ; & l t ; v a l u e & g t ; & l t ; i n t & g t ; 9 & l t ; / i n t & g t ; & l t ; / v a l u e & g t ; & l t ; / i t e m & g t ; & l t ; i t e m & g t ; & l t ; k e y & g t ; & l t ; s t r i n g & g t ; F r a n c e & l t ; / s t r i n g & g t ; & l t ; / k e y & g t ; & l t ; v a l u e & g t ; & l t ; i n t & g t ; 1 0 & l t ; / i n t & g t ; & l t ; / v a l u e & g t ; & l t ; / i t e m & g t ; & l t ; i t e m & g t ; & l t ; k e y & g t ; & l t ; s t r i n g & g t ; G e r m a n y & l t ; / s t r i n g & g t ; & l t ; / k e y & g t ; & l t ; v a l u e & g t ; & l t ; i n t & g t ; 1 1 & l t ; / i n t & g t ; & l t ; / v a l u e & g t ; & l t ; / i t e m & g t ; & l t ; i t e m & g t ; & l t ; k e y & g t ; & l t ; s t r i n g & g t ; G r e e c e & l t ; / s t r i n g & g t ; & l t ; / k e y & g t ; & l t ; v a l u e & g t ; & l t ; i n t & g t ; 1 2 & l t ; / i n t & g t ; & l t ; / v a l u e & g t ; & l t ; / i t e m & g t ; & l t ; i t e m & g t ; & l t ; k e y & g t ; & l t ; s t r i n g & g t ; H u n g a r y & l t ; / s t r i n g & g t ; & l t ; / k e y & g t ; & l t ; v a l u e & g t ; & l t ; i n t & g t ; 1 3 & l t ; / i n t & g t ; & l t ; / v a l u e & g t ; & l t ; / i t e m & g t ; & l t ; i t e m & g t ; & l t ; k e y & g t ; & l t ; s t r i n g & g t ; I r e l a n d & l t ; / s t r i n g & g t ; & l t ; / k e y & g t ; & l t ; v a l u e & g t ; & l t ; i n t & g t ; 1 4 & l t ; / i n t & g t ; & l t ; / v a l u e & g t ; & l t ; / i t e m & g t ; & l t ; i t e m & g t ; & l t ; k e y & g t ; & l t ; s t r i n g & g t ; I t a l y & l t ; / s t r i n g & g t ; & l t ; / k e y & g t ; & l t ; v a l u e & g t ; & l t ; i n t & g t ; 1 5 & l t ; / i n t & g t ; & l t ; / v a l u e & g t ; & l t ; / i t e m & g t ; & l t ; i t e m & g t ; & l t ; k e y & g t ; & l t ; s t r i n g & g t ; L a t v i a & l t ; / s t r i n g & g t ; & l t ; / k e y & g t ; & l t ; v a l u e & g t ; & l t ; i n t & g t ; 1 6 & l t ; / i n t & g t ; & l t ; / v a l u e & g t ; & l t ; / i t e m & g t ; & l t ; i t e m & g t ; & l t ; k e y & g t ; & l t ; s t r i n g & g t ; L i t h u a n i a & l t ; / s t r i n g & g t ; & l t ; / k e y & g t ; & l t ; v a l u e & g t ; & l t ; i n t & g t ; 1 7 & l t ; / i n t & g t ; & l t ; / v a l u e & g t ; & l t ; / i t e m & g t ; & l t ; i t e m & g t ; & l t ; k e y & g t ; & l t ; s t r i n g & g t ; L u x e m b o u r g & l t ; / s t r i n g & g t ; & l t ; / k e y & g t ; & l t ; v a l u e & g t ; & l t ; i n t & g t ; 1 8 & l t ; / i n t & g t ; & l t ; / v a l u e & g t ; & l t ; / i t e m & g t ; & l t ; i t e m & g t ; & l t ; k e y & g t ; & l t ; s t r i n g & g t ; M a l t a & l t ; / s t r i n g & g t ; & l t ; / k e y & g t ; & l t ; v a l u e & g t ; & l t ; i n t & g t ; 1 9 & l t ; / i n t & g t ; & l t ; / v a l u e & g t ; & l t ; / i t e m & g t ; & l t ; i t e m & g t ; & l t ; k e y & g t ; & l t ; s t r i n g & g t ; N e t h e r l a n d s & l t ; / s t r i n g & g t ; & l t ; / k e y & g t ; & l t ; v a l u e & g t ; & l t ; i n t & g t ; 2 0 & l t ; / i n t & g t ; & l t ; / v a l u e & g t ; & l t ; / i t e m & g t ; & l t ; i t e m & g t ; & l t ; k e y & g t ; & l t ; s t r i n g & g t ; P o l a n d & l t ; / s t r i n g & g t ; & l t ; / k e y & g t ; & l t ; v a l u e & g t ; & l t ; i n t & g t ; 2 1 & l t ; / i n t & g t ; & l t ; / v a l u e & g t ; & l t ; / i t e m & g t ; & l t ; i t e m & g t ; & l t ; k e y & g t ; & l t ; s t r i n g & g t ; P o r t u g a l & l t ; / s t r i n g & g t ; & l t ; / k e y & g t ; & l t ; v a l u e & g t ; & l t ; i n t & g t ; 2 2 & l t ; / i n t & g t ; & l t ; / v a l u e & g t ; & l t ; / i t e m & g t ; & l t ; i t e m & g t ; & l t ; k e y & g t ; & l t ; s t r i n g & g t ; R o m a n i a & l t ; / s t r i n g & g t ; & l t ; / k e y & g t ; & l t ; v a l u e & g t ; & l t ; i n t & g t ; 2 3 & l t ; / i n t & g t ; & l t ; / v a l u e & g t ; & l t ; / i t e m & g t ; & l t ; i t e m & g t ; & l t ; k e y & g t ; & l t ; s t r i n g & g t ; S l o v a k i a & l t ; / s t r i n g & g t ; & l t ; / k e y & g t ; & l t ; v a l u e & g t ; & l t ; i n t & g t ; 2 4 & l t ; / i n t & g t ; & l t ; / v a l u e & g t ; & l t ; / i t e m & g t ; & l t ; i t e m & g t ; & l t ; k e y & g t ; & l t ; s t r i n g & g t ; S l o v e n i a & l t ; / s t r i n g & g t ; & l t ; / k e y & g t ; & l t ; v a l u e & g t ; & l t ; i n t & g t ; 2 5 & l t ; / i n t & g t ; & l t ; / v a l u e & g t ; & l t ; / i t e m & g t ; & l t ; i t e m & g t ; & l t ; k e y & g t ; & l t ; s t r i n g & g t ; S p a i n & l t ; / s t r i n g & g t ; & l t ; / k e y & g t ; & l t ; v a l u e & g t ; & l t ; i n t & g t ; 2 6 & l t ; / i n t & g t ; & l t ; / v a l u e & g t ; & l t ; / i t e m & g t ; & l t ; i t e m & g t ; & l t ; k e y & g t ; & l t ; s t r i n g & g t ; S w e d e n & l t ; / s t r i n g & g t ; & l t ; / k e y & g t ; & l t ; v a l u e & g t ; & l t ; i n t & g t ; 2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 T a b e l l e 1 , T a b e l l e 2 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 T a b e l l e 1 & l t ; / K e y & g t ; & l t ; / D i a g r a m O b j e c t K e y & g t ; & l t ; D i a g r a m O b j e c t K e y & g t ; & l t ; K e y & g t ; A c t i o n s \ A d d   t o   h i e r a r c h y   F o r   & a m p ; l t ; T a b l e s \ T a b e l l e 1 \ H i e r a r c h i e s \ H i e r a r c h i e 1 & a m p ; g t ; & l t ; / K e y & g t ; & l t ; / D i a g r a m O b j e c t K e y & g t ; & l t ; D i a g r a m O b j e c t K e y & g t ; & l t ; K e y & g t ; A c t i o n s \ M o v e   t o   a   H i e r a r c h y   i n   T a b l e   T a b e l l e 1 & l t ; / K e y & g t ; & l t ; / D i a g r a m O b j e c t K e y & g t ; & l t ; D i a g r a m O b j e c t K e y & g t ; & l t ; K e y & g t ; A c t i o n s \ M o v e   i n t o   h i e r a r c h y   F o r   & a m p ; l t ; T a b l e s \ T a b e l l e 1 \ H i e r a r c h i e s \ H i e r a r c h i e 1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 T a g s \ T a b l e s \ & a m p ; l t ; T a b l e s \ T a b e l l e 1 & a m p ; g t ; & l t ; / K e y & g t ; & l t ; / D i a g r a m O b j e c t K e y & g t ; & l t ; D i a g r a m O b j e c t K e y & g t ; & l t ; K e y & g t ; D y n a m i c   T a g s \ H i e r a r c h i e s \ & a m p ; l t ; T a b l e s \ T a b e l l e 1 \ H i e r a r c h i e s \ H i e r a r c h i e 1 & a m p ; g t ; & l t ; / K e y & g t ; & l t ; / D i a g r a m O b j e c t K e y & g t ; & l t ; D i a g r a m O b j e c t K e y & g t ; & l t ; K e y & g t ; T a b l e s \ T a b e l l e 1 & l t ; / K e y & g t ; & l t ; / D i a g r a m O b j e c t K e y & g t ; & l t ; D i a g r a m O b j e c t K e y & g t ; & l t ; K e y & g t ; T a b l e s \ T a b e l l e 1 \ C o l u m n s \ R E S - E   -   I n s t a l l e d   c a p a c i t y & l t ; / K e y & g t ; & l t ; / D i a g r a m O b j e c t K e y & g t ; & l t ; D i a g r a m O b j e c t K e y & g t ; & l t ; K e y & g t ; T a b l e s \ T a b e l l e 1 \ C o l u m n s \ A u s t r i a & l t ; / K e y & g t ; & l t ; / D i a g r a m O b j e c t K e y & g t ; & l t ; D i a g r a m O b j e c t K e y & g t ; & l t ; K e y & g t ; T a b l e s \ T a b e l l e 1 \ C o l u m n s \ B e l g i u m & l t ; / K e y & g t ; & l t ; / D i a g r a m O b j e c t K e y & g t ; & l t ; D i a g r a m O b j e c t K e y & g t ; & l t ; K e y & g t ; T a b l e s \ T a b e l l e 1 \ C o l u m n s \ B u l g a r i a & l t ; / K e y & g t ; & l t ; / D i a g r a m O b j e c t K e y & g t ; & l t ; D i a g r a m O b j e c t K e y & g t ; & l t ; K e y & g t ; T a b l e s \ T a b e l l e 1 \ C o l u m n s \ C r o a t i a & l t ; / K e y & g t ; & l t ; / D i a g r a m O b j e c t K e y & g t ; & l t ; D i a g r a m O b j e c t K e y & g t ; & l t ; K e y & g t ; T a b l e s \ T a b e l l e 1 \ C o l u m n s \ C y p r u s & l t ; / K e y & g t ; & l t ; / D i a g r a m O b j e c t K e y & g t ; & l t ; D i a g r a m O b j e c t K e y & g t ; & l t ; K e y & g t ; T a b l e s \ T a b e l l e 1 \ C o l u m n s \ C z e c h   R e p u b l i c & l t ; / K e y & g t ; & l t ; / D i a g r a m O b j e c t K e y & g t ; & l t ; D i a g r a m O b j e c t K e y & g t ; & l t ; K e y & g t ; T a b l e s \ T a b e l l e 1 \ C o l u m n s \ D e n m a r k & l t ; / K e y & g t ; & l t ; / D i a g r a m O b j e c t K e y & g t ; & l t ; D i a g r a m O b j e c t K e y & g t ; & l t ; K e y & g t ; T a b l e s \ T a b e l l e 1 \ C o l u m n s \ E s t o n i a & l t ; / K e y & g t ; & l t ; / D i a g r a m O b j e c t K e y & g t ; & l t ; D i a g r a m O b j e c t K e y & g t ; & l t ; K e y & g t ; T a b l e s \ T a b e l l e 1 \ C o l u m n s \ F i n l a n d & l t ; / K e y & g t ; & l t ; / D i a g r a m O b j e c t K e y & g t ; & l t ; D i a g r a m O b j e c t K e y & g t ; & l t ; K e y & g t ; T a b l e s \ T a b e l l e 1 \ C o l u m n s \ F r a n c e & l t ; / K e y & g t ; & l t ; / D i a g r a m O b j e c t K e y & g t ; & l t ; D i a g r a m O b j e c t K e y & g t ; & l t ; K e y & g t ; T a b l e s \ T a b e l l e 1 \ C o l u m n s \ G e r m a n y & l t ; / K e y & g t ; & l t ; / D i a g r a m O b j e c t K e y & g t ; & l t ; D i a g r a m O b j e c t K e y & g t ; & l t ; K e y & g t ; T a b l e s \ T a b e l l e 1 \ C o l u m n s \ G r e e c e & l t ; / K e y & g t ; & l t ; / D i a g r a m O b j e c t K e y & g t ; & l t ; D i a g r a m O b j e c t K e y & g t ; & l t ; K e y & g t ; T a b l e s \ T a b e l l e 1 \ C o l u m n s \ H u n g a r y & l t ; / K e y & g t ; & l t ; / D i a g r a m O b j e c t K e y & g t ; & l t ; D i a g r a m O b j e c t K e y & g t ; & l t ; K e y & g t ; T a b l e s \ T a b e l l e 1 \ C o l u m n s \ I r e l a n d & l t ; / K e y & g t ; & l t ; / D i a g r a m O b j e c t K e y & g t ; & l t ; D i a g r a m O b j e c t K e y & g t ; & l t ; K e y & g t ; T a b l e s \ T a b e l l e 1 \ C o l u m n s \ I t a l y & l t ; / K e y & g t ; & l t ; / D i a g r a m O b j e c t K e y & g t ; & l t ; D i a g r a m O b j e c t K e y & g t ; & l t ; K e y & g t ; T a b l e s \ T a b e l l e 1 \ C o l u m n s \ L a t v i a & l t ; / K e y & g t ; & l t ; / D i a g r a m O b j e c t K e y & g t ; & l t ; D i a g r a m O b j e c t K e y & g t ; & l t ; K e y & g t ; T a b l e s \ T a b e l l e 1 \ C o l u m n s \ L i t h u a n i a & l t ; / K e y & g t ; & l t ; / D i a g r a m O b j e c t K e y & g t ; & l t ; D i a g r a m O b j e c t K e y & g t ; & l t ; K e y & g t ; T a b l e s \ T a b e l l e 1 \ C o l u m n s \ L u x e m b o u r g & l t ; / K e y & g t ; & l t ; / D i a g r a m O b j e c t K e y & g t ; & l t ; D i a g r a m O b j e c t K e y & g t ; & l t ; K e y & g t ; T a b l e s \ T a b e l l e 1 \ C o l u m n s \ M a l t a & l t ; / K e y & g t ; & l t ; / D i a g r a m O b j e c t K e y & g t ; & l t ; D i a g r a m O b j e c t K e y & g t ; & l t ; K e y & g t ; T a b l e s \ T a b e l l e 1 \ C o l u m n s \ N e t h e r l a n d s & l t ; / K e y & g t ; & l t ; / D i a g r a m O b j e c t K e y & g t ; & l t ; D i a g r a m O b j e c t K e y & g t ; & l t ; K e y & g t ; T a b l e s \ T a b e l l e 1 \ C o l u m n s \ P o l a n d & l t ; / K e y & g t ; & l t ; / D i a g r a m O b j e c t K e y & g t ; & l t ; D i a g r a m O b j e c t K e y & g t ; & l t ; K e y & g t ; T a b l e s \ T a b e l l e 1 \ C o l u m n s \ P o r t u g a l & l t ; / K e y & g t ; & l t ; / D i a g r a m O b j e c t K e y & g t ; & l t ; D i a g r a m O b j e c t K e y & g t ; & l t ; K e y & g t ; T a b l e s \ T a b e l l e 1 \ C o l u m n s \ R o m a n i a & l t ; / K e y & g t ; & l t ; / D i a g r a m O b j e c t K e y & g t ; & l t ; D i a g r a m O b j e c t K e y & g t ; & l t ; K e y & g t ; T a b l e s \ T a b e l l e 1 \ C o l u m n s \ S l o v a k i a & l t ; / K e y & g t ; & l t ; / D i a g r a m O b j e c t K e y & g t ; & l t ; D i a g r a m O b j e c t K e y & g t ; & l t ; K e y & g t ; T a b l e s \ T a b e l l e 1 \ C o l u m n s \ S l o v e n i a & l t ; / K e y & g t ; & l t ; / D i a g r a m O b j e c t K e y & g t ; & l t ; D i a g r a m O b j e c t K e y & g t ; & l t ; K e y & g t ; T a b l e s \ T a b e l l e 1 \ C o l u m n s \ S p a i n & l t ; / K e y & g t ; & l t ; / D i a g r a m O b j e c t K e y & g t ; & l t ; D i a g r a m O b j e c t K e y & g t ; & l t ; K e y & g t ; T a b l e s \ T a b e l l e 1 \ C o l u m n s \ S w e d e n & l t ; / K e y & g t ; & l t ; / D i a g r a m O b j e c t K e y & g t ; & l t ; D i a g r a m O b j e c t K e y & g t ; & l t ; K e y & g t ; T a b l e s \ T a b e l l e 1 \ M e a s u r e s \ S u m m e   R E S - E   -   I n s t a l l e d   c a p a c i t y & l t ; / K e y & g t ; & l t ; / D i a g r a m O b j e c t K e y & g t ; & l t ; D i a g r a m O b j e c t K e y & g t ; & l t ; K e y & g t ; T a b l e s \ T a b e l l e 1 \ M e a s u r e s \ S u m m e   v o n   A u s t r i a & l t ; / K e y & g t ; & l t ; / D i a g r a m O b j e c t K e y & g t ; & l t ; D i a g r a m O b j e c t K e y & g t ; & l t ; K e y & g t ; T a b l e s \ T a b e l l e 1 \ S u m m e   v o n   A u s t r i a \ A d d i t i o n a l   I n f o \ I m p l i z i t e s   M e a s u r e & l t ; / K e y & g t ; & l t ; / D i a g r a m O b j e c t K e y & g t ; & l t ; D i a g r a m O b j e c t K e y & g t ; & l t ; K e y & g t ; T a b l e s \ T a b e l l e 1 \ M e a s u r e s \ S u m m e   v o n   B e l g i u m & l t ; / K e y & g t ; & l t ; / D i a g r a m O b j e c t K e y & g t ; & l t ; D i a g r a m O b j e c t K e y & g t ; & l t ; K e y & g t ; T a b l e s \ T a b e l l e 1 \ S u m m e   v o n   B e l g i u m \ A d d i t i o n a l   I n f o \ I m p l i z i t e s   M e a s u r e & l t ; / K e y & g t ; & l t ; / D i a g r a m O b j e c t K e y & g t ; & l t ; D i a g r a m O b j e c t K e y & g t ; & l t ; K e y & g t ; T a b l e s \ T a b e l l e 1 \ M e a s u r e s \ S u m m e   v o n   B u l g a r i a & l t ; / K e y & g t ; & l t ; / D i a g r a m O b j e c t K e y & g t ; & l t ; D i a g r a m O b j e c t K e y & g t ; & l t ; K e y & g t ; T a b l e s \ T a b e l l e 1 \ S u m m e   v o n   B u l g a r i a \ A d d i t i o n a l   I n f o \ I m p l i z i t e s   M e a s u r e & l t ; / K e y & g t ; & l t ; / D i a g r a m O b j e c t K e y & g t ; & l t ; D i a g r a m O b j e c t K e y & g t ; & l t ; K e y & g t ; T a b l e s \ T a b e l l e 1 \ M e a s u r e s \ S u m m e   v o n   C r o a t i a & l t ; / K e y & g t ; & l t ; / D i a g r a m O b j e c t K e y & g t ; & l t ; D i a g r a m O b j e c t K e y & g t ; & l t ; K e y & g t ; T a b l e s \ T a b e l l e 1 \ S u m m e   v o n   C r o a t i a \ A d d i t i o n a l   I n f o \ I m p l i z i t e s   M e a s u r e & l t ; / K e y & g t ; & l t ; / D i a g r a m O b j e c t K e y & g t ; & l t ; D i a g r a m O b j e c t K e y & g t ; & l t ; K e y & g t ; T a b l e s \ T a b e l l e 1 \ M e a s u r e s \ S u m m e   v o n   C z e c h   R e p u b l i c & l t ; / K e y & g t ; & l t ; / D i a g r a m O b j e c t K e y & g t ; & l t ; D i a g r a m O b j e c t K e y & g t ; & l t ; K e y & g t ; T a b l e s \ T a b e l l e 1 \ S u m m e   v o n   C z e c h   R e p u b l i c \ A d d i t i o n a l   I n f o \ I m p l i z i t e s   M e a s u r e & l t ; / K e y & g t ; & l t ; / D i a g r a m O b j e c t K e y & g t ; & l t ; D i a g r a m O b j e c t K e y & g t ; & l t ; K e y & g t ; T a b l e s \ T a b e l l e 1 \ M e a s u r e s \ S u m m e   v o n   C y p r u s & l t ; / K e y & g t ; & l t ; / D i a g r a m O b j e c t K e y & g t ; & l t ; D i a g r a m O b j e c t K e y & g t ; & l t ; K e y & g t ; T a b l e s \ T a b e l l e 1 \ S u m m e   v o n   C y p r u s \ A d d i t i o n a l   I n f o \ I m p l i z i t e s   M e a s u r e & l t ; / K e y & g t ; & l t ; / D i a g r a m O b j e c t K e y & g t ; & l t ; D i a g r a m O b j e c t K e y & g t ; & l t ; K e y & g t ; T a b l e s \ T a b e l l e 1 \ M e a s u r e s \ S u m m e   v o n   D e n m a r k & l t ; / K e y & g t ; & l t ; / D i a g r a m O b j e c t K e y & g t ; & l t ; D i a g r a m O b j e c t K e y & g t ; & l t ; K e y & g t ; T a b l e s \ T a b e l l e 1 \ S u m m e   v o n   D e n m a r k \ A d d i t i o n a l   I n f o \ I m p l i z i t e s   M e a s u r e & l t ; / K e y & g t ; & l t ; / D i a g r a m O b j e c t K e y & g t ; & l t ; D i a g r a m O b j e c t K e y & g t ; & l t ; K e y & g t ; T a b l e s \ T a b e l l e 1 \ M e a s u r e s \ S u m m e   v o n   E s t o n i a & l t ; / K e y & g t ; & l t ; / D i a g r a m O b j e c t K e y & g t ; & l t ; D i a g r a m O b j e c t K e y & g t ; & l t ; K e y & g t ; T a b l e s \ T a b e l l e 1 \ S u m m e   v o n   E s t o n i a \ A d d i t i o n a l   I n f o \ I m p l i z i t e s   M e a s u r e & l t ; / K e y & g t ; & l t ; / D i a g r a m O b j e c t K e y & g t ; & l t ; D i a g r a m O b j e c t K e y & g t ; & l t ; K e y & g t ; T a b l e s \ T a b e l l e 1 \ M e a s u r e s \ S u m m e   v o n   F i n l a n d & l t ; / K e y & g t ; & l t ; / D i a g r a m O b j e c t K e y & g t ; & l t ; D i a g r a m O b j e c t K e y & g t ; & l t ; K e y & g t ; T a b l e s \ T a b e l l e 1 \ S u m m e   v o n   F i n l a n d \ A d d i t i o n a l   I n f o \ I m p l i z i t e s   M e a s u r e & l t ; / K e y & g t ; & l t ; / D i a g r a m O b j e c t K e y & g t ; & l t ; D i a g r a m O b j e c t K e y & g t ; & l t ; K e y & g t ; T a b l e s \ T a b e l l e 1 \ M e a s u r e s \ S u m m e   v o n   F r a n c e & l t ; / K e y & g t ; & l t ; / D i a g r a m O b j e c t K e y & g t ; & l t ; D i a g r a m O b j e c t K e y & g t ; & l t ; K e y & g t ; T a b l e s \ T a b e l l e 1 \ S u m m e   v o n   F r a n c e \ A d d i t i o n a l   I n f o \ I m p l i z i t e s   M e a s u r e & l t ; / K e y & g t ; & l t ; / D i a g r a m O b j e c t K e y & g t ; & l t ; D i a g r a m O b j e c t K e y & g t ; & l t ; K e y & g t ; T a b l e s \ T a b e l l e 1 \ M e a s u r e s \ S u m m e   v o n   G e r m a n y & l t ; / K e y & g t ; & l t ; / D i a g r a m O b j e c t K e y & g t ; & l t ; D i a g r a m O b j e c t K e y & g t ; & l t ; K e y & g t ; T a b l e s \ T a b e l l e 1 \ S u m m e   v o n   G e r m a n y \ A d d i t i o n a l   I n f o \ I m p l i z i t e s   M e a s u r e & l t ; / K e y & g t ; & l t ; / D i a g r a m O b j e c t K e y & g t ; & l t ; D i a g r a m O b j e c t K e y & g t ; & l t ; K e y & g t ; T a b l e s \ T a b e l l e 1 \ H i e r a r c h i e s \ H i e r a r c h i e 1 & l t ; / K e y & g t ; & l t ; / D i a g r a m O b j e c t K e y & g t ; & l t ; D i a g r a m O b j e c t K e y & g t ; & l t ; K e y & g t ; T a b l e s \ T a b e l l e 1 \ H i e r a r c h i e 1 \ A d d i t i o n a l   I n f o \ H i n w e i s t e x t & l t ; / K e y & g t ; & l t ; / D i a g r a m O b j e c t K e y & g t ; & l t ; / A l l K e y s & g t ; & l t ; S e l e c t e d K e y s & g t ; & l t ; D i a g r a m O b j e c t K e y & g t ; & l t ; K e y & g t ; T a b l e s \ T a b e l l e 1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 T a b e l l e 1 & l t ; / K e y & g t ; & l t ; / a : K e y & g t ; & l t ; a : V a l u e 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 & a m p ; l t ; T a b l e s \ T a b e l l e 1 \ H i e r a r c h i e s \ H i e r a r c h i e 1 & a m p ; g t ; & l t ; / K e y & g t ; & l t ; / a : K e y & g t ; & l t ; a : V a l u e 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 T a b e l l e 1 & l t ; / K e y & g t ; & l t ; / a : K e y & g t ; & l t ; a : V a l u e 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 & a m p ; l t ; T a b l e s \ T a b e l l e 1 \ H i e r a r c h i e s \ H i e r a r c h i e 1 & a m p ; g t ; & l t ; / K e y & g t ; & l t ; / a : K e y & g t ; & l t ; a : V a l u e 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 T a g s \ T a b l e s \ & a m p ; l t ; T a b l e s \ T a b e l l e 1 & a m p ; g t ; & l t ; / K e y & g t ; & l t ; / a : K e y & g t ; & l t ; a : V a l u e 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 T a g s \ H i e r a r c h i e s \ & a m p ; l t ; T a b l e s \ T a b e l l e 1 \ H i e r a r c h i e s \ H i e r a r c h i e 1 & a m p ; g t ; & l t ; / K e y & g t ; & l t ; / a : K e y & g t ; & l t ; a : V a l u e 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& l t ; / K e y & g t ; & l t ; / a : K e y & g t ; & l t ; a : V a l u e   i : t y p e = " D i a g r a m D i s p l a y N o d e V i e w S t a t e " & g t ; & l t ; H e i g h t & g t ; 8 6 0 & l t ; / H e i g h t & g t ; & l t ; I s E x p a n d e d & g t ; t r u e & l t ; / I s E x p a n d e d & g t ; & l t ; I s F o c u s e d & g t ; t r u e & l t ; / I s F o c u s e d & g t ; & l t ; L a y e d O u t & g t ; t r u e & l t ; / L a y e d O u t & g t ; & l t ; W i d t h & g t ; 8 0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R E S - E   -   I n s t a l l e d   c a p a c i t y & l t ; / K e y & g t ; & l t ; / a : K e y & g t ; & l t ; a : V a l u e 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A u s t r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B e l g i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B u l g a r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C r o a t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C y p r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C z e c h   R e p u b l i c & l t ; / K e y & g t ; & l t ; / a : K e y & g t ; & l t ; a : V a l u e 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D e n m a r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E s t o n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F i n l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F r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G e r m a n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G r e e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H u n g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I r e l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I t a l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L a t v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L i t h u a n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L u x e m b o u r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M a l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N e t h e r l a n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P o l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P o r t u g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R o m a n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S l o v a k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S l o v e n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S p a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C o l u m n s \ S w e d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M e a s u r e s \ S u m m e   R E S - E   -   I n s t a l l e d   c a p a c i t y & l t ; / K e y & g t ; & l t ; / a : K e y & g t ; & l t ; a : V a l u e 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M e a s u r e s \ S u m m e   v o n   A u s t r i a & l t ; / K e y & g t ; & l t ; / a : K e y & g t ; & l t ; a : V a l u e 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S u m m e   v o n   A u s t r i a \ A d d i t i o n a l   I n f o \ I m p l i z i t e s 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M e a s u r e s \ S u m m e   v o n   B e l g i u m & l t ; / K e y & g t ; & l t ; / a : K e y & g t ; & l t ; a : V a l u e 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S u m m e   v o n   B e l g i u m \ A d d i t i o n a l   I n f o \ I m p l i z i t e s 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M e a s u r e s \ S u m m e   v o n   B u l g a r i a & l t ; / K e y & g t ; & l t ; / a : K e y & g t ; & l t ; a : V a l u e 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S u m m e   v o n   B u l g a r i a \ A d d i t i o n a l   I n f o \ I m p l i z i t e s 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M e a s u r e s \ S u m m e   v o n   C r o a t i a & l t ; / K e y & g t ; & l t ; / a : K e y & g t ; & l t ; a : V a l u e 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S u m m e   v o n   C r o a t i a \ A d d i t i o n a l   I n f o \ I m p l i z i t e s 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M e a s u r e s \ S u m m e   v o n   C z e c h   R e p u b l i c & l t ; / K e y & g t ; & l t ; / a : K e y & g t ; & l t ; a : V a l u e 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S u m m e   v o n   C z e c h   R e p u b l i c \ A d d i t i o n a l   I n f o \ I m p l i z i t e s 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M e a s u r e s \ S u m m e   v o n   C y p r u s & l t ; / K e y & g t ; & l t ; / a : K e y & g t ; & l t ; a : V a l u e 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S u m m e   v o n   C y p r u s \ A d d i t i o n a l   I n f o \ I m p l i z i t e s 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M e a s u r e s \ S u m m e   v o n   D e n m a r k & l t ; / K e y & g t ; & l t ; / a : K e y & g t ; & l t ; a : V a l u e 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S u m m e   v o n   D e n m a r k \ A d d i t i o n a l   I n f o \ I m p l i z i t e s 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M e a s u r e s \ S u m m e   v o n   E s t o n i a & l t ; / K e y & g t ; & l t ; / a : K e y & g t ; & l t ; a : V a l u e 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S u m m e   v o n   E s t o n i a \ A d d i t i o n a l   I n f o \ I m p l i z i t e s 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M e a s u r e s \ S u m m e   v o n   F i n l a n d & l t ; / K e y & g t ; & l t ; / a : K e y & g t ; & l t ; a : V a l u e 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S u m m e   v o n   F i n l a n d \ A d d i t i o n a l   I n f o \ I m p l i z i t e s 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M e a s u r e s \ S u m m e   v o n   F r a n c e & l t ; / K e y & g t ; & l t ; / a : K e y & g t ; & l t ; a : V a l u e 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S u m m e   v o n   F r a n c e \ A d d i t i o n a l   I n f o \ I m p l i z i t e s 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M e a s u r e s \ S u m m e   v o n   G e r m a n y & l t ; / K e y & g t ; & l t ; / a : K e y & g t ; & l t ; a : V a l u e 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S u m m e   v o n   G e r m a n y \ A d d i t i o n a l   I n f o \ I m p l i z i t e s 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H i e r a r c h i e s \ H i e r a r c h i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1 \ H i e r a r c h i e 1 \ A d d i t i o n a l   I n f o \ H i n w e i s t e x t & l t ; / K e y & g t ; & l t ; / a : K e y & g t ; & l t ; a : V a l u e 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e l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 i : t y p e = " S a n d b o x E d i t o r M e a s u r e G r i d K e y " & g t ; & l t ; T a b l e N a m e & g t ; T a b e l l e 1 & l t ; / T a b l e N a m e & g t ; & l t ; / K e y & g t ; & l t ; M a i n t a i n e r 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 r e a d o n l y & l t ; / K e y & g t ; & l t ; / D i a g r a m O b j e c t K e y & g t ; & l t ; D i a g r a m O b j e c t K e y & g t ; & l t ; K e y & g t ; M e a s u r e s \ S u m m e   R E S - E   -   I n s t a l l e d   c a p a c i t y & l t ; / K e y & g t ; & l t ; / D i a g r a m O b j e c t K e y & g t ; & l t ; D i a g r a m O b j e c t K e y & g t ; & l t ; K e y & g t ; M e a s u r e s \ S u m m e   R E S - E   -   I n s t a l l e d   c a p a c i t y \ T a g I n f o \ F o r m e l & l t ; / K e y & g t ; & l t ; / D i a g r a m O b j e c t K e y & g t ; & l t ; D i a g r a m O b j e c t K e y & g t ; & l t ; K e y & g t ; M e a s u r e s \ S u m m e   R E S - E   -   I n s t a l l e d   c a p a c i t y \ T a g I n f o \ B e r e c h n u n g s f e h l e r & l t ; / K e y & g t ; & l t ; / D i a g r a m O b j e c t K e y & g t ; & l t ; D i a g r a m O b j e c t K e y & g t ; & l t ; K e y & g t ; M e a s u r e s \ S u m m e   v o n   A u s t r i a & l t ; / K e y & g t ; & l t ; / D i a g r a m O b j e c t K e y & g t ; & l t ; D i a g r a m O b j e c t K e y & g t ; & l t ; K e y & g t ; M e a s u r e s \ S u m m e   v o n   A u s t r i a \ T a g I n f o \ F o r m e l & l t ; / K e y & g t ; & l t ; / D i a g r a m O b j e c t K e y & g t ; & l t ; D i a g r a m O b j e c t K e y & g t ; & l t ; K e y & g t ; M e a s u r e s \ S u m m e   v o n   A u s t r i a \ T a g I n f o \ W e r t & l t ; / K e y & g t ; & l t ; / D i a g r a m O b j e c t K e y & g t ; & l t ; D i a g r a m O b j e c t K e y & g t ; & l t ; K e y & g t ; M e a s u r e s \ S u m m e   v o n   B e l g i u m & l t ; / K e y & g t ; & l t ; / D i a g r a m O b j e c t K e y & g t ; & l t ; D i a g r a m O b j e c t K e y & g t ; & l t ; K e y & g t ; M e a s u r e s \ S u m m e   v o n   B e l g i u m \ T a g I n f o \ F o r m e l & l t ; / K e y & g t ; & l t ; / D i a g r a m O b j e c t K e y & g t ; & l t ; D i a g r a m O b j e c t K e y & g t ; & l t ; K e y & g t ; M e a s u r e s \ S u m m e   v o n   B e l g i u m \ T a g I n f o \ W e r t & l t ; / K e y & g t ; & l t ; / D i a g r a m O b j e c t K e y & g t ; & l t ; D i a g r a m O b j e c t K e y & g t ; & l t ; K e y & g t ; M e a s u r e s \ S u m m e   v o n   B u l g a r i a & l t ; / K e y & g t ; & l t ; / D i a g r a m O b j e c t K e y & g t ; & l t ; D i a g r a m O b j e c t K e y & g t ; & l t ; K e y & g t ; M e a s u r e s \ S u m m e   v o n   B u l g a r i a \ T a g I n f o \ F o r m e l & l t ; / K e y & g t ; & l t ; / D i a g r a m O b j e c t K e y & g t ; & l t ; D i a g r a m O b j e c t K e y & g t ; & l t ; K e y & g t ; M e a s u r e s \ S u m m e   v o n   B u l g a r i a \ T a g I n f o \ W e r t & l t ; / K e y & g t ; & l t ; / D i a g r a m O b j e c t K e y & g t ; & l t ; D i a g r a m O b j e c t K e y & g t ; & l t ; K e y & g t ; M e a s u r e s \ S u m m e   v o n   C r o a t i a & l t ; / K e y & g t ; & l t ; / D i a g r a m O b j e c t K e y & g t ; & l t ; D i a g r a m O b j e c t K e y & g t ; & l t ; K e y & g t ; M e a s u r e s \ S u m m e   v o n   C r o a t i a \ T a g I n f o \ F o r m e l & l t ; / K e y & g t ; & l t ; / D i a g r a m O b j e c t K e y & g t ; & l t ; D i a g r a m O b j e c t K e y & g t ; & l t ; K e y & g t ; M e a s u r e s \ S u m m e   v o n   C r o a t i a \ T a g I n f o \ W e r t & l t ; / K e y & g t ; & l t ; / D i a g r a m O b j e c t K e y & g t ; & l t ; D i a g r a m O b j e c t K e y & g t ; & l t ; K e y & g t ; M e a s u r e s \ S u m m e   v o n   C z e c h   R e p u b l i c & l t ; / K e y & g t ; & l t ; / D i a g r a m O b j e c t K e y & g t ; & l t ; D i a g r a m O b j e c t K e y & g t ; & l t ; K e y & g t ; M e a s u r e s \ S u m m e   v o n   C z e c h   R e p u b l i c \ T a g I n f o \ F o r m e l & l t ; / K e y & g t ; & l t ; / D i a g r a m O b j e c t K e y & g t ; & l t ; D i a g r a m O b j e c t K e y & g t ; & l t ; K e y & g t ; M e a s u r e s \ S u m m e   v o n   C z e c h   R e p u b l i c \ T a g I n f o \ W e r t & l t ; / K e y & g t ; & l t ; / D i a g r a m O b j e c t K e y & g t ; & l t ; D i a g r a m O b j e c t K e y & g t ; & l t ; K e y & g t ; M e a s u r e s \ S u m m e   v o n   C y p r u s & l t ; / K e y & g t ; & l t ; / D i a g r a m O b j e c t K e y & g t ; & l t ; D i a g r a m O b j e c t K e y & g t ; & l t ; K e y & g t ; M e a s u r e s \ S u m m e   v o n   C y p r u s \ T a g I n f o \ F o r m e l & l t ; / K e y & g t ; & l t ; / D i a g r a m O b j e c t K e y & g t ; & l t ; D i a g r a m O b j e c t K e y & g t ; & l t ; K e y & g t ; M e a s u r e s \ S u m m e   v o n   C y p r u s \ T a g I n f o \ W e r t & l t ; / K e y & g t ; & l t ; / D i a g r a m O b j e c t K e y & g t ; & l t ; D i a g r a m O b j e c t K e y & g t ; & l t ; K e y & g t ; M e a s u r e s \ S u m m e   v o n   D e n m a r k & l t ; / K e y & g t ; & l t ; / D i a g r a m O b j e c t K e y & g t ; & l t ; D i a g r a m O b j e c t K e y & g t ; & l t ; K e y & g t ; M e a s u r e s \ S u m m e   v o n   D e n m a r k \ T a g I n f o \ F o r m e l & l t ; / K e y & g t ; & l t ; / D i a g r a m O b j e c t K e y & g t ; & l t ; D i a g r a m O b j e c t K e y & g t ; & l t ; K e y & g t ; M e a s u r e s \ S u m m e   v o n   D e n m a r k \ T a g I n f o \ W e r t & l t ; / K e y & g t ; & l t ; / D i a g r a m O b j e c t K e y & g t ; & l t ; D i a g r a m O b j e c t K e y & g t ; & l t ; K e y & g t ; M e a s u r e s \ S u m m e   v o n   E s t o n i a & l t ; / K e y & g t ; & l t ; / D i a g r a m O b j e c t K e y & g t ; & l t ; D i a g r a m O b j e c t K e y & g t ; & l t ; K e y & g t ; M e a s u r e s \ S u m m e   v o n   E s t o n i a \ T a g I n f o \ F o r m e l & l t ; / K e y & g t ; & l t ; / D i a g r a m O b j e c t K e y & g t ; & l t ; D i a g r a m O b j e c t K e y & g t ; & l t ; K e y & g t ; M e a s u r e s \ S u m m e   v o n   E s t o n i a \ T a g I n f o \ W e r t & l t ; / K e y & g t ; & l t ; / D i a g r a m O b j e c t K e y & g t ; & l t ; D i a g r a m O b j e c t K e y & g t ; & l t ; K e y & g t ; M e a s u r e s \ S u m m e   v o n   F i n l a n d & l t ; / K e y & g t ; & l t ; / D i a g r a m O b j e c t K e y & g t ; & l t ; D i a g r a m O b j e c t K e y & g t ; & l t ; K e y & g t ; M e a s u r e s \ S u m m e   v o n   F i n l a n d \ T a g I n f o \ F o r m e l & l t ; / K e y & g t ; & l t ; / D i a g r a m O b j e c t K e y & g t ; & l t ; D i a g r a m O b j e c t K e y & g t ; & l t ; K e y & g t ; M e a s u r e s \ S u m m e   v o n   F i n l a n d \ T a g I n f o \ W e r t & l t ; / K e y & g t ; & l t ; / D i a g r a m O b j e c t K e y & g t ; & l t ; D i a g r a m O b j e c t K e y & g t ; & l t ; K e y & g t ; M e a s u r e s \ S u m m e   v o n   F r a n c e & l t ; / K e y & g t ; & l t ; / D i a g r a m O b j e c t K e y & g t ; & l t ; D i a g r a m O b j e c t K e y & g t ; & l t ; K e y & g t ; M e a s u r e s \ S u m m e   v o n   F r a n c e \ T a g I n f o \ F o r m e l & l t ; / K e y & g t ; & l t ; / D i a g r a m O b j e c t K e y & g t ; & l t ; D i a g r a m O b j e c t K e y & g t ; & l t ; K e y & g t ; M e a s u r e s \ S u m m e   v o n   F r a n c e \ T a g I n f o \ W e r t & l t ; / K e y & g t ; & l t ; / D i a g r a m O b j e c t K e y & g t ; & l t ; D i a g r a m O b j e c t K e y & g t ; & l t ; K e y & g t ; M e a s u r e s \ S u m m e   v o n   G e r m a n y & l t ; / K e y & g t ; & l t ; / D i a g r a m O b j e c t K e y & g t ; & l t ; D i a g r a m O b j e c t K e y & g t ; & l t ; K e y & g t ; M e a s u r e s \ S u m m e   v o n   G e r m a n y \ T a g I n f o \ F o r m e l & l t ; / K e y & g t ; & l t ; / D i a g r a m O b j e c t K e y & g t ; & l t ; D i a g r a m O b j e c t K e y & g t ; & l t ; K e y & g t ; M e a s u r e s \ S u m m e   v o n   G e r m a n y \ T a g I n f o \ W e r t & l t ; / K e y & g t ; & l t ; / D i a g r a m O b j e c t K e y & g t ; & l t ; D i a g r a m O b j e c t K e y & g t ; & l t ; K e y & g t ; C o l u m n s \ R E S - E   -   I n s t a l l e d   c a p a c i t y & l t ; / K e y & g t ; & l t ; / D i a g r a m O b j e c t K e y & g t ; & l t ; D i a g r a m O b j e c t K e y & g t ; & l t ; K e y & g t ; C o l u m n s \ A u s t r i a & l t ; / K e y & g t ; & l t ; / D i a g r a m O b j e c t K e y & g t ; & l t ; D i a g r a m O b j e c t K e y & g t ; & l t ; K e y & g t ; C o l u m n s \ B e l g i u m & l t ; / K e y & g t ; & l t ; / D i a g r a m O b j e c t K e y & g t ; & l t ; D i a g r a m O b j e c t K e y & g t ; & l t ; K e y & g t ; C o l u m n s \ B u l g a r i a & l t ; / K e y & g t ; & l t ; / D i a g r a m O b j e c t K e y & g t ; & l t ; D i a g r a m O b j e c t K e y & g t ; & l t ; K e y & g t ; C o l u m n s \ C r o a t i a & l t ; / K e y & g t ; & l t ; / D i a g r a m O b j e c t K e y & g t ; & l t ; D i a g r a m O b j e c t K e y & g t ; & l t ; K e y & g t ; C o l u m n s \ C y p r u s & l t ; / K e y & g t ; & l t ; / D i a g r a m O b j e c t K e y & g t ; & l t ; D i a g r a m O b j e c t K e y & g t ; & l t ; K e y & g t ; C o l u m n s \ C z e c h   R e p u b l i c & l t ; / K e y & g t ; & l t ; / D i a g r a m O b j e c t K e y & g t ; & l t ; D i a g r a m O b j e c t K e y & g t ; & l t ; K e y & g t ; C o l u m n s \ D e n m a r k & l t ; / K e y & g t ; & l t ; / D i a g r a m O b j e c t K e y & g t ; & l t ; D i a g r a m O b j e c t K e y & g t ; & l t ; K e y & g t ; C o l u m n s \ E s t o n i a & l t ; / K e y & g t ; & l t ; / D i a g r a m O b j e c t K e y & g t ; & l t ; D i a g r a m O b j e c t K e y & g t ; & l t ; K e y & g t ; C o l u m n s \ F i n l a n d & l t ; / K e y & g t ; & l t ; / D i a g r a m O b j e c t K e y & g t ; & l t ; D i a g r a m O b j e c t K e y & g t ; & l t ; K e y & g t ; C o l u m n s \ F r a n c e & l t ; / K e y & g t ; & l t ; / D i a g r a m O b j e c t K e y & g t ; & l t ; D i a g r a m O b j e c t K e y & g t ; & l t ; K e y & g t ; C o l u m n s \ G e r m a n y & l t ; / K e y & g t ; & l t ; / D i a g r a m O b j e c t K e y & g t ; & l t ; D i a g r a m O b j e c t K e y & g t ; & l t ; K e y & g t ; C o l u m n s \ G r e e c e & l t ; / K e y & g t ; & l t ; / D i a g r a m O b j e c t K e y & g t ; & l t ; D i a g r a m O b j e c t K e y & g t ; & l t ; K e y & g t ; C o l u m n s \ H u n g a r y & l t ; / K e y & g t ; & l t ; / D i a g r a m O b j e c t K e y & g t ; & l t ; D i a g r a m O b j e c t K e y & g t ; & l t ; K e y & g t ; C o l u m n s \ I r e l a n d & l t ; / K e y & g t ; & l t ; / D i a g r a m O b j e c t K e y & g t ; & l t ; D i a g r a m O b j e c t K e y & g t ; & l t ; K e y & g t ; C o l u m n s \ I t a l y & l t ; / K e y & g t ; & l t ; / D i a g r a m O b j e c t K e y & g t ; & l t ; D i a g r a m O b j e c t K e y & g t ; & l t ; K e y & g t ; C o l u m n s \ L a t v i a & l t ; / K e y & g t ; & l t ; / D i a g r a m O b j e c t K e y & g t ; & l t ; D i a g r a m O b j e c t K e y & g t ; & l t ; K e y & g t ; C o l u m n s \ L i t h u a n i a & l t ; / K e y & g t ; & l t ; / D i a g r a m O b j e c t K e y & g t ; & l t ; D i a g r a m O b j e c t K e y & g t ; & l t ; K e y & g t ; C o l u m n s \ L u x e m b o u r g & l t ; / K e y & g t ; & l t ; / D i a g r a m O b j e c t K e y & g t ; & l t ; D i a g r a m O b j e c t K e y & g t ; & l t ; K e y & g t ; C o l u m n s \ M a l t a & l t ; / K e y & g t ; & l t ; / D i a g r a m O b j e c t K e y & g t ; & l t ; D i a g r a m O b j e c t K e y & g t ; & l t ; K e y & g t ; C o l u m n s \ N e t h e r l a n d s & l t ; / K e y & g t ; & l t ; / D i a g r a m O b j e c t K e y & g t ; & l t ; D i a g r a m O b j e c t K e y & g t ; & l t ; K e y & g t ; C o l u m n s \ P o l a n d & l t ; / K e y & g t ; & l t ; / D i a g r a m O b j e c t K e y & g t ; & l t ; D i a g r a m O b j e c t K e y & g t ; & l t ; K e y & g t ; C o l u m n s \ P o r t u g a l & l t ; / K e y & g t ; & l t ; / D i a g r a m O b j e c t K e y & g t ; & l t ; D i a g r a m O b j e c t K e y & g t ; & l t ; K e y & g t ; C o l u m n s \ R o m a n i a & l t ; / K e y & g t ; & l t ; / D i a g r a m O b j e c t K e y & g t ; & l t ; D i a g r a m O b j e c t K e y & g t ; & l t ; K e y & g t ; C o l u m n s \ S l o v a k i a & l t ; / K e y & g t ; & l t ; / D i a g r a m O b j e c t K e y & g t ; & l t ; D i a g r a m O b j e c t K e y & g t ; & l t ; K e y & g t ; C o l u m n s \ S l o v e n i a & l t ; / K e y & g t ; & l t ; / D i a g r a m O b j e c t K e y & g t ; & l t ; D i a g r a m O b j e c t K e y & g t ; & l t ; K e y & g t ; C o l u m n s \ S p a i n & l t ; / K e y & g t ; & l t ; / D i a g r a m O b j e c t K e y & g t ; & l t ; D i a g r a m O b j e c t K e y & g t ; & l t ; K e y & g t ; C o l u m n s \ S w e d e n & l t ; / K e y & g t ; & l t ; / D i a g r a m O b j e c t K e y & g t ; & l t ; D i a g r a m O b j e c t K e y & g t ; & l t ; K e y & g t ; L i n k s \ & a m p ; l t ; C o l u m n s \ S u m m e   v o n   A u s t r i a & a m p ; g t ; - & a m p ; l t ; M e a s u r e s \ A u s t r i a & a m p ; g t ; & l t ; / K e y & g t ; & l t ; / D i a g r a m O b j e c t K e y & g t ; & l t ; D i a g r a m O b j e c t K e y & g t ; & l t ; K e y & g t ; L i n k s \ & a m p ; l t ; C o l u m n s \ S u m m e   v o n   A u s t r i a & a m p ; g t ; - & a m p ; l t ; M e a s u r e s \ A u s t r i a & a m p ; g t ; \ C O L U M N & l t ; / K e y & g t ; & l t ; / D i a g r a m O b j e c t K e y & g t ; & l t ; D i a g r a m O b j e c t K e y & g t ; & l t ; K e y & g t ; L i n k s \ & a m p ; l t ; C o l u m n s \ S u m m e   v o n   A u s t r i a & a m p ; g t ; - & a m p ; l t ; M e a s u r e s \ A u s t r i a & a m p ; g t ; \ M E A S U R E & l t ; / K e y & g t ; & l t ; / D i a g r a m O b j e c t K e y & g t ; & l t ; D i a g r a m O b j e c t K e y & g t ; & l t ; K e y & g t ; L i n k s \ & a m p ; l t ; C o l u m n s \ S u m m e   v o n   B e l g i u m & a m p ; g t ; - & a m p ; l t ; M e a s u r e s \ B e l g i u m & a m p ; g t ; & l t ; / K e y & g t ; & l t ; / D i a g r a m O b j e c t K e y & g t ; & l t ; D i a g r a m O b j e c t K e y & g t ; & l t ; K e y & g t ; L i n k s \ & a m p ; l t ; C o l u m n s \ S u m m e   v o n   B e l g i u m & a m p ; g t ; - & a m p ; l t ; M e a s u r e s \ B e l g i u m & a m p ; g t ; \ C O L U M N & l t ; / K e y & g t ; & l t ; / D i a g r a m O b j e c t K e y & g t ; & l t ; D i a g r a m O b j e c t K e y & g t ; & l t ; K e y & g t ; L i n k s \ & a m p ; l t ; C o l u m n s \ S u m m e   v o n   B e l g i u m & a m p ; g t ; - & a m p ; l t ; M e a s u r e s \ B e l g i u m & a m p ; g t ; \ M E A S U R E & l t ; / K e y & g t ; & l t ; / D i a g r a m O b j e c t K e y & g t ; & l t ; D i a g r a m O b j e c t K e y & g t ; & l t ; K e y & g t ; L i n k s \ & a m p ; l t ; C o l u m n s \ S u m m e   v o n   B u l g a r i a & a m p ; g t ; - & a m p ; l t ; M e a s u r e s \ B u l g a r i a & a m p ; g t ; & l t ; / K e y & g t ; & l t ; / D i a g r a m O b j e c t K e y & g t ; & l t ; D i a g r a m O b j e c t K e y & g t ; & l t ; K e y & g t ; L i n k s \ & a m p ; l t ; C o l u m n s \ S u m m e   v o n   B u l g a r i a & a m p ; g t ; - & a m p ; l t ; M e a s u r e s \ B u l g a r i a & a m p ; g t ; \ C O L U M N & l t ; / K e y & g t ; & l t ; / D i a g r a m O b j e c t K e y & g t ; & l t ; D i a g r a m O b j e c t K e y & g t ; & l t ; K e y & g t ; L i n k s \ & a m p ; l t ; C o l u m n s \ S u m m e   v o n   B u l g a r i a & a m p ; g t ; - & a m p ; l t ; M e a s u r e s \ B u l g a r i a & a m p ; g t ; \ M E A S U R E & l t ; / K e y & g t ; & l t ; / D i a g r a m O b j e c t K e y & g t ; & l t ; D i a g r a m O b j e c t K e y & g t ; & l t ; K e y & g t ; L i n k s \ & a m p ; l t ; C o l u m n s \ S u m m e   v o n   C r o a t i a & a m p ; g t ; - & a m p ; l t ; M e a s u r e s \ C r o a t i a & a m p ; g t ; & l t ; / K e y & g t ; & l t ; / D i a g r a m O b j e c t K e y & g t ; & l t ; D i a g r a m O b j e c t K e y & g t ; & l t ; K e y & g t ; L i n k s \ & a m p ; l t ; C o l u m n s \ S u m m e   v o n   C r o a t i a & a m p ; g t ; - & a m p ; l t ; M e a s u r e s \ C r o a t i a & a m p ; g t ; \ C O L U M N & l t ; / K e y & g t ; & l t ; / D i a g r a m O b j e c t K e y & g t ; & l t ; D i a g r a m O b j e c t K e y & g t ; & l t ; K e y & g t ; L i n k s \ & a m p ; l t ; C o l u m n s \ S u m m e   v o n   C r o a t i a & a m p ; g t ; - & a m p ; l t ; M e a s u r e s \ C r o a t i a & a m p ; g t ; \ M E A S U R E & l t ; / K e y & g t ; & l t ; / D i a g r a m O b j e c t K e y & g t ; & l t ; D i a g r a m O b j e c t K e y & g t ; & l t ; K e y & g t ; L i n k s \ & a m p ; l t ; C o l u m n s \ S u m m e   v o n   C z e c h   R e p u b l i c & a m p ; g t ; - & a m p ; l t ; M e a s u r e s \ C z e c h   R e p u b l i c & a m p ; g t ; & l t ; / K e y & g t ; & l t ; / D i a g r a m O b j e c t K e y & g t ; & l t ; D i a g r a m O b j e c t K e y & g t ; & l t ; K e y & g t ; L i n k s \ & a m p ; l t ; C o l u m n s \ S u m m e   v o n   C z e c h   R e p u b l i c & a m p ; g t ; - & a m p ; l t ; M e a s u r e s \ C z e c h   R e p u b l i c & a m p ; g t ; \ C O L U M N & l t ; / K e y & g t ; & l t ; / D i a g r a m O b j e c t K e y & g t ; & l t ; D i a g r a m O b j e c t K e y & g t ; & l t ; K e y & g t ; L i n k s \ & a m p ; l t ; C o l u m n s \ S u m m e   v o n   C z e c h   R e p u b l i c & a m p ; g t ; - & a m p ; l t ; M e a s u r e s \ C z e c h   R e p u b l i c & a m p ; g t ; \ M E A S U R E & l t ; / K e y & g t ; & l t ; / D i a g r a m O b j e c t K e y & g t ; & l t ; D i a g r a m O b j e c t K e y & g t ; & l t ; K e y & g t ; L i n k s \ & a m p ; l t ; C o l u m n s \ S u m m e   v o n   C y p r u s & a m p ; g t ; - & a m p ; l t ; M e a s u r e s \ C y p r u s & a m p ; g t ; & l t ; / K e y & g t ; & l t ; / D i a g r a m O b j e c t K e y & g t ; & l t ; D i a g r a m O b j e c t K e y & g t ; & l t ; K e y & g t ; L i n k s \ & a m p ; l t ; C o l u m n s \ S u m m e   v o n   C y p r u s & a m p ; g t ; - & a m p ; l t ; M e a s u r e s \ C y p r u s & a m p ; g t ; \ C O L U M N & l t ; / K e y & g t ; & l t ; / D i a g r a m O b j e c t K e y & g t ; & l t ; D i a g r a m O b j e c t K e y & g t ; & l t ; K e y & g t ; L i n k s \ & a m p ; l t ; C o l u m n s \ S u m m e   v o n   C y p r u s & a m p ; g t ; - & a m p ; l t ; M e a s u r e s \ C y p r u s & a m p ; g t ; \ M E A S U R E & l t ; / K e y & g t ; & l t ; / D i a g r a m O b j e c t K e y & g t ; & l t ; D i a g r a m O b j e c t K e y & g t ; & l t ; K e y & g t ; L i n k s \ & a m p ; l t ; C o l u m n s \ S u m m e   v o n   D e n m a r k & a m p ; g t ; - & a m p ; l t ; M e a s u r e s \ D e n m a r k & a m p ; g t ; & l t ; / K e y & g t ; & l t ; / D i a g r a m O b j e c t K e y & g t ; & l t ; D i a g r a m O b j e c t K e y & g t ; & l t ; K e y & g t ; L i n k s \ & a m p ; l t ; C o l u m n s \ S u m m e   v o n   D e n m a r k & a m p ; g t ; - & a m p ; l t ; M e a s u r e s \ D e n m a r k & a m p ; g t ; \ C O L U M N & l t ; / K e y & g t ; & l t ; / D i a g r a m O b j e c t K e y & g t ; & l t ; D i a g r a m O b j e c t K e y & g t ; & l t ; K e y & g t ; L i n k s \ & a m p ; l t ; C o l u m n s \ S u m m e   v o n   D e n m a r k & a m p ; g t ; - & a m p ; l t ; M e a s u r e s \ D e n m a r k & a m p ; g t ; \ M E A S U R E & l t ; / K e y & g t ; & l t ; / D i a g r a m O b j e c t K e y & g t ; & l t ; D i a g r a m O b j e c t K e y & g t ; & l t ; K e y & g t ; L i n k s \ & a m p ; l t ; C o l u m n s \ S u m m e   v o n   E s t o n i a & a m p ; g t ; - & a m p ; l t ; M e a s u r e s \ E s t o n i a & a m p ; g t ; & l t ; / K e y & g t ; & l t ; / D i a g r a m O b j e c t K e y & g t ; & l t ; D i a g r a m O b j e c t K e y & g t ; & l t ; K e y & g t ; L i n k s \ & a m p ; l t ; C o l u m n s \ S u m m e   v o n   E s t o n i a & a m p ; g t ; - & a m p ; l t ; M e a s u r e s \ E s t o n i a & a m p ; g t ; \ C O L U M N & l t ; / K e y & g t ; & l t ; / D i a g r a m O b j e c t K e y & g t ; & l t ; D i a g r a m O b j e c t K e y & g t ; & l t ; K e y & g t ; L i n k s \ & a m p ; l t ; C o l u m n s \ S u m m e   v o n   E s t o n i a & a m p ; g t ; - & a m p ; l t ; M e a s u r e s \ E s t o n i a & a m p ; g t ; \ M E A S U R E & l t ; / K e y & g t ; & l t ; / D i a g r a m O b j e c t K e y & g t ; & l t ; D i a g r a m O b j e c t K e y & g t ; & l t ; K e y & g t ; L i n k s \ & a m p ; l t ; C o l u m n s \ S u m m e   v o n   F i n l a n d & a m p ; g t ; - & a m p ; l t ; M e a s u r e s \ F i n l a n d & a m p ; g t ; & l t ; / K e y & g t ; & l t ; / D i a g r a m O b j e c t K e y & g t ; & l t ; D i a g r a m O b j e c t K e y & g t ; & l t ; K e y & g t ; L i n k s \ & a m p ; l t ; C o l u m n s \ S u m m e   v o n   F i n l a n d & a m p ; g t ; - & a m p ; l t ; M e a s u r e s \ F i n l a n d & a m p ; g t ; \ C O L U M N & l t ; / K e y & g t ; & l t ; / D i a g r a m O b j e c t K e y & g t ; & l t ; D i a g r a m O b j e c t K e y & g t ; & l t ; K e y & g t ; L i n k s \ & a m p ; l t ; C o l u m n s \ S u m m e   v o n   F i n l a n d & a m p ; g t ; - & a m p ; l t ; M e a s u r e s \ F i n l a n d & a m p ; g t ; \ M E A S U R E & l t ; / K e y & g t ; & l t ; / D i a g r a m O b j e c t K e y & g t ; & l t ; D i a g r a m O b j e c t K e y & g t ; & l t ; K e y & g t ; L i n k s \ & a m p ; l t ; C o l u m n s \ S u m m e   v o n   F r a n c e & a m p ; g t ; - & a m p ; l t ; M e a s u r e s \ F r a n c e & a m p ; g t ; & l t ; / K e y & g t ; & l t ; / D i a g r a m O b j e c t K e y & g t ; & l t ; D i a g r a m O b j e c t K e y & g t ; & l t ; K e y & g t ; L i n k s \ & a m p ; l t ; C o l u m n s \ S u m m e   v o n   F r a n c e & a m p ; g t ; - & a m p ; l t ; M e a s u r e s \ F r a n c e & a m p ; g t ; \ C O L U M N & l t ; / K e y & g t ; & l t ; / D i a g r a m O b j e c t K e y & g t ; & l t ; D i a g r a m O b j e c t K e y & g t ; & l t ; K e y & g t ; L i n k s \ & a m p ; l t ; C o l u m n s \ S u m m e   v o n   F r a n c e & a m p ; g t ; - & a m p ; l t ; M e a s u r e s \ F r a n c e & a m p ; g t ; \ M E A S U R E & l t ; / K e y & g t ; & l t ; / D i a g r a m O b j e c t K e y & g t ; & l t ; D i a g r a m O b j e c t K e y & g t ; & l t ; K e y & g t ; L i n k s \ & a m p ; l t ; C o l u m n s \ S u m m e   v o n   G e r m a n y & a m p ; g t ; - & a m p ; l t ; M e a s u r e s \ G e r m a n y & a m p ; g t ; & l t ; / K e y & g t ; & l t ; / D i a g r a m O b j e c t K e y & g t ; & l t ; D i a g r a m O b j e c t K e y & g t ; & l t ; K e y & g t ; L i n k s \ & a m p ; l t ; C o l u m n s \ S u m m e   v o n   G e r m a n y & a m p ; g t ; - & a m p ; l t ; M e a s u r e s \ G e r m a n y & a m p ; g t ; \ C O L U M N & l t ; / K e y & g t ; & l t ; / D i a g r a m O b j e c t K e y & g t ; & l t ; D i a g r a m O b j e c t K e y & g t ; & l t ; K e y & g t ; L i n k s \ & a m p ; l t ; C o l u m n s \ S u m m e   v o n   G e r m a n y & a m p ; g t ; - & a m p ; l t ; M e a s u r e s \ G e r m a n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 R E S - E   -   I n s t a l l e d   c a p a c i t y & l t ; / K e y & g t ; & l t ; / a : K e y & g t ; & l t ; a : V a l u e 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 R E S - E   -   I n s t a l l e d   c a p a c i t y \ T a g I n f o \ F o r m e l & l t ; / K e y & g t ; & l t ; / a : K e y & g t ; & l t ; a : V a l u e 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 R E S - E   -   I n s t a l l e d   c a p a c i t y \ T a g I n f o \ B e r e c h n u n g s f e h l e r & l t ; / K e y & g t ; & l t ; / a : K e y & g t ; & l t ; a : V a l u e 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 A u s t r i a & l t ; / K e y & g t ; & l t ; / a : K e y & g t ; & l t ; a : V a l u e 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 A u s t r i a \ T a g I n f o \ F o r m e l & l t ; / K e y & g t ; & l t ; / a : K e y & g t ; & l t ; a : V a l u e 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 A u s t r i a \ T a g I n f o \ W e r t & l t ; / K e y & g t ; & l t ; / a : K e y & g t ; & l t ; a : V a l u e 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 B e l g i u m & l t ; / K e y & g t ; & l t ; / a : K e y & g t ; & l t ; a : V a l u e 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 B e l g i u m \ T a g I n f o \ F o r m e l & l t ; / K e y & g t ; & l t ; / a : K e y & g t ; & l t ; a : V a l u e 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 B e l g i u m \ T a g I n f o \ W e r t & l t ; / K e y & g t ; & l t ; / a : K e y & g t ; & l t ; a : V a l u e 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 B u l g a r i a & l t ; / K e y & g t ; & l t ; / a : K e y & g t ; & l t ; a : V a l u e 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 B u l g a r i a \ T a g I n f o \ F o r m e l & l t ; / K e y & g t ; & l t ; / a : K e y & g t ; & l t ; a : V a l u e 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 B u l g a r i a \ T a g I n f o \ W e r t & l t ; / K e y & g t ; & l t ; / a : K e y & g t ; & l t ; a : V a l u e 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 C r o a t i a & l t ; / K e y & g t ; & l t ; / a : K e y & g t ; & l t ; a : V a l u e 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 C r o a t i a \ T a g I n f o \ F o r m e l & l t ; / K e y & g t ; & l t ; / a : K e y & g t ; & l t ; a : V a l u e 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 C r o a t i a \ T a g I n f o \ W e r t & l t ; / K e y & g t ; & l t ; / a : K e y & g t ; & l t ; a : V a l u e 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 C z e c h   R e p u b l i c & l t ; / K e y & g t ; & l t ; / a : K e y & g t ; & l t ; a : V a l u e 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 C z e c h   R e p u b l i c \ T a g I n f o \ F o r m e l & l t ; / K e y & g t ; & l t ; / a : K e y & g t ; & l t ; a : V a l u e 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 C z e c h   R e p u b l i c \ T a g I n f o \ W e r t & l t ; / K e y & g t ; & l t ; / a : K e y & g t ; & l t ; a : V a l u e 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 C y p r u s & l t ; / K e y & g t ; & l t ; / a : K e y & g t ; & l t ; a : V a l u e 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 C y p r u s \ T a g I n f o \ F o r m e l & l t ; / K e y & g t ; & l t ; / a : K e y & g t ; & l t ; a : V a l u e 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 C y p r u s \ T a g I n f o \ W e r t & l t ; / K e y & g t ; & l t ; / a : K e y & g t ; & l t ; a : V a l u e 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 D e n m a r k & l t ; / K e y & g t ; & l t ; / a : K e y & g t ; & l t ; a : V a l u e 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 D e n m a r k \ T a g I n f o \ F o r m e l & l t ; / K e y & g t ; & l t ; / a : K e y & g t ; & l t ; a : V a l u e 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 D e n m a r k \ T a g I n f o \ W e r t & l t ; / K e y & g t ; & l t ; / a : K e y & g t ; & l t ; a : V a l u e 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 E s t o n i a & l t ; / K e y & g t ; & l t ; / a : K e y & g t ; & l t ; a : V a l u e 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 E s t o n i a \ T a g I n f o \ F o r m e l & l t ; / K e y & g t ; & l t ; / a : K e y & g t ; & l t ; a : V a l u e 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 E s t o n i a \ T a g I n f o \ W e r t & l t ; / K e y & g t ; & l t ; / a : K e y & g t ; & l t ; a : V a l u e 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 F i n l a n d & l t ; / K e y & g t ; & l t ; / a : K e y & g t ; & l t ; a : V a l u e 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 F i n l a n d \ T a g I n f o \ F o r m e l & l t ; / K e y & g t ; & l t ; / a : K e y & g t ; & l t ; a : V a l u e 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 F i n l a n d \ T a g I n f o \ W e r t & l t ; / K e y & g t ; & l t ; / a : K e y & g t ; & l t ; a : V a l u e 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 F r a n c e & l t ; / K e y & g t ; & l t ; / a : K e y & g t ; & l t ; a : V a l u e 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 F r a n c e \ T a g I n f o \ F o r m e l & l t ; / K e y & g t ; & l t ; / a : K e y & g t ; & l t ; a : V a l u e 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 F r a n c e \ T a g I n f o \ W e r t & l t ; / K e y & g t ; & l t ; / a : K e y & g t ; & l t ; a : V a l u e 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 G e r m a n y & l t ; / K e y & g t ; & l t ; / a : K e y & g t ; & l t ; a : V a l u e 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 G e r m a n y \ T a g I n f o \ F o r m e l & l t ; / K e y & g t ; & l t ; / a : K e y & g t ; & l t ; a : V a l u e 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 G e r m a n y \ T a g I n f o \ W e r t & l t ; / K e y & g t ; & l t ; / a : K e y & g t ; & l t ; a : V a l u e 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- E   -   I n s t a l l e d   c a p a c i t y & l t ; / K e y & g t ; & l t ; / a : K e y & g t ; & l t ; a : V a l u e 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s t r i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l g i u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l g a r i a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o a t i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y p r u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z e c h   R e p u b l i c & l t ; / K e y & g t ; & l t ; / a : K e y & g t ; & l t ; a : V a l u e 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n m a r k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o n i a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l a n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a n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r m a n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e e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u n g a r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r e l a n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t a l y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t v i a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t h u a n i a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u x e m b o u r g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l t a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h e r l a n d s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l a n d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r t u g a l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m a n i a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l o v a k i a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l o v e n i a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i n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w e d e n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 A u s t r i a & a m p ; g t ; - & a m p ; l t ; M e a s u r e s \ A u s t r i a & a m p ; g t ; & l t ; / K e y & g t ; & l t ; / a : K e y & g t ; & l t ; a : V a l u e 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 A u s t r i a & a m p ; g t ; - & a m p ; l t ; M e a s u r e s \ A u s t r i a & a m p ; g t ; \ C O L U M N & l t ; / K e y & g t ; & l t ; / a : K e y & g t ; & l t ; a : V a l u e 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 A u s t r i a & a m p ; g t ; - & a m p ; l t ; M e a s u r e s \ A u s t r i a & a m p ; g t ; \ M E A S U R E & l t ; / K e y & g t ; & l t ; / a : K e y & g t ; & l t ; a : V a l u e 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 B e l g i u m & a m p ; g t ; - & a m p ; l t ; M e a s u r e s \ B e l g i u m & a m p ; g t ; & l t ; / K e y & g t ; & l t ; / a : K e y & g t ; & l t ; a : V a l u e 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 B e l g i u m & a m p ; g t ; - & a m p ; l t ; M e a s u r e s \ B e l g i u m & a m p ; g t ; \ C O L U M N & l t ; / K e y & g t ; & l t ; / a : K e y & g t ; & l t ; a : V a l u e 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 B e l g i u m & a m p ; g t ; - & a m p ; l t ; M e a s u r e s \ B e l g i u m & a m p ; g t ; \ M E A S U R E & l t ; / K e y & g t ; & l t ; / a : K e y & g t ; & l t ; a : V a l u e 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 B u l g a r i a & a m p ; g t ; - & a m p ; l t ; M e a s u r e s \ B u l g a r i a & a m p ; g t ; & l t ; / K e y & g t ; & l t ; / a : K e y & g t ; & l t ; a : V a l u e 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 B u l g a r i a & a m p ; g t ; - & a m p ; l t ; M e a s u r e s \ B u l g a r i a & a m p ; g t ; \ C O L U M N & l t ; / K e y & g t ; & l t ; / a : K e y & g t ; & l t ; a : V a l u e 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 B u l g a r i a & a m p ; g t ; - & a m p ; l t ; M e a s u r e s \ B u l g a r i a & a m p ; g t ; \ M E A S U R E & l t ; / K e y & g t ; & l t ; / a : K e y & g t ; & l t ; a : V a l u e 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 C r o a t i a & a m p ; g t ; - & a m p ; l t ; M e a s u r e s \ C r o a t i a & a m p ; g t ; & l t ; / K e y & g t ; & l t ; / a : K e y & g t ; & l t ; a : V a l u e 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 C r o a t i a & a m p ; g t ; - & a m p ; l t ; M e a s u r e s \ C r o a t i a & a m p ; g t ; \ C O L U M N & l t ; / K e y & g t ; & l t ; / a : K e y & g t ; & l t ; a : V a l u e 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 C r o a t i a & a m p ; g t ; - & a m p ; l t ; M e a s u r e s \ C r o a t i a & a m p ; g t ; \ M E A S U R E & l t ; / K e y & g t ; & l t ; / a : K e y & g t ; & l t ; a : V a l u e 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 C z e c h   R e p u b l i c & a m p ; g t ; - & a m p ; l t ; M e a s u r e s \ C z e c h   R e p u b l i c & a m p ; g t ; & l t ; / K e y & g t ; & l t ; / a : K e y & g t ; & l t ; a : V a l u e 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 C z e c h   R e p u b l i c & a m p ; g t ; - & a m p ; l t ; M e a s u r e s \ C z e c h   R e p u b l i c & a m p ; g t ; \ C O L U M N & l t ; / K e y & g t ; & l t ; / a : K e y & g t ; & l t ; a : V a l u e 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 C z e c h   R e p u b l i c & a m p ; g t ; - & a m p ; l t ; M e a s u r e s \ C z e c h   R e p u b l i c & a m p ; g t ; \ M E A S U R E & l t ; / K e y & g t ; & l t ; / a : K e y & g t ; & l t ; a : V a l u e 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 C y p r u s & a m p ; g t ; - & a m p ; l t ; M e a s u r e s \ C y p r u s & a m p ; g t ; & l t ; / K e y & g t ; & l t ; / a : K e y & g t ; & l t ; a : V a l u e 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 C y p r u s & a m p ; g t ; - & a m p ; l t ; M e a s u r e s \ C y p r u s & a m p ; g t ; \ C O L U M N & l t ; / K e y & g t ; & l t ; / a : K e y & g t ; & l t ; a : V a l u e 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 C y p r u s & a m p ; g t ; - & a m p ; l t ; M e a s u r e s \ C y p r u s & a m p ; g t ; \ M E A S U R E & l t ; / K e y & g t ; & l t ; / a : K e y & g t ; & l t ; a : V a l u e 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 D e n m a r k & a m p ; g t ; - & a m p ; l t ; M e a s u r e s \ D e n m a r k & a m p ; g t ; & l t ; / K e y & g t ; & l t ; / a : K e y & g t ; & l t ; a : V a l u e 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 D e n m a r k & a m p ; g t ; - & a m p ; l t ; M e a s u r e s \ D e n m a r k & a m p ; g t ; \ C O L U M N & l t ; / K e y & g t ; & l t ; / a : K e y & g t ; & l t ; a : V a l u e 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 D e n m a r k & a m p ; g t ; - & a m p ; l t ; M e a s u r e s \ D e n m a r k & a m p ; g t ; \ M E A S U R E & l t ; / K e y & g t ; & l t ; / a : K e y & g t ; & l t ; a : V a l u e 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 E s t o n i a & a m p ; g t ; - & a m p ; l t ; M e a s u r e s \ E s t o n i a & a m p ; g t ; & l t ; / K e y & g t ; & l t ; / a : K e y & g t ; & l t ; a : V a l u e 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 E s t o n i a & a m p ; g t ; - & a m p ; l t ; M e a s u r e s \ E s t o n i a & a m p ; g t ; \ C O L U M N & l t ; / K e y & g t ; & l t ; / a : K e y & g t ; & l t ; a : V a l u e 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 E s t o n i a & a m p ; g t ; - & a m p ; l t ; M e a s u r e s \ E s t o n i a & a m p ; g t ; \ M E A S U R E & l t ; / K e y & g t ; & l t ; / a : K e y & g t ; & l t ; a : V a l u e 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 F i n l a n d & a m p ; g t ; - & a m p ; l t ; M e a s u r e s \ F i n l a n d & a m p ; g t ; & l t ; / K e y & g t ; & l t ; / a : K e y & g t ; & l t ; a : V a l u e 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 F i n l a n d & a m p ; g t ; - & a m p ; l t ; M e a s u r e s \ F i n l a n d & a m p ; g t ; \ C O L U M N & l t ; / K e y & g t ; & l t ; / a : K e y & g t ; & l t ; a : V a l u e 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 F i n l a n d & a m p ; g t ; - & a m p ; l t ; M e a s u r e s \ F i n l a n d & a m p ; g t ; \ M E A S U R E & l t ; / K e y & g t ; & l t ; / a : K e y & g t ; & l t ; a : V a l u e 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 F r a n c e & a m p ; g t ; - & a m p ; l t ; M e a s u r e s \ F r a n c e & a m p ; g t ; & l t ; / K e y & g t ; & l t ; / a : K e y & g t ; & l t ; a : V a l u e 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 F r a n c e & a m p ; g t ; - & a m p ; l t ; M e a s u r e s \ F r a n c e & a m p ; g t ; \ C O L U M N & l t ; / K e y & g t ; & l t ; / a : K e y & g t ; & l t ; a : V a l u e 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 F r a n c e & a m p ; g t ; - & a m p ; l t ; M e a s u r e s \ F r a n c e & a m p ; g t ; \ M E A S U R E & l t ; / K e y & g t ; & l t ; / a : K e y & g t ; & l t ; a : V a l u e 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 G e r m a n y & a m p ; g t ; - & a m p ; l t ; M e a s u r e s \ G e r m a n y & a m p ; g t ; & l t ; / K e y & g t ; & l t ; / a : K e y & g t ; & l t ; a : V a l u e 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 G e r m a n y & a m p ; g t ; - & a m p ; l t ; M e a s u r e s \ G e r m a n y & a m p ; g t ; \ C O L U M N & l t ; / K e y & g t ; & l t ; / a : K e y & g t ; & l t ; a : V a l u e 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 G e r m a n y & a m p ; g t ; - & a m p ; l t ; M e a s u r e s \ G e r m a n y & a m p ; g t ; \ M E A S U R E & l t ; / K e y & g t ; & l t ; / a : K e y & g t ; & l t ; a : V a l u e 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e l l e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 i : t y p e = " S a n d b o x E d i t o r M e a s u r e G r i d K e y " & g t ; & l t ; T a b l e N a m e & g t ; T a b e l l e 2 & l t ; / T a b l e N a m e & g t ; & l t ; / K e y & g t ; & l t ; M a i n t a i n e r 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p a l t e 1 & l t ; / K e y & g t ; & l t ; / D i a g r a m O b j e c t K e y & g t ; & l t ; D i a g r a m O b j e c t K e y & g t ; & l t ; K e y & g t ; C o l u m n s \ S p a l t e 2 & l t ; / K e y & g t ; & l t ; / D i a g r a m O b j e c t K e y & g t ; & l t ; D i a g r a m O b j e c t K e y & g t ; & l t ; K e y & g t ; C o l u m n s \ S p a l t e 3 & l t ; / K e y & g t ; & l t ; / D i a g r a m O b j e c t K e y & g t ; & l t ; D i a g r a m O b j e c t K e y & g t ; & l t ; K e y & g t ; C o l u m n s \ S p a l t e 4 & l t ; / K e y & g t ; & l t ; / D i a g r a m O b j e c t K e y & g t ; & l t ; D i a g r a m O b j e c t K e y & g t ; & l t ; K e y & g t ; C o l u m n s \ S p a l t e 5 & l t ; / K e y & g t ; & l t ; / D i a g r a m O b j e c t K e y & g t ; & l t ; D i a g r a m O b j e c t K e y & g t ; & l t ; K e y & g t ; C o l u m n s \ S p a l t e 6 & l t ; / K e y & g t ; & l t ; / D i a g r a m O b j e c t K e y & g t ; & l t ; D i a g r a m O b j e c t K e y & g t ; & l t ; K e y & g t ; C o l u m n s \ S p a l t e 7 & l t ; / K e y & g t ; & l t ; / D i a g r a m O b j e c t K e y & g t ; & l t ; D i a g r a m O b j e c t K e y & g t ; & l t ; K e y & g t ; C o l u m n s \ S p a l t e 8 & l t ; / K e y & g t ; & l t ; / D i a g r a m O b j e c t K e y & g t ; & l t ; D i a g r a m O b j e c t K e y & g t ; & l t ; K e y & g t ; C o l u m n s \ S p a l t e 9 & l t ; / K e y & g t ; & l t ; / D i a g r a m O b j e c t K e y & g t ; & l t ; D i a g r a m O b j e c t K e y & g t ; & l t ; K e y & g t ; C o l u m n s \ S p a l t e 1 0 & l t ; / K e y & g t ; & l t ; / D i a g r a m O b j e c t K e y & g t ; & l t ; D i a g r a m O b j e c t K e y & g t ; & l t ; K e y & g t ; C o l u m n s \ S p a l t e 1 1 & l t ; / K e y & g t ; & l t ; / D i a g r a m O b j e c t K e y & g t ; & l t ; D i a g r a m O b j e c t K e y & g t ; & l t ; K e y & g t ; C o l u m n s \ S p a l t e 1 2 & l t ; / K e y & g t ; & l t ; / D i a g r a m O b j e c t K e y & g t ; & l t ; D i a g r a m O b j e c t K e y & g t ; & l t ; K e y & g t ; C o l u m n s \ S p a l t e 1 3 & l t ; / K e y & g t ; & l t ; / D i a g r a m O b j e c t K e y & g t ; & l t ; D i a g r a m O b j e c t K e y & g t ; & l t ; K e y & g t ; C o l u m n s \ S p a l t e 1 4 & l t ; / K e y & g t ; & l t ; / D i a g r a m O b j e c t K e y & g t ; & l t ; D i a g r a m O b j e c t K e y & g t ; & l t ; K e y & g t ; C o l u m n s \ S p a l t e 1 5 & l t ; / K e y & g t ; & l t ; / D i a g r a m O b j e c t K e y & g t ; & l t ; D i a g r a m O b j e c t K e y & g t ; & l t ; K e y & g t ; C o l u m n s \ S p a l t e 1 6 & l t ; / K e y & g t ; & l t ; / D i a g r a m O b j e c t K e y & g t ; & l t ; D i a g r a m O b j e c t K e y & g t ; & l t ; K e y & g t ; C o l u m n s \ S p a l t e 1 7 & l t ; / K e y & g t ; & l t ; / D i a g r a m O b j e c t K e y & g t ; & l t ; D i a g r a m O b j e c t K e y & g t ; & l t ; K e y & g t ; C o l u m n s \ S p a l t e 1 8 & l t ; / K e y & g t ; & l t ; / D i a g r a m O b j e c t K e y & g t ; & l t ; D i a g r a m O b j e c t K e y & g t ; & l t ; K e y & g t ; C o l u m n s \ S p a l t e 1 9 & l t ; / K e y & g t ; & l t ; / D i a g r a m O b j e c t K e y & g t ; & l t ; D i a g r a m O b j e c t K e y & g t ; & l t ; K e y & g t ; C o l u m n s \ S p a l t e 2 0 & l t ; / K e y & g t ; & l t ; / D i a g r a m O b j e c t K e y & g t ; & l t ; D i a g r a m O b j e c t K e y & g t ; & l t ; K e y & g t ; C o l u m n s \ S p a l t e 2 1 & l t ; / K e y & g t ; & l t ; / D i a g r a m O b j e c t K e y & g t ; & l t ; D i a g r a m O b j e c t K e y & g t ; & l t ; K e y & g t ; C o l u m n s \ S p a l t e 2 2 & l t ; / K e y & g t ; & l t ; / D i a g r a m O b j e c t K e y & g t ; & l t ; D i a g r a m O b j e c t K e y & g t ; & l t ; K e y & g t ; C o l u m n s \ S p a l t e 2 3 & l t ; / K e y & g t ; & l t ; / D i a g r a m O b j e c t K e y & g t ; & l t ; D i a g r a m O b j e c t K e y & g t ; & l t ; K e y & g t ; C o l u m n s \ S p a l t e 2 4 & l t ; / K e y & g t ; & l t ; / D i a g r a m O b j e c t K e y & g t ; & l t ; D i a g r a m O b j e c t K e y & g t ; & l t ; K e y & g t ; C o l u m n s \ S p a l t e 2 5 & l t ; / K e y & g t ; & l t ; / D i a g r a m O b j e c t K e y & g t ; & l t ; D i a g r a m O b j e c t K e y & g t ; & l t ; K e y & g t ; C o l u m n s \ S p a l t e 2 6 & l t ; / K e y & g t ; & l t ; / D i a g r a m O b j e c t K e y & g t ; & l t ; D i a g r a m O b j e c t K e y & g t ; & l t ; K e y & g t ; C o l u m n s \ S p a l t e 2 7 & l t ; / K e y & g t ; & l t ; / D i a g r a m O b j e c t K e y & g t ; & l t ; D i a g r a m O b j e c t K e y & g t ; & l t ; K e y & g t ; C o l u m n s \ S p a l t e 2 8 & l t ; / K e y & g t ; & l t ; / D i a g r a m O b j e c t K e y & g t ; & l t ; D i a g r a m O b j e c t K e y & g t ; & l t ; K e y & g t ; C o l u m n s \ S p a l t e 2 9 & l t ; / K e y & g t ; & l t ; / D i a g r a m O b j e c t K e y & g t ; & l t ; D i a g r a m O b j e c t K e y & g t ; & l t ; K e y & g t ; C o l u m n s \ S p a l t e 3 0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5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6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7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8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9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0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1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2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3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4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5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6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7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8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9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0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1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2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3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4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5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6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7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8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9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3 0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a b e l l e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 i : t y p e = " S a n d b o x E d i t o r T a b l e W i d g e t V i e w M o d e l K e y " & g t ; & l t ; T a b l e N a m e & g t ; T a b e l l e 1 & l t ; / T a b l e N a m e & g t ; & l t ; / K e y & g t ; & l t ; M a i n t a i n e r 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- E   -   I n s t a l l e d   c a p a c i t y & l t ; / K e y & g t ; & l t ; / a : K e y & g t ; & l t ; a : V a l u e 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s t r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l g i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l g a r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o a t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y p r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z e c h   R e p u b l i c & l t ; / K e y & g t ; & l t ; / a : K e y & g t ; & l t ; a : V a l u e 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n m a r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o n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l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r m a n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e e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u n g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r e l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t a l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t v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t h u a n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u x e m b o u r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l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h e r l a n d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l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r t u g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m a n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l o v a k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l o v e n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i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w e d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e l l e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 i : t y p e = " S a n d b o x E d i t o r T a b l e W i d g e t V i e w M o d e l K e y " & g t ; & l t ; T a b l e N a m e & g t ; T a b e l l e 2 & l t ; / T a b l e N a m e & g t ; & l t ; / K e y & g t ; & l t ; M a i n t a i n e r 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7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8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9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0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7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8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9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0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7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8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9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3 0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6CB959A3-64A0-4967-B98F-0423C9EADC9B}">
  <ds:schemaRefs/>
</ds:datastoreItem>
</file>

<file path=customXml/itemProps10.xml><?xml version="1.0" encoding="utf-8"?>
<ds:datastoreItem xmlns:ds="http://schemas.openxmlformats.org/officeDocument/2006/customXml" ds:itemID="{D2148BC1-AC56-4418-87FB-7C1C09424015}">
  <ds:schemaRefs/>
</ds:datastoreItem>
</file>

<file path=customXml/itemProps11.xml><?xml version="1.0" encoding="utf-8"?>
<ds:datastoreItem xmlns:ds="http://schemas.openxmlformats.org/officeDocument/2006/customXml" ds:itemID="{EC9C0718-CB5E-4D2C-A39E-C6237A7F2D1E}">
  <ds:schemaRefs/>
</ds:datastoreItem>
</file>

<file path=customXml/itemProps12.xml><?xml version="1.0" encoding="utf-8"?>
<ds:datastoreItem xmlns:ds="http://schemas.openxmlformats.org/officeDocument/2006/customXml" ds:itemID="{8FC074FC-ADE7-4844-81FD-76EE52B77830}">
  <ds:schemaRefs/>
</ds:datastoreItem>
</file>

<file path=customXml/itemProps13.xml><?xml version="1.0" encoding="utf-8"?>
<ds:datastoreItem xmlns:ds="http://schemas.openxmlformats.org/officeDocument/2006/customXml" ds:itemID="{32010BE0-9AFA-408F-8E31-118C31955281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7D93A231-334A-4A65-856E-C0A4AF998558}">
  <ds:schemaRefs/>
</ds:datastoreItem>
</file>

<file path=customXml/itemProps15.xml><?xml version="1.0" encoding="utf-8"?>
<ds:datastoreItem xmlns:ds="http://schemas.openxmlformats.org/officeDocument/2006/customXml" ds:itemID="{3E9606CB-4FAA-4899-8015-93C2E31DBDAC}">
  <ds:schemaRefs/>
</ds:datastoreItem>
</file>

<file path=customXml/itemProps16.xml><?xml version="1.0" encoding="utf-8"?>
<ds:datastoreItem xmlns:ds="http://schemas.openxmlformats.org/officeDocument/2006/customXml" ds:itemID="{445028F6-2E0C-46F5-87D7-083A57573580}">
  <ds:schemaRefs/>
</ds:datastoreItem>
</file>

<file path=customXml/itemProps17.xml><?xml version="1.0" encoding="utf-8"?>
<ds:datastoreItem xmlns:ds="http://schemas.openxmlformats.org/officeDocument/2006/customXml" ds:itemID="{C30E2199-3A5A-41BD-B967-E69332DAAFDD}">
  <ds:schemaRefs/>
</ds:datastoreItem>
</file>

<file path=customXml/itemProps18.xml><?xml version="1.0" encoding="utf-8"?>
<ds:datastoreItem xmlns:ds="http://schemas.openxmlformats.org/officeDocument/2006/customXml" ds:itemID="{6B197F61-81B8-45D6-ABA9-635A0616DD70}">
  <ds:schemaRefs/>
</ds:datastoreItem>
</file>

<file path=customXml/itemProps19.xml><?xml version="1.0" encoding="utf-8"?>
<ds:datastoreItem xmlns:ds="http://schemas.openxmlformats.org/officeDocument/2006/customXml" ds:itemID="{9169A75D-8FAA-47D2-98EF-D9448679C900}">
  <ds:schemaRefs/>
</ds:datastoreItem>
</file>

<file path=customXml/itemProps2.xml><?xml version="1.0" encoding="utf-8"?>
<ds:datastoreItem xmlns:ds="http://schemas.openxmlformats.org/officeDocument/2006/customXml" ds:itemID="{71AD4258-09C9-4438-9828-6349B1535AE3}">
  <ds:schemaRefs/>
</ds:datastoreItem>
</file>

<file path=customXml/itemProps20.xml><?xml version="1.0" encoding="utf-8"?>
<ds:datastoreItem xmlns:ds="http://schemas.openxmlformats.org/officeDocument/2006/customXml" ds:itemID="{4283FE55-5201-4A98-901E-1A433CA80D19}">
  <ds:schemaRefs/>
</ds:datastoreItem>
</file>

<file path=customXml/itemProps21.xml><?xml version="1.0" encoding="utf-8"?>
<ds:datastoreItem xmlns:ds="http://schemas.openxmlformats.org/officeDocument/2006/customXml" ds:itemID="{61F6A668-6601-4E31-B626-68B5B176F117}">
  <ds:schemaRefs/>
</ds:datastoreItem>
</file>

<file path=customXml/itemProps3.xml><?xml version="1.0" encoding="utf-8"?>
<ds:datastoreItem xmlns:ds="http://schemas.openxmlformats.org/officeDocument/2006/customXml" ds:itemID="{4B29776D-090E-44F7-9750-9DEC131D05C9}">
  <ds:schemaRefs/>
</ds:datastoreItem>
</file>

<file path=customXml/itemProps4.xml><?xml version="1.0" encoding="utf-8"?>
<ds:datastoreItem xmlns:ds="http://schemas.openxmlformats.org/officeDocument/2006/customXml" ds:itemID="{283D34E8-FE05-4C04-B904-42D6D7880B24}">
  <ds:schemaRefs/>
</ds:datastoreItem>
</file>

<file path=customXml/itemProps5.xml><?xml version="1.0" encoding="utf-8"?>
<ds:datastoreItem xmlns:ds="http://schemas.openxmlformats.org/officeDocument/2006/customXml" ds:itemID="{778C91AF-AAF1-4A96-AB84-DAAC3BBD3F6F}">
  <ds:schemaRefs/>
</ds:datastoreItem>
</file>

<file path=customXml/itemProps6.xml><?xml version="1.0" encoding="utf-8"?>
<ds:datastoreItem xmlns:ds="http://schemas.openxmlformats.org/officeDocument/2006/customXml" ds:itemID="{05040EE8-050C-4E86-92C3-2E21A47EF238}">
  <ds:schemaRefs/>
</ds:datastoreItem>
</file>

<file path=customXml/itemProps7.xml><?xml version="1.0" encoding="utf-8"?>
<ds:datastoreItem xmlns:ds="http://schemas.openxmlformats.org/officeDocument/2006/customXml" ds:itemID="{C37BB957-10FE-4CA9-9240-B015CE330262}">
  <ds:schemaRefs/>
</ds:datastoreItem>
</file>

<file path=customXml/itemProps8.xml><?xml version="1.0" encoding="utf-8"?>
<ds:datastoreItem xmlns:ds="http://schemas.openxmlformats.org/officeDocument/2006/customXml" ds:itemID="{C1262198-9CDF-4F6E-956B-3127648F8ACC}">
  <ds:schemaRefs/>
</ds:datastoreItem>
</file>

<file path=customXml/itemProps9.xml><?xml version="1.0" encoding="utf-8"?>
<ds:datastoreItem xmlns:ds="http://schemas.openxmlformats.org/officeDocument/2006/customXml" ds:itemID="{C6B3CBE9-6643-476E-9CA8-B1800F8FC91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8</vt:i4>
      </vt:variant>
    </vt:vector>
  </HeadingPairs>
  <TitlesOfParts>
    <vt:vector size="14" baseType="lpstr">
      <vt:lpstr>Info</vt:lpstr>
      <vt:lpstr>RE40-Trade</vt:lpstr>
      <vt:lpstr>RE40-NoTrade</vt:lpstr>
      <vt:lpstr>NECP-Trade</vt:lpstr>
      <vt:lpstr>NECP-NoTrade</vt:lpstr>
      <vt:lpstr>Other assumptions</vt:lpstr>
      <vt:lpstr>'NECP-NoTrade'!Druckbereich</vt:lpstr>
      <vt:lpstr>'NECP-Trade'!Druckbereich</vt:lpstr>
      <vt:lpstr>'RE40-NoTrade'!Druckbereich</vt:lpstr>
      <vt:lpstr>'RE40-Trade'!Druckbereich</vt:lpstr>
      <vt:lpstr>'NECP-NoTrade'!Drucktitel</vt:lpstr>
      <vt:lpstr>'NECP-Trade'!Drucktitel</vt:lpstr>
      <vt:lpstr>'RE40-NoTrade'!Drucktitel</vt:lpstr>
      <vt:lpstr>'RE40-Trade'!Drucktitel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Resch</dc:creator>
  <cp:lastModifiedBy>geipel</cp:lastModifiedBy>
  <dcterms:created xsi:type="dcterms:W3CDTF">2020-10-27T15:17:39Z</dcterms:created>
  <dcterms:modified xsi:type="dcterms:W3CDTF">2020-11-17T14:52:39Z</dcterms:modified>
</cp:coreProperties>
</file>