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Balmorel\"/>
    </mc:Choice>
  </mc:AlternateContent>
  <bookViews>
    <workbookView xWindow="0" yWindow="0" windowWidth="28800" windowHeight="14250" activeTab="6"/>
  </bookViews>
  <sheets>
    <sheet name="Info" sheetId="7" r:id="rId1"/>
    <sheet name="RE40-Trade" sheetId="1" r:id="rId2"/>
    <sheet name="Tabelle1" sheetId="10" r:id="rId3"/>
    <sheet name="RE40-NoTrade" sheetId="3" r:id="rId4"/>
    <sheet name="NECP-Trade" sheetId="4" r:id="rId5"/>
    <sheet name="NECP-NoTrade" sheetId="5" r:id="rId6"/>
    <sheet name="Other assumptions" sheetId="6" r:id="rId7"/>
    <sheet name="Tabelle2" sheetId="9" r:id="rId8"/>
    <sheet name="Tabelle4" sheetId="1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8" hidden="1">Tabelle4!$A$1:$C$32</definedName>
    <definedName name="_xlcn.LinkedTable_Tabelle1" hidden="1">Tabelle1[]</definedName>
    <definedName name="_xlcn.LinkedTable_Tabelle2" hidden="1">Tabelle2[]</definedName>
    <definedName name="AT_E_CON_N_CO_BC" localSheetId="5">#REF!</definedName>
    <definedName name="AT_E_CON_N_CO_BC" localSheetId="4">#REF!</definedName>
    <definedName name="AT_E_CON_N_CO_BC" localSheetId="3">#REF!</definedName>
    <definedName name="AT_E_CON_N_CO_BC" localSheetId="1">#REF!</definedName>
    <definedName name="AT_E_CON_N_CO_HC" localSheetId="5">#REF!</definedName>
    <definedName name="AT_E_CON_N_CO_HC" localSheetId="4">#REF!</definedName>
    <definedName name="AT_E_CON_N_CO_HC" localSheetId="3">#REF!</definedName>
    <definedName name="AT_E_CON_N_CO_HC" localSheetId="1">#REF!</definedName>
    <definedName name="AT_E_CON_N_GA" localSheetId="5">#REF!</definedName>
    <definedName name="AT_E_CON_N_GA" localSheetId="4">#REF!</definedName>
    <definedName name="AT_E_CON_N_GA" localSheetId="3">#REF!</definedName>
    <definedName name="AT_E_CON_N_GA" localSheetId="1">#REF!</definedName>
    <definedName name="AT_E_CON_N_NU" localSheetId="5">#REF!</definedName>
    <definedName name="AT_E_CON_N_NU" localSheetId="4">#REF!</definedName>
    <definedName name="AT_E_CON_N_NU" localSheetId="3">#REF!</definedName>
    <definedName name="AT_E_CON_N_NU" localSheetId="1">#REF!</definedName>
    <definedName name="AT_E_CON_N_OI" localSheetId="5">#REF!</definedName>
    <definedName name="AT_E_CON_N_OI" localSheetId="4">#REF!</definedName>
    <definedName name="AT_E_CON_N_OI" localSheetId="3">#REF!</definedName>
    <definedName name="AT_E_CON_N_OI" localSheetId="1">#REF!</definedName>
    <definedName name="AT_E_CON_X_CO_BC" localSheetId="5">#REF!</definedName>
    <definedName name="AT_E_CON_X_CO_BC" localSheetId="4">#REF!</definedName>
    <definedName name="AT_E_CON_X_CO_BC" localSheetId="3">#REF!</definedName>
    <definedName name="AT_E_CON_X_CO_BC" localSheetId="1">#REF!</definedName>
    <definedName name="AT_E_CON_X_CO_HC" localSheetId="5">#REF!</definedName>
    <definedName name="AT_E_CON_X_CO_HC" localSheetId="4">#REF!</definedName>
    <definedName name="AT_E_CON_X_CO_HC" localSheetId="3">#REF!</definedName>
    <definedName name="AT_E_CON_X_CO_HC" localSheetId="1">#REF!</definedName>
    <definedName name="AT_E_CON_X_GA" localSheetId="5">#REF!</definedName>
    <definedName name="AT_E_CON_X_GA" localSheetId="4">#REF!</definedName>
    <definedName name="AT_E_CON_X_GA" localSheetId="3">#REF!</definedName>
    <definedName name="AT_E_CON_X_GA" localSheetId="1">#REF!</definedName>
    <definedName name="AT_E_CON_X_NU" localSheetId="5">#REF!</definedName>
    <definedName name="AT_E_CON_X_NU" localSheetId="4">#REF!</definedName>
    <definedName name="AT_E_CON_X_NU" localSheetId="3">#REF!</definedName>
    <definedName name="AT_E_CON_X_NU" localSheetId="1">#REF!</definedName>
    <definedName name="AT_E_CON_X_OI" localSheetId="5">#REF!</definedName>
    <definedName name="AT_E_CON_X_OI" localSheetId="4">#REF!</definedName>
    <definedName name="AT_E_CON_X_OI" localSheetId="3">#REF!</definedName>
    <definedName name="AT_E_CON_X_OI" localSheetId="1">#REF!</definedName>
    <definedName name="AT_E_RES_N_BG" localSheetId="5">#REF!</definedName>
    <definedName name="AT_E_RES_N_BG" localSheetId="4">#REF!</definedName>
    <definedName name="AT_E_RES_N_BG" localSheetId="3">#REF!</definedName>
    <definedName name="AT_E_RES_N_BG" localSheetId="1">#REF!</definedName>
    <definedName name="AT_E_RES_N_BM_AP" localSheetId="5">#REF!</definedName>
    <definedName name="AT_E_RES_N_BM_AP" localSheetId="4">#REF!</definedName>
    <definedName name="AT_E_RES_N_BM_AP" localSheetId="3">#REF!</definedName>
    <definedName name="AT_E_RES_N_BM_AP" localSheetId="1">#REF!</definedName>
    <definedName name="AT_E_RES_N_BM_AR" localSheetId="5">#REF!</definedName>
    <definedName name="AT_E_RES_N_BM_AR" localSheetId="4">#REF!</definedName>
    <definedName name="AT_E_RES_N_BM_AR" localSheetId="3">#REF!</definedName>
    <definedName name="AT_E_RES_N_BM_AR" localSheetId="1">#REF!</definedName>
    <definedName name="AT_E_RES_N_BM_BW" localSheetId="5">#REF!</definedName>
    <definedName name="AT_E_RES_N_BM_BW" localSheetId="4">#REF!</definedName>
    <definedName name="AT_E_RES_N_BM_BW" localSheetId="3">#REF!</definedName>
    <definedName name="AT_E_RES_N_BM_BW" localSheetId="1">#REF!</definedName>
    <definedName name="AT_E_RES_N_BM_FP" localSheetId="5">#REF!</definedName>
    <definedName name="AT_E_RES_N_BM_FP" localSheetId="4">#REF!</definedName>
    <definedName name="AT_E_RES_N_BM_FP" localSheetId="3">#REF!</definedName>
    <definedName name="AT_E_RES_N_BM_FP" localSheetId="1">#REF!</definedName>
    <definedName name="AT_E_RES_N_BM_FR" localSheetId="5">#REF!</definedName>
    <definedName name="AT_E_RES_N_BM_FR" localSheetId="4">#REF!</definedName>
    <definedName name="AT_E_RES_N_BM_FR" localSheetId="3">#REF!</definedName>
    <definedName name="AT_E_RES_N_BM_FR" localSheetId="1">#REF!</definedName>
    <definedName name="AT_E_RES_N_GE" localSheetId="5">#REF!</definedName>
    <definedName name="AT_E_RES_N_GE" localSheetId="4">#REF!</definedName>
    <definedName name="AT_E_RES_N_GE" localSheetId="3">#REF!</definedName>
    <definedName name="AT_E_RES_N_GE" localSheetId="1">#REF!</definedName>
    <definedName name="AT_E_RES_N_HY_LS" localSheetId="5">#REF!</definedName>
    <definedName name="AT_E_RES_N_HY_LS" localSheetId="4">#REF!</definedName>
    <definedName name="AT_E_RES_N_HY_LS" localSheetId="3">#REF!</definedName>
    <definedName name="AT_E_RES_N_HY_LS" localSheetId="1">#REF!</definedName>
    <definedName name="AT_E_RES_N_HY_SS" localSheetId="5">#REF!</definedName>
    <definedName name="AT_E_RES_N_HY_SS" localSheetId="4">#REF!</definedName>
    <definedName name="AT_E_RES_N_HY_SS" localSheetId="3">#REF!</definedName>
    <definedName name="AT_E_RES_N_HY_SS" localSheetId="1">#REF!</definedName>
    <definedName name="AT_E_RES_N_LG" localSheetId="5">#REF!</definedName>
    <definedName name="AT_E_RES_N_LG" localSheetId="4">#REF!</definedName>
    <definedName name="AT_E_RES_N_LG" localSheetId="3">#REF!</definedName>
    <definedName name="AT_E_RES_N_LG" localSheetId="1">#REF!</definedName>
    <definedName name="AT_E_RES_N_SG" localSheetId="5">#REF!</definedName>
    <definedName name="AT_E_RES_N_SG" localSheetId="4">#REF!</definedName>
    <definedName name="AT_E_RES_N_SG" localSheetId="3">#REF!</definedName>
    <definedName name="AT_E_RES_N_SG" localSheetId="1">#REF!</definedName>
    <definedName name="AT_E_RES_N_SO_PV" localSheetId="5">#REF!</definedName>
    <definedName name="AT_E_RES_N_SO_PV" localSheetId="4">#REF!</definedName>
    <definedName name="AT_E_RES_N_SO_PV" localSheetId="3">#REF!</definedName>
    <definedName name="AT_E_RES_N_SO_PV" localSheetId="1">#REF!</definedName>
    <definedName name="AT_E_RES_N_SO_ST" localSheetId="5">#REF!</definedName>
    <definedName name="AT_E_RES_N_SO_ST" localSheetId="4">#REF!</definedName>
    <definedName name="AT_E_RES_N_SO_ST" localSheetId="3">#REF!</definedName>
    <definedName name="AT_E_RES_N_SO_ST" localSheetId="1">#REF!</definedName>
    <definedName name="AT_E_RES_N_TE" localSheetId="5">#REF!</definedName>
    <definedName name="AT_E_RES_N_TE" localSheetId="4">#REF!</definedName>
    <definedName name="AT_E_RES_N_TE" localSheetId="3">#REF!</definedName>
    <definedName name="AT_E_RES_N_TE" localSheetId="1">#REF!</definedName>
    <definedName name="AT_E_RES_N_WE" localSheetId="5">#REF!</definedName>
    <definedName name="AT_E_RES_N_WE" localSheetId="4">#REF!</definedName>
    <definedName name="AT_E_RES_N_WE" localSheetId="3">#REF!</definedName>
    <definedName name="AT_E_RES_N_WE" localSheetId="1">#REF!</definedName>
    <definedName name="AT_E_RES_N_WI_OF" localSheetId="5">#REF!</definedName>
    <definedName name="AT_E_RES_N_WI_OF" localSheetId="4">#REF!</definedName>
    <definedName name="AT_E_RES_N_WI_OF" localSheetId="3">#REF!</definedName>
    <definedName name="AT_E_RES_N_WI_OF" localSheetId="1">#REF!</definedName>
    <definedName name="AT_E_RES_N_WI_ON" localSheetId="5">#REF!</definedName>
    <definedName name="AT_E_RES_N_WI_ON" localSheetId="4">#REF!</definedName>
    <definedName name="AT_E_RES_N_WI_ON" localSheetId="3">#REF!</definedName>
    <definedName name="AT_E_RES_N_WI_ON" localSheetId="1">#REF!</definedName>
    <definedName name="AT_E_RES_X_BG" localSheetId="5">#REF!</definedName>
    <definedName name="AT_E_RES_X_BG" localSheetId="4">#REF!</definedName>
    <definedName name="AT_E_RES_X_BG" localSheetId="3">#REF!</definedName>
    <definedName name="AT_E_RES_X_BG" localSheetId="1">#REF!</definedName>
    <definedName name="AT_E_RES_X_BM_AP" localSheetId="5">#REF!</definedName>
    <definedName name="AT_E_RES_X_BM_AP" localSheetId="4">#REF!</definedName>
    <definedName name="AT_E_RES_X_BM_AP" localSheetId="3">#REF!</definedName>
    <definedName name="AT_E_RES_X_BM_AP" localSheetId="1">#REF!</definedName>
    <definedName name="AT_E_RES_X_BM_AR" localSheetId="5">#REF!</definedName>
    <definedName name="AT_E_RES_X_BM_AR" localSheetId="4">#REF!</definedName>
    <definedName name="AT_E_RES_X_BM_AR" localSheetId="3">#REF!</definedName>
    <definedName name="AT_E_RES_X_BM_AR" localSheetId="1">#REF!</definedName>
    <definedName name="AT_E_RES_X_BM_BW" localSheetId="5">#REF!</definedName>
    <definedName name="AT_E_RES_X_BM_BW" localSheetId="4">#REF!</definedName>
    <definedName name="AT_E_RES_X_BM_BW" localSheetId="3">#REF!</definedName>
    <definedName name="AT_E_RES_X_BM_BW" localSheetId="1">#REF!</definedName>
    <definedName name="AT_E_RES_X_BM_FP" localSheetId="5">#REF!</definedName>
    <definedName name="AT_E_RES_X_BM_FP" localSheetId="4">#REF!</definedName>
    <definedName name="AT_E_RES_X_BM_FP" localSheetId="3">#REF!</definedName>
    <definedName name="AT_E_RES_X_BM_FP" localSheetId="1">#REF!</definedName>
    <definedName name="AT_E_RES_X_BM_FR" localSheetId="5">#REF!</definedName>
    <definedName name="AT_E_RES_X_BM_FR" localSheetId="4">#REF!</definedName>
    <definedName name="AT_E_RES_X_BM_FR" localSheetId="3">#REF!</definedName>
    <definedName name="AT_E_RES_X_BM_FR" localSheetId="1">#REF!</definedName>
    <definedName name="AT_E_RES_X_GE" localSheetId="5">#REF!</definedName>
    <definedName name="AT_E_RES_X_GE" localSheetId="4">#REF!</definedName>
    <definedName name="AT_E_RES_X_GE" localSheetId="3">#REF!</definedName>
    <definedName name="AT_E_RES_X_GE" localSheetId="1">#REF!</definedName>
    <definedName name="AT_E_RES_X_HY_LS" localSheetId="5">#REF!</definedName>
    <definedName name="AT_E_RES_X_HY_LS" localSheetId="4">#REF!</definedName>
    <definedName name="AT_E_RES_X_HY_LS" localSheetId="3">#REF!</definedName>
    <definedName name="AT_E_RES_X_HY_LS" localSheetId="1">#REF!</definedName>
    <definedName name="AT_E_RES_X_HY_SS" localSheetId="5">#REF!</definedName>
    <definedName name="AT_E_RES_X_HY_SS" localSheetId="4">#REF!</definedName>
    <definedName name="AT_E_RES_X_HY_SS" localSheetId="3">#REF!</definedName>
    <definedName name="AT_E_RES_X_HY_SS" localSheetId="1">#REF!</definedName>
    <definedName name="AT_E_RES_X_LG" localSheetId="5">#REF!</definedName>
    <definedName name="AT_E_RES_X_LG" localSheetId="4">#REF!</definedName>
    <definedName name="AT_E_RES_X_LG" localSheetId="3">#REF!</definedName>
    <definedName name="AT_E_RES_X_LG" localSheetId="1">#REF!</definedName>
    <definedName name="AT_E_RES_X_SG" localSheetId="5">#REF!</definedName>
    <definedName name="AT_E_RES_X_SG" localSheetId="4">#REF!</definedName>
    <definedName name="AT_E_RES_X_SG" localSheetId="3">#REF!</definedName>
    <definedName name="AT_E_RES_X_SG" localSheetId="1">#REF!</definedName>
    <definedName name="AT_E_RES_X_SO_PV" localSheetId="5">#REF!</definedName>
    <definedName name="AT_E_RES_X_SO_PV" localSheetId="4">#REF!</definedName>
    <definedName name="AT_E_RES_X_SO_PV" localSheetId="3">#REF!</definedName>
    <definedName name="AT_E_RES_X_SO_PV" localSheetId="1">#REF!</definedName>
    <definedName name="AT_E_RES_X_SO_ST" localSheetId="5">#REF!</definedName>
    <definedName name="AT_E_RES_X_SO_ST" localSheetId="4">#REF!</definedName>
    <definedName name="AT_E_RES_X_SO_ST" localSheetId="3">#REF!</definedName>
    <definedName name="AT_E_RES_X_SO_ST" localSheetId="1">#REF!</definedName>
    <definedName name="AT_E_RES_X_TE" localSheetId="5">#REF!</definedName>
    <definedName name="AT_E_RES_X_TE" localSheetId="4">#REF!</definedName>
    <definedName name="AT_E_RES_X_TE" localSheetId="3">#REF!</definedName>
    <definedName name="AT_E_RES_X_TE" localSheetId="1">#REF!</definedName>
    <definedName name="AT_E_RES_X_WE" localSheetId="5">#REF!</definedName>
    <definedName name="AT_E_RES_X_WE" localSheetId="4">#REF!</definedName>
    <definedName name="AT_E_RES_X_WE" localSheetId="3">#REF!</definedName>
    <definedName name="AT_E_RES_X_WE" localSheetId="1">#REF!</definedName>
    <definedName name="AT_E_RES_X_WI_OF" localSheetId="5">#REF!</definedName>
    <definedName name="AT_E_RES_X_WI_OF" localSheetId="4">#REF!</definedName>
    <definedName name="AT_E_RES_X_WI_OF" localSheetId="3">#REF!</definedName>
    <definedName name="AT_E_RES_X_WI_OF" localSheetId="1">#REF!</definedName>
    <definedName name="AT_E_RES_X_WI_ON" localSheetId="5">#REF!</definedName>
    <definedName name="AT_E_RES_X_WI_ON" localSheetId="4">#REF!</definedName>
    <definedName name="AT_E_RES_X_WI_ON" localSheetId="3">#REF!</definedName>
    <definedName name="AT_E_RES_X_WI_ON" localSheetId="1">#REF!</definedName>
    <definedName name="Austria" localSheetId="5">#REF!</definedName>
    <definedName name="Austria" localSheetId="4">#REF!</definedName>
    <definedName name="Austria" localSheetId="3">#REF!</definedName>
    <definedName name="Austria" localSheetId="1">#REF!</definedName>
    <definedName name="BE_E_CON_N_CO_BC" localSheetId="5">#REF!</definedName>
    <definedName name="BE_E_CON_N_CO_BC" localSheetId="4">#REF!</definedName>
    <definedName name="BE_E_CON_N_CO_BC" localSheetId="3">#REF!</definedName>
    <definedName name="BE_E_CON_N_CO_BC" localSheetId="1">#REF!</definedName>
    <definedName name="BE_E_CON_X_CO_BC" localSheetId="5">#REF!</definedName>
    <definedName name="BE_E_CON_X_CO_BC" localSheetId="4">#REF!</definedName>
    <definedName name="BE_E_CON_X_CO_BC" localSheetId="3">#REF!</definedName>
    <definedName name="BE_E_CON_X_CO_BC" localSheetId="1">#REF!</definedName>
    <definedName name="BE_E_RES_N_GE" localSheetId="5">#REF!</definedName>
    <definedName name="BE_E_RES_N_GE" localSheetId="4">#REF!</definedName>
    <definedName name="BE_E_RES_N_GE" localSheetId="3">#REF!</definedName>
    <definedName name="BE_E_RES_N_GE" localSheetId="1">#REF!</definedName>
    <definedName name="BE_E_RES_X_GE" localSheetId="5">#REF!</definedName>
    <definedName name="BE_E_RES_X_GE" localSheetId="4">#REF!</definedName>
    <definedName name="BE_E_RES_X_GE" localSheetId="3">#REF!</definedName>
    <definedName name="BE_E_RES_X_GE" localSheetId="1">#REF!</definedName>
    <definedName name="Belgium" localSheetId="5">#REF!</definedName>
    <definedName name="Belgium" localSheetId="4">#REF!</definedName>
    <definedName name="Belgium" localSheetId="3">#REF!</definedName>
    <definedName name="Belgium" localSheetId="1">#REF!</definedName>
    <definedName name="Denmark" localSheetId="5">#REF!</definedName>
    <definedName name="Denmark" localSheetId="4">#REF!</definedName>
    <definedName name="Denmark" localSheetId="3">#REF!</definedName>
    <definedName name="Denmark" localSheetId="1">#REF!</definedName>
    <definedName name="DK_E_CON_N_OI" localSheetId="5">#REF!</definedName>
    <definedName name="DK_E_CON_N_OI" localSheetId="4">#REF!</definedName>
    <definedName name="DK_E_CON_N_OI" localSheetId="3">#REF!</definedName>
    <definedName name="DK_E_CON_N_OI" localSheetId="1">#REF!</definedName>
    <definedName name="DK_E_CON_X_OI" localSheetId="5">#REF!</definedName>
    <definedName name="DK_E_CON_X_OI" localSheetId="4">#REF!</definedName>
    <definedName name="DK_E_CON_X_OI" localSheetId="3">#REF!</definedName>
    <definedName name="DK_E_CON_X_OI" localSheetId="1">#REF!</definedName>
    <definedName name="DK_E_RES_N_LG" localSheetId="5">#REF!</definedName>
    <definedName name="DK_E_RES_N_LG" localSheetId="4">#REF!</definedName>
    <definedName name="DK_E_RES_N_LG" localSheetId="3">#REF!</definedName>
    <definedName name="DK_E_RES_N_LG" localSheetId="1">#REF!</definedName>
    <definedName name="DK_E_RES_X_LG" localSheetId="5">#REF!</definedName>
    <definedName name="DK_E_RES_X_LG" localSheetId="4">#REF!</definedName>
    <definedName name="DK_E_RES_X_LG" localSheetId="3">#REF!</definedName>
    <definedName name="DK_E_RES_X_LG" localSheetId="1">#REF!</definedName>
    <definedName name="_xlnm.Print_Area" localSheetId="5">'NECP-NoTrade'!$B$1:$AE$37</definedName>
    <definedName name="_xlnm.Print_Area" localSheetId="4">'NECP-Trade'!$B$1:$AE$37</definedName>
    <definedName name="_xlnm.Print_Area" localSheetId="3">'RE40-NoTrade'!$B$1:$AE$37</definedName>
    <definedName name="_xlnm.Print_Area" localSheetId="1">'RE40-Trade'!$B$1:$AE$40</definedName>
    <definedName name="_xlnm.Print_Titles" localSheetId="5">'NECP-NoTrade'!$1:$3</definedName>
    <definedName name="_xlnm.Print_Titles" localSheetId="4">'NECP-Trade'!$1:$3</definedName>
    <definedName name="_xlnm.Print_Titles" localSheetId="3">'RE40-NoTrade'!$1:$3</definedName>
    <definedName name="_xlnm.Print_Titles" localSheetId="1">'RE40-Trade'!$1:$3</definedName>
    <definedName name="eff" localSheetId="5">'[1]costs - data'!$B$18</definedName>
    <definedName name="eff" localSheetId="4">'[1]costs - data'!$B$18</definedName>
    <definedName name="eff" localSheetId="3">'[1]costs - data'!$B$18</definedName>
    <definedName name="eff" localSheetId="1">'[1]costs - data'!$B$18</definedName>
    <definedName name="eff">'[1]costs - data'!$B$18</definedName>
    <definedName name="EleTransportCapacity_2001" localSheetId="5">#REF!</definedName>
    <definedName name="EleTransportCapacity_2001" localSheetId="4">#REF!</definedName>
    <definedName name="EleTransportCapacity_2001" localSheetId="3">#REF!</definedName>
    <definedName name="EleTransportCapacity_2001" localSheetId="1">#REF!</definedName>
    <definedName name="EleTransportCapacity_2002" localSheetId="5">#REF!</definedName>
    <definedName name="EleTransportCapacity_2002" localSheetId="4">#REF!</definedName>
    <definedName name="EleTransportCapacity_2002" localSheetId="3">#REF!</definedName>
    <definedName name="EleTransportCapacity_2002" localSheetId="1">#REF!</definedName>
    <definedName name="EleTransportCapacity_2003" localSheetId="5">#REF!</definedName>
    <definedName name="EleTransportCapacity_2003" localSheetId="4">#REF!</definedName>
    <definedName name="EleTransportCapacity_2003" localSheetId="3">#REF!</definedName>
    <definedName name="EleTransportCapacity_2003" localSheetId="1">#REF!</definedName>
    <definedName name="EleTransportCapacity_2004" localSheetId="5">#REF!</definedName>
    <definedName name="EleTransportCapacity_2004" localSheetId="4">#REF!</definedName>
    <definedName name="EleTransportCapacity_2004" localSheetId="3">#REF!</definedName>
    <definedName name="EleTransportCapacity_2004" localSheetId="1">#REF!</definedName>
    <definedName name="EleTransportCapacity_2005" localSheetId="5">#REF!</definedName>
    <definedName name="EleTransportCapacity_2005" localSheetId="4">#REF!</definedName>
    <definedName name="EleTransportCapacity_2005" localSheetId="3">#REF!</definedName>
    <definedName name="EleTransportCapacity_2005" localSheetId="1">#REF!</definedName>
    <definedName name="ExterneDaten_1" localSheetId="7" hidden="1">Tabelle2!$A$1:$C$352</definedName>
    <definedName name="OffsetCentral" localSheetId="5">'[2]New Database'!$AO$5</definedName>
    <definedName name="OffsetCentral" localSheetId="4">'[2]New Database'!$AO$5</definedName>
    <definedName name="OffsetCentral" localSheetId="3">'[2]New Database'!$AO$5</definedName>
    <definedName name="OffsetCentral" localSheetId="1">'[2]New Database'!$AO$5</definedName>
    <definedName name="OffsetCentral">'[2]New Database'!$AO$5</definedName>
    <definedName name="OFfsetCentral_H" localSheetId="5">'[2]New Database'!$AO$5:$CB$5</definedName>
    <definedName name="OFfsetCentral_H" localSheetId="4">'[2]New Database'!$AO$5:$CB$5</definedName>
    <definedName name="OFfsetCentral_H" localSheetId="3">'[2]New Database'!$AO$5:$CB$5</definedName>
    <definedName name="OFfsetCentral_H" localSheetId="1">'[2]New Database'!$AO$5:$CB$5</definedName>
    <definedName name="OFfsetCentral_H">'[2]New Database'!$AO$5:$CB$5</definedName>
    <definedName name="OffsetRows" localSheetId="5">'[2]New Database'!$DR$5:$DR$70</definedName>
    <definedName name="OffsetRows" localSheetId="4">'[2]New Database'!$DR$5:$DR$70</definedName>
    <definedName name="OffsetRows" localSheetId="3">'[2]New Database'!$DR$5:$DR$70</definedName>
    <definedName name="OffsetRows" localSheetId="1">'[2]New Database'!$DR$5:$DR$70</definedName>
    <definedName name="OffsetRows">'[2]New Database'!$DR$5:$DR$70</definedName>
    <definedName name="xxx" localSheetId="5">'[1]costs - data'!$B$18</definedName>
    <definedName name="xxx" localSheetId="4">'[1]costs - data'!$B$18</definedName>
    <definedName name="xxx" localSheetId="3">'[1]costs - data'!$B$18</definedName>
    <definedName name="xxx" localSheetId="1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e1" name="Tabelle1" connection="LinkedTable_Tabelle1"/>
          <x15:modelTable id="Tabelle2" name="Tabelle2" connection="LinkedTable_Tabelle2"/>
        </x15:modelTables>
      </x15:dataModel>
    </ext>
  </extLst>
</workbook>
</file>

<file path=xl/calcChain.xml><?xml version="1.0" encoding="utf-8"?>
<calcChain xmlns="http://schemas.openxmlformats.org/spreadsheetml/2006/main">
  <c r="F15" i="9" l="1"/>
  <c r="F28" i="9"/>
  <c r="F41" i="9"/>
  <c r="F54" i="9"/>
  <c r="F67" i="9"/>
  <c r="F80" i="9"/>
  <c r="F93" i="9"/>
  <c r="F106" i="9"/>
  <c r="F119" i="9"/>
  <c r="F132" i="9"/>
  <c r="F145" i="9"/>
  <c r="F158" i="9"/>
  <c r="F171" i="9"/>
  <c r="F184" i="9"/>
  <c r="F197" i="9"/>
  <c r="F210" i="9"/>
  <c r="F223" i="9"/>
  <c r="F236" i="9"/>
  <c r="F249" i="9"/>
  <c r="F262" i="9"/>
  <c r="F275" i="9"/>
  <c r="F288" i="9"/>
  <c r="F301" i="9"/>
  <c r="F314" i="9"/>
  <c r="F327" i="9"/>
  <c r="F340" i="9"/>
  <c r="F3" i="9"/>
  <c r="F16" i="9"/>
  <c r="F29" i="9"/>
  <c r="F42" i="9"/>
  <c r="F55" i="9"/>
  <c r="F68" i="9"/>
  <c r="F81" i="9"/>
  <c r="F94" i="9"/>
  <c r="F107" i="9"/>
  <c r="F120" i="9"/>
  <c r="F133" i="9"/>
  <c r="F146" i="9"/>
  <c r="F159" i="9"/>
  <c r="F172" i="9"/>
  <c r="F185" i="9"/>
  <c r="F198" i="9"/>
  <c r="F211" i="9"/>
  <c r="F224" i="9"/>
  <c r="F237" i="9"/>
  <c r="F250" i="9"/>
  <c r="F263" i="9"/>
  <c r="F276" i="9"/>
  <c r="F289" i="9"/>
  <c r="F302" i="9"/>
  <c r="F315" i="9"/>
  <c r="F328" i="9"/>
  <c r="F341" i="9"/>
  <c r="F4" i="9"/>
  <c r="F17" i="9"/>
  <c r="F30" i="9"/>
  <c r="F43" i="9"/>
  <c r="F56" i="9"/>
  <c r="F69" i="9"/>
  <c r="F82" i="9"/>
  <c r="F95" i="9"/>
  <c r="F108" i="9"/>
  <c r="F121" i="9"/>
  <c r="F134" i="9"/>
  <c r="F147" i="9"/>
  <c r="F160" i="9"/>
  <c r="F173" i="9"/>
  <c r="F186" i="9"/>
  <c r="F199" i="9"/>
  <c r="F212" i="9"/>
  <c r="F225" i="9"/>
  <c r="F238" i="9"/>
  <c r="F251" i="9"/>
  <c r="F264" i="9"/>
  <c r="F277" i="9"/>
  <c r="F290" i="9"/>
  <c r="F303" i="9"/>
  <c r="F316" i="9"/>
  <c r="F329" i="9"/>
  <c r="F342" i="9"/>
  <c r="F5" i="9"/>
  <c r="F18" i="9"/>
  <c r="F31" i="9"/>
  <c r="F44" i="9"/>
  <c r="F57" i="9"/>
  <c r="F70" i="9"/>
  <c r="F83" i="9"/>
  <c r="F96" i="9"/>
  <c r="F109" i="9"/>
  <c r="F122" i="9"/>
  <c r="F135" i="9"/>
  <c r="F148" i="9"/>
  <c r="F161" i="9"/>
  <c r="F174" i="9"/>
  <c r="F187" i="9"/>
  <c r="F200" i="9"/>
  <c r="F213" i="9"/>
  <c r="F226" i="9"/>
  <c r="F239" i="9"/>
  <c r="F252" i="9"/>
  <c r="F265" i="9"/>
  <c r="F278" i="9"/>
  <c r="F291" i="9"/>
  <c r="F304" i="9"/>
  <c r="F317" i="9"/>
  <c r="F330" i="9"/>
  <c r="F343" i="9"/>
  <c r="F6" i="9"/>
  <c r="F19" i="9"/>
  <c r="F32" i="9"/>
  <c r="F45" i="9"/>
  <c r="F58" i="9"/>
  <c r="F71" i="9"/>
  <c r="F84" i="9"/>
  <c r="F97" i="9"/>
  <c r="F110" i="9"/>
  <c r="F123" i="9"/>
  <c r="F136" i="9"/>
  <c r="F149" i="9"/>
  <c r="F162" i="9"/>
  <c r="F175" i="9"/>
  <c r="F188" i="9"/>
  <c r="F201" i="9"/>
  <c r="F214" i="9"/>
  <c r="F227" i="9"/>
  <c r="F240" i="9"/>
  <c r="F253" i="9"/>
  <c r="F266" i="9"/>
  <c r="F279" i="9"/>
  <c r="F292" i="9"/>
  <c r="F305" i="9"/>
  <c r="F318" i="9"/>
  <c r="F331" i="9"/>
  <c r="F344" i="9"/>
  <c r="F7" i="9"/>
  <c r="F20" i="9"/>
  <c r="F33" i="9"/>
  <c r="F46" i="9"/>
  <c r="F59" i="9"/>
  <c r="F72" i="9"/>
  <c r="F85" i="9"/>
  <c r="F98" i="9"/>
  <c r="F111" i="9"/>
  <c r="F124" i="9"/>
  <c r="F137" i="9"/>
  <c r="F150" i="9"/>
  <c r="F163" i="9"/>
  <c r="F176" i="9"/>
  <c r="F189" i="9"/>
  <c r="F202" i="9"/>
  <c r="F215" i="9"/>
  <c r="F228" i="9"/>
  <c r="F241" i="9"/>
  <c r="F254" i="9"/>
  <c r="F267" i="9"/>
  <c r="F280" i="9"/>
  <c r="F293" i="9"/>
  <c r="F306" i="9"/>
  <c r="F319" i="9"/>
  <c r="F332" i="9"/>
  <c r="F345" i="9"/>
  <c r="F8" i="9"/>
  <c r="F21" i="9"/>
  <c r="F34" i="9"/>
  <c r="F47" i="9"/>
  <c r="F60" i="9"/>
  <c r="F73" i="9"/>
  <c r="F86" i="9"/>
  <c r="F99" i="9"/>
  <c r="F112" i="9"/>
  <c r="F125" i="9"/>
  <c r="F138" i="9"/>
  <c r="F151" i="9"/>
  <c r="F164" i="9"/>
  <c r="F177" i="9"/>
  <c r="F190" i="9"/>
  <c r="F203" i="9"/>
  <c r="F216" i="9"/>
  <c r="F229" i="9"/>
  <c r="F242" i="9"/>
  <c r="F255" i="9"/>
  <c r="F268" i="9"/>
  <c r="F281" i="9"/>
  <c r="F294" i="9"/>
  <c r="F307" i="9"/>
  <c r="F320" i="9"/>
  <c r="F333" i="9"/>
  <c r="F346" i="9"/>
  <c r="F9" i="9"/>
  <c r="F22" i="9"/>
  <c r="F35" i="9"/>
  <c r="F48" i="9"/>
  <c r="F61" i="9"/>
  <c r="F74" i="9"/>
  <c r="F87" i="9"/>
  <c r="F100" i="9"/>
  <c r="F113" i="9"/>
  <c r="F126" i="9"/>
  <c r="F139" i="9"/>
  <c r="F152" i="9"/>
  <c r="F165" i="9"/>
  <c r="F178" i="9"/>
  <c r="F191" i="9"/>
  <c r="F204" i="9"/>
  <c r="F217" i="9"/>
  <c r="F230" i="9"/>
  <c r="F243" i="9"/>
  <c r="F256" i="9"/>
  <c r="F269" i="9"/>
  <c r="F282" i="9"/>
  <c r="F295" i="9"/>
  <c r="F308" i="9"/>
  <c r="F321" i="9"/>
  <c r="F334" i="9"/>
  <c r="F347" i="9"/>
  <c r="F10" i="9"/>
  <c r="F23" i="9"/>
  <c r="F36" i="9"/>
  <c r="F49" i="9"/>
  <c r="F62" i="9"/>
  <c r="F75" i="9"/>
  <c r="F88" i="9"/>
  <c r="F101" i="9"/>
  <c r="F114" i="9"/>
  <c r="F127" i="9"/>
  <c r="F140" i="9"/>
  <c r="F153" i="9"/>
  <c r="F166" i="9"/>
  <c r="F179" i="9"/>
  <c r="F192" i="9"/>
  <c r="F205" i="9"/>
  <c r="F218" i="9"/>
  <c r="F231" i="9"/>
  <c r="F244" i="9"/>
  <c r="F257" i="9"/>
  <c r="F270" i="9"/>
  <c r="F283" i="9"/>
  <c r="F296" i="9"/>
  <c r="F309" i="9"/>
  <c r="F322" i="9"/>
  <c r="F335" i="9"/>
  <c r="F348" i="9"/>
  <c r="F11" i="9"/>
  <c r="F24" i="9"/>
  <c r="F37" i="9"/>
  <c r="F50" i="9"/>
  <c r="F63" i="9"/>
  <c r="F76" i="9"/>
  <c r="F89" i="9"/>
  <c r="F102" i="9"/>
  <c r="F115" i="9"/>
  <c r="F128" i="9"/>
  <c r="F141" i="9"/>
  <c r="F154" i="9"/>
  <c r="F167" i="9"/>
  <c r="F180" i="9"/>
  <c r="F193" i="9"/>
  <c r="F206" i="9"/>
  <c r="F219" i="9"/>
  <c r="F232" i="9"/>
  <c r="F245" i="9"/>
  <c r="F258" i="9"/>
  <c r="F271" i="9"/>
  <c r="F284" i="9"/>
  <c r="F297" i="9"/>
  <c r="F310" i="9"/>
  <c r="F323" i="9"/>
  <c r="F336" i="9"/>
  <c r="F349" i="9"/>
  <c r="F12" i="9"/>
  <c r="F25" i="9"/>
  <c r="F38" i="9"/>
  <c r="F51" i="9"/>
  <c r="F64" i="9"/>
  <c r="F77" i="9"/>
  <c r="F90" i="9"/>
  <c r="F103" i="9"/>
  <c r="F116" i="9"/>
  <c r="F129" i="9"/>
  <c r="F142" i="9"/>
  <c r="F155" i="9"/>
  <c r="F168" i="9"/>
  <c r="F181" i="9"/>
  <c r="F194" i="9"/>
  <c r="F207" i="9"/>
  <c r="F220" i="9"/>
  <c r="F233" i="9"/>
  <c r="F246" i="9"/>
  <c r="F259" i="9"/>
  <c r="F272" i="9"/>
  <c r="F285" i="9"/>
  <c r="F298" i="9"/>
  <c r="F311" i="9"/>
  <c r="F324" i="9"/>
  <c r="F337" i="9"/>
  <c r="F350" i="9"/>
  <c r="F13" i="9"/>
  <c r="F26" i="9"/>
  <c r="F39" i="9"/>
  <c r="F52" i="9"/>
  <c r="F65" i="9"/>
  <c r="F78" i="9"/>
  <c r="F91" i="9"/>
  <c r="F104" i="9"/>
  <c r="F117" i="9"/>
  <c r="F130" i="9"/>
  <c r="F143" i="9"/>
  <c r="F156" i="9"/>
  <c r="F169" i="9"/>
  <c r="F182" i="9"/>
  <c r="F195" i="9"/>
  <c r="F208" i="9"/>
  <c r="F221" i="9"/>
  <c r="F234" i="9"/>
  <c r="F247" i="9"/>
  <c r="F260" i="9"/>
  <c r="F273" i="9"/>
  <c r="F286" i="9"/>
  <c r="F299" i="9"/>
  <c r="F312" i="9"/>
  <c r="F325" i="9"/>
  <c r="F338" i="9"/>
  <c r="F351" i="9"/>
  <c r="F14" i="9"/>
  <c r="F27" i="9"/>
  <c r="F40" i="9"/>
  <c r="F53" i="9"/>
  <c r="F66" i="9"/>
  <c r="F79" i="9"/>
  <c r="F92" i="9"/>
  <c r="F105" i="9"/>
  <c r="F118" i="9"/>
  <c r="F131" i="9"/>
  <c r="F144" i="9"/>
  <c r="F157" i="9"/>
  <c r="F170" i="9"/>
  <c r="F183" i="9"/>
  <c r="F196" i="9"/>
  <c r="F209" i="9"/>
  <c r="F222" i="9"/>
  <c r="F235" i="9"/>
  <c r="F248" i="9"/>
  <c r="F261" i="9"/>
  <c r="F274" i="9"/>
  <c r="F287" i="9"/>
  <c r="F300" i="9"/>
  <c r="F313" i="9"/>
  <c r="F326" i="9"/>
  <c r="F339" i="9"/>
  <c r="F352" i="9"/>
  <c r="F2" i="9"/>
  <c r="B4" i="6" l="1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</calcChain>
</file>

<file path=xl/connections.xml><?xml version="1.0" encoding="utf-8"?>
<connections xmlns="http://schemas.openxmlformats.org/spreadsheetml/2006/main">
  <connection id="1" keepAlive="1" name="Abfrage - Tabelle2" description="Verbindung mit der Abfrage 'Tabelle2' in der Arbeitsmappe." type="5" refreshedVersion="6" background="1" saveData="1">
    <dbPr connection="Provider=Microsoft.Mashup.OleDb.1;Data Source=$Workbook$;Location=Tabelle2;Extended Properties=&quot;&quot;" command="SELECT * FROM [Tabelle2]"/>
  </connection>
  <connection id="2" name="LinkedTable_Tabelle1" type="102" refreshedVersion="6" minRefreshableVersion="5">
    <extLst>
      <ext xmlns:x15="http://schemas.microsoft.com/office/spreadsheetml/2010/11/main" uri="{DE250136-89BD-433C-8126-D09CA5730AF9}">
        <x15:connection id="Tabelle1">
          <x15:rangePr sourceName="_xlcn.LinkedTable_Tabelle1"/>
        </x15:connection>
      </ext>
    </extLst>
  </connection>
  <connection id="3" name="LinkedTable_Tabelle2" type="102" refreshedVersion="6" minRefreshableVersion="5">
    <extLst>
      <ext xmlns:x15="http://schemas.microsoft.com/office/spreadsheetml/2010/11/main" uri="{DE250136-89BD-433C-8126-D09CA5730AF9}">
        <x15:connection id="Tabelle2">
          <x15:rangePr sourceName="_xlcn.LinkedTable_Tabelle2"/>
        </x15:connection>
      </ext>
    </extLst>
  </connection>
  <connection id="4" keepAlive="1" name="ThisWorkbookDataModel" description="Datenmodel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<sst xmlns="http://schemas.openxmlformats.org/spreadsheetml/2006/main" count="2267" uniqueCount="160">
  <si>
    <t>Country:</t>
  </si>
  <si>
    <t>EU27</t>
  </si>
  <si>
    <t>Scenario:</t>
  </si>
  <si>
    <t>A2-GoO(RE40-Trade)</t>
  </si>
  <si>
    <t>General acronyms:</t>
  </si>
  <si>
    <t>ALL</t>
  </si>
  <si>
    <t>All RES installations</t>
  </si>
  <si>
    <t>NEW</t>
  </si>
  <si>
    <t>New RES installations after 2020</t>
  </si>
  <si>
    <t>yearly new</t>
  </si>
  <si>
    <t xml:space="preserve"> New RES installations in year n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</si>
  <si>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</si>
  <si>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</si>
  <si>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</si>
  <si>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</si>
  <si>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</si>
  <si>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</si>
  <si>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</si>
  <si>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</si>
  <si>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</si>
  <si>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</si>
  <si>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</si>
  <si>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</si>
  <si>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</si>
  <si>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</si>
  <si>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</si>
  <si>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</si>
  <si>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</si>
  <si>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</si>
  <si>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</si>
  <si>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</si>
  <si>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</si>
  <si>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</si>
  <si>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</si>
  <si>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</si>
  <si>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</si>
  <si>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</si>
  <si>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</si>
  <si>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</si>
  <si>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</si>
  <si>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</si>
  <si>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</si>
  <si>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</si>
  <si>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</si>
  <si>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</si>
  <si>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</si>
  <si>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</si>
  <si>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</si>
  <si>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</si>
  <si>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</si>
  <si>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</si>
  <si>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</si>
  <si>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</si>
  <si>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</si>
  <si>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</si>
  <si>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</si>
  <si>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</si>
  <si>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</si>
  <si>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</si>
  <si>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</si>
  <si>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</si>
  <si>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</si>
  <si>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</si>
  <si>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</si>
  <si>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</si>
  <si>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</si>
  <si>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</si>
  <si>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</si>
  <si>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</si>
  <si>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</si>
  <si>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</si>
  <si>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</si>
  <si>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</si>
  <si>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</si>
  <si>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</si>
  <si>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</si>
  <si>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</si>
  <si>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</si>
  <si>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</si>
  <si>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</si>
  <si>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</si>
  <si>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</si>
  <si>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</si>
  <si>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</si>
  <si>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</si>
  <si>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</si>
  <si>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</si>
  <si>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</si>
  <si>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</si>
  <si>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</si>
  <si>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</si>
  <si>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</si>
  <si>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</si>
  <si>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</si>
  <si>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A2-GoO(RE40-NoTrade)</t>
  </si>
  <si>
    <t>A2-GoO-QUOe(NECP-NoTrade)</t>
  </si>
  <si>
    <t>A2-GoO-QUOe(NECP-Trade)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</si>
  <si>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</si>
  <si>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</si>
  <si>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</si>
  <si>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</si>
  <si>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</si>
  <si>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</si>
  <si>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</si>
  <si>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</si>
  <si>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</si>
  <si>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</si>
  <si>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</si>
  <si>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</si>
  <si>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</si>
  <si>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</si>
  <si>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Spalte1</t>
  </si>
  <si>
    <t>Spalte2</t>
  </si>
  <si>
    <t>Unit</t>
  </si>
  <si>
    <t>.</t>
  </si>
  <si>
    <t>Spalte3</t>
  </si>
  <si>
    <t>Spalte4</t>
  </si>
  <si>
    <t>Spalte5</t>
  </si>
  <si>
    <t>Spalte6</t>
  </si>
  <si>
    <t>Spalte7</t>
  </si>
  <si>
    <t>Spalte8</t>
  </si>
  <si>
    <t>Spalte9</t>
  </si>
  <si>
    <t>Spalte10</t>
  </si>
  <si>
    <t>Spalte11</t>
  </si>
  <si>
    <t>Spalte12</t>
  </si>
  <si>
    <t>Spalte13</t>
  </si>
  <si>
    <t>Spalte14</t>
  </si>
  <si>
    <t>Spalte15</t>
  </si>
  <si>
    <t>Spalte16</t>
  </si>
  <si>
    <t>Spalte17</t>
  </si>
  <si>
    <t>Spalte18</t>
  </si>
  <si>
    <t>Spalte19</t>
  </si>
  <si>
    <t>Spalte20</t>
  </si>
  <si>
    <t>Spalte21</t>
  </si>
  <si>
    <t>Spalte22</t>
  </si>
  <si>
    <t>Spalte23</t>
  </si>
  <si>
    <t>Spalte24</t>
  </si>
  <si>
    <t>Spalte25</t>
  </si>
  <si>
    <t>Spalte26</t>
  </si>
  <si>
    <t>Spalte27</t>
  </si>
  <si>
    <t>Spalte28</t>
  </si>
  <si>
    <t>Spalte29</t>
  </si>
  <si>
    <t>K5_GNR_WT_WIND_ONSHORE_2030</t>
  </si>
  <si>
    <t>Country Total</t>
  </si>
  <si>
    <t>Balmorel classification</t>
  </si>
  <si>
    <t>K5_GNR_WT_WIND_OFFSHORE_2030</t>
  </si>
  <si>
    <t>Centralised PV</t>
  </si>
  <si>
    <t>K5_GNR_PV_SUN_CENTRAL_2030</t>
  </si>
  <si>
    <t>K5_GNR_PV_SUN_DECENTRAL_2030</t>
  </si>
  <si>
    <t>K5_GNR_GEOTHERMAL_2030</t>
  </si>
  <si>
    <t>K5_GNR_ST_MSW_BPR_2030</t>
  </si>
  <si>
    <t>Column1</t>
  </si>
  <si>
    <t>Attribut</t>
  </si>
  <si>
    <t>Wert</t>
  </si>
  <si>
    <t>Offshore</t>
  </si>
  <si>
    <t>n.a.</t>
  </si>
  <si>
    <t>_</t>
  </si>
  <si>
    <t>A</t>
  </si>
  <si>
    <t>Hydro Total</t>
  </si>
  <si>
    <t>K5_GNR_ST_WOODCHIPS_EXT_2030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</si>
</sst>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-* #,##0.00_-;\-* #,##0.00_-;_-* &quot;-&quot;??_-;_-@_-"/>
    <numFmt numFmtId="164" formatCode="#,##0.0"/>
    <numFmt numFmtId="165" formatCode="0.0%"/>
    <numFmt numFmtId="166" formatCode="0.0"/>
    <numFmt numFmtId="167" formatCode="_ * #,##0.00_ ;_ * \-#,##0.00_ ;_ * &quot;-&quot;??_ ;_ @_ "/>
    <numFmt numFmtId="168" formatCode="[$-409]mmmmm/yy;@"/>
    <numFmt numFmtId="169" formatCode="##\ ##\ ##\ ###"/>
    <numFmt numFmtId="170" formatCode="##\ ##"/>
    <numFmt numFmtId="171" formatCode="##\ ##\ #"/>
    <numFmt numFmtId="172" formatCode="##\ ##\ ##"/>
    <numFmt numFmtId="173" formatCode="#,##0;#\ ##0"/>
    <numFmt numFmtId="174" formatCode="_-* #,##0.00\ _m_k_-;\-* #,##0.00\ _m_k_-;_-* &quot;-&quot;??\ _m_k_-;_-@_-"/>
  </numFmts>
  <fonts count="16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sz val="8"/>
      <name val="Times New Roman"/>
      <family val="1"/>
    </font>
    <font>
      <sz val="10"/>
      <name val="Courier"/>
      <family val="3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2"/>
      <name val="Arial"/>
      <family val="2"/>
    </font>
    <font>
      <sz val="9"/>
      <name val="Helvetica"/>
      <family val="2"/>
    </font>
    <font>
      <u/>
      <sz val="9"/>
      <color indexed="12"/>
      <name val="Helvetica"/>
      <family val="2"/>
    </font>
    <font>
      <sz val="11"/>
      <color indexed="9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8"/>
      <color indexed="56"/>
      <name val="Cambria"/>
      <family val="2"/>
    </font>
    <font>
      <sz val="10"/>
      <color indexed="17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sz val="10"/>
      <color indexed="52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MS Sans Serif"/>
      <family val="2"/>
    </font>
    <font>
      <sz val="8"/>
      <color indexed="8"/>
      <name val="Arial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2"/>
      <color indexed="8"/>
      <name val="Times New Roman"/>
      <family val="2"/>
    </font>
    <font>
      <sz val="8"/>
      <name val="Arial"/>
      <family val="2"/>
    </font>
    <font>
      <sz val="10"/>
      <name val="MS Sans Serif"/>
    </font>
    <font>
      <sz val="7"/>
      <name val="Arial"/>
      <family val="2"/>
    </font>
    <font>
      <sz val="7"/>
      <color indexed="8"/>
      <name val="Arial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6.5"/>
      <name val="Arial"/>
      <family val="2"/>
    </font>
    <font>
      <sz val="9"/>
      <name val="Geneva"/>
    </font>
    <font>
      <u/>
      <sz val="8"/>
      <color indexed="12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11"/>
      <color theme="0"/>
      <name val="Calibri"/>
      <family val="2"/>
      <charset val="186"/>
      <scheme val="minor"/>
    </font>
    <font>
      <sz val="8"/>
      <color rgb="FF9C0006"/>
      <name val="Arial"/>
      <family val="2"/>
    </font>
    <font>
      <sz val="11"/>
      <color rgb="FF9C0006"/>
      <name val="Calibri"/>
      <family val="2"/>
      <charset val="186"/>
      <scheme val="minor"/>
    </font>
    <font>
      <b/>
      <sz val="8"/>
      <color rgb="FFFA7D00"/>
      <name val="Arial"/>
      <family val="2"/>
    </font>
    <font>
      <b/>
      <sz val="11"/>
      <color rgb="FFFA7D00"/>
      <name val="Calibri"/>
      <family val="2"/>
      <charset val="186"/>
      <scheme val="minor"/>
    </font>
    <font>
      <b/>
      <sz val="8"/>
      <color theme="0"/>
      <name val="Arial"/>
      <family val="2"/>
    </font>
    <font>
      <b/>
      <sz val="11"/>
      <color theme="0"/>
      <name val="Calibri"/>
      <family val="2"/>
      <charset val="186"/>
      <scheme val="minor"/>
    </font>
    <font>
      <i/>
      <sz val="8"/>
      <color rgb="FF7F7F7F"/>
      <name val="Arial"/>
      <family val="2"/>
    </font>
    <font>
      <i/>
      <sz val="11"/>
      <color rgb="FF7F7F7F"/>
      <name val="Calibri"/>
      <family val="2"/>
      <charset val="186"/>
      <scheme val="minor"/>
    </font>
    <font>
      <sz val="8"/>
      <color rgb="FF006100"/>
      <name val="Arial"/>
      <family val="2"/>
    </font>
    <font>
      <sz val="11"/>
      <color rgb="FF006100"/>
      <name val="Calibri"/>
      <family val="2"/>
      <charset val="186"/>
      <scheme val="minor"/>
    </font>
    <font>
      <b/>
      <sz val="15"/>
      <color theme="3"/>
      <name val="Arial"/>
      <family val="2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Arial"/>
      <family val="2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Arial"/>
      <family val="2"/>
    </font>
    <font>
      <b/>
      <sz val="11"/>
      <color theme="3"/>
      <name val="Calibri"/>
      <family val="2"/>
      <charset val="186"/>
      <scheme val="minor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u/>
      <sz val="10"/>
      <color theme="10"/>
      <name val="MS Sans Serif"/>
      <family val="2"/>
    </font>
    <font>
      <u/>
      <sz val="10"/>
      <color theme="10"/>
      <name val="Courier"/>
      <family val="3"/>
    </font>
    <font>
      <sz val="8"/>
      <color rgb="FF3F3F76"/>
      <name val="Arial"/>
      <family val="2"/>
    </font>
    <font>
      <sz val="11"/>
      <color rgb="FF3F3F76"/>
      <name val="Calibri"/>
      <family val="2"/>
      <charset val="186"/>
      <scheme val="minor"/>
    </font>
    <font>
      <sz val="8"/>
      <color rgb="FFFA7D00"/>
      <name val="Arial"/>
      <family val="2"/>
    </font>
    <font>
      <sz val="11"/>
      <color rgb="FFFA7D00"/>
      <name val="Calibri"/>
      <family val="2"/>
      <charset val="186"/>
      <scheme val="minor"/>
    </font>
    <font>
      <sz val="8"/>
      <color rgb="FF9C6500"/>
      <name val="Arial"/>
      <family val="2"/>
    </font>
    <font>
      <sz val="11"/>
      <color rgb="FF9C6500"/>
      <name val="Calibri"/>
      <family val="2"/>
      <charset val="186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Times New Roman"/>
      <family val="2"/>
    </font>
    <font>
      <b/>
      <sz val="8"/>
      <color rgb="FF3F3F3F"/>
      <name val="Arial"/>
      <family val="2"/>
    </font>
    <font>
      <b/>
      <sz val="11"/>
      <color rgb="FF3F3F3F"/>
      <name val="Calibri"/>
      <family val="2"/>
      <charset val="186"/>
      <scheme val="minor"/>
    </font>
    <font>
      <sz val="18"/>
      <color theme="3"/>
      <name val="Cambria"/>
      <family val="2"/>
    </font>
    <font>
      <b/>
      <sz val="18"/>
      <color theme="3"/>
      <name val="Cambria"/>
      <family val="2"/>
    </font>
    <font>
      <sz val="18"/>
      <color theme="3"/>
      <name val="Calibri Light"/>
      <family val="2"/>
      <charset val="186"/>
      <scheme val="major"/>
    </font>
    <font>
      <b/>
      <sz val="8"/>
      <color theme="1"/>
      <name val="Arial"/>
      <family val="2"/>
    </font>
    <font>
      <b/>
      <sz val="11"/>
      <color theme="1"/>
      <name val="Calibri"/>
      <family val="2"/>
      <charset val="186"/>
      <scheme val="minor"/>
    </font>
    <font>
      <sz val="8"/>
      <color rgb="FFFF0000"/>
      <name val="Arial"/>
      <family val="2"/>
    </font>
    <font>
      <sz val="11"/>
      <color rgb="FFFF0000"/>
      <name val="Calibri"/>
      <family val="2"/>
      <charset val="186"/>
      <scheme val="minor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5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5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5"/>
      </top>
      <bottom style="thin">
        <color indexed="45"/>
      </bottom>
      <diagonal/>
    </border>
  </borders>
  <cellStyleXfs count="1883">
    <xf numFmtId="0" fontId="0" fillId="0" borderId="0"/>
    <xf numFmtId="9" fontId="1" fillId="0" borderId="0" applyFont="0" applyFill="0" applyBorder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36" fillId="5" borderId="0" applyNumberFormat="0" applyBorder="0" applyAlignment="0" applyProtection="0"/>
    <xf numFmtId="0" fontId="37" fillId="6" borderId="0" applyNumberFormat="0" applyBorder="0" applyAlignment="0" applyProtection="0"/>
    <xf numFmtId="0" fontId="38" fillId="7" borderId="11" applyNumberFormat="0" applyAlignment="0" applyProtection="0"/>
    <xf numFmtId="0" fontId="39" fillId="8" borderId="12" applyNumberFormat="0" applyAlignment="0" applyProtection="0"/>
    <xf numFmtId="0" fontId="40" fillId="8" borderId="11" applyNumberFormat="0" applyAlignment="0" applyProtection="0"/>
    <xf numFmtId="0" fontId="41" fillId="0" borderId="13" applyNumberFormat="0" applyFill="0" applyAlignment="0" applyProtection="0"/>
    <xf numFmtId="0" fontId="42" fillId="9" borderId="14" applyNumberFormat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" fillId="0" borderId="16" applyNumberFormat="0" applyFill="0" applyAlignment="0" applyProtection="0"/>
    <xf numFmtId="0" fontId="45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45" fillId="14" borderId="0" applyNumberFormat="0" applyBorder="0" applyAlignment="0" applyProtection="0"/>
    <xf numFmtId="0" fontId="45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45" fillId="18" borderId="0" applyNumberFormat="0" applyBorder="0" applyAlignment="0" applyProtection="0"/>
    <xf numFmtId="0" fontId="45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45" fillId="22" borderId="0" applyNumberFormat="0" applyBorder="0" applyAlignment="0" applyProtection="0"/>
    <xf numFmtId="0" fontId="4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45" fillId="34" borderId="0" applyNumberFormat="0" applyBorder="0" applyAlignment="0" applyProtection="0"/>
    <xf numFmtId="0" fontId="72" fillId="35" borderId="0" applyNumberFormat="0" applyBorder="0" applyAlignment="0" applyProtection="0"/>
    <xf numFmtId="0" fontId="72" fillId="36" borderId="0" applyNumberFormat="0" applyBorder="0" applyAlignment="0" applyProtection="0"/>
    <xf numFmtId="0" fontId="72" fillId="37" borderId="0" applyNumberFormat="0" applyBorder="0" applyAlignment="0" applyProtection="0"/>
    <xf numFmtId="0" fontId="72" fillId="38" borderId="0" applyNumberFormat="0" applyBorder="0" applyAlignment="0" applyProtection="0"/>
    <xf numFmtId="0" fontId="72" fillId="39" borderId="0" applyNumberFormat="0" applyBorder="0" applyAlignment="0" applyProtection="0"/>
    <xf numFmtId="0" fontId="72" fillId="4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10" fillId="12" borderId="0" applyNumberFormat="0" applyBorder="0" applyAlignment="0" applyProtection="0"/>
    <xf numFmtId="0" fontId="1" fillId="12" borderId="0" applyNumberFormat="0" applyBorder="0" applyAlignment="0" applyProtection="0"/>
    <xf numFmtId="0" fontId="52" fillId="35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5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10" fillId="16" borderId="0" applyNumberFormat="0" applyBorder="0" applyAlignment="0" applyProtection="0"/>
    <xf numFmtId="0" fontId="1" fillId="16" borderId="0" applyNumberFormat="0" applyBorder="0" applyAlignment="0" applyProtection="0"/>
    <xf numFmtId="0" fontId="52" fillId="3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5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10" fillId="20" borderId="0" applyNumberFormat="0" applyBorder="0" applyAlignment="0" applyProtection="0"/>
    <xf numFmtId="0" fontId="1" fillId="20" borderId="0" applyNumberFormat="0" applyBorder="0" applyAlignment="0" applyProtection="0"/>
    <xf numFmtId="0" fontId="52" fillId="37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5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10" fillId="24" borderId="0" applyNumberFormat="0" applyBorder="0" applyAlignment="0" applyProtection="0"/>
    <xf numFmtId="0" fontId="1" fillId="24" borderId="0" applyNumberFormat="0" applyBorder="0" applyAlignment="0" applyProtection="0"/>
    <xf numFmtId="0" fontId="52" fillId="38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5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10" fillId="28" borderId="0" applyNumberFormat="0" applyBorder="0" applyAlignment="0" applyProtection="0"/>
    <xf numFmtId="0" fontId="1" fillId="28" borderId="0" applyNumberFormat="0" applyBorder="0" applyAlignment="0" applyProtection="0"/>
    <xf numFmtId="0" fontId="52" fillId="39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5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10" fillId="32" borderId="0" applyNumberFormat="0" applyBorder="0" applyAlignment="0" applyProtection="0"/>
    <xf numFmtId="0" fontId="1" fillId="32" borderId="0" applyNumberFormat="0" applyBorder="0" applyAlignment="0" applyProtection="0"/>
    <xf numFmtId="0" fontId="52" fillId="40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51" fillId="32" borderId="0" applyNumberFormat="0" applyBorder="0" applyAlignment="0" applyProtection="0"/>
    <xf numFmtId="0" fontId="1" fillId="32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2" fillId="37" borderId="0" applyNumberFormat="0" applyBorder="0" applyAlignment="0" applyProtection="0"/>
    <xf numFmtId="0" fontId="52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170" fontId="58" fillId="0" borderId="18">
      <alignment horizontal="left"/>
    </xf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38" borderId="0" applyNumberFormat="0" applyBorder="0" applyAlignment="0" applyProtection="0"/>
    <xf numFmtId="0" fontId="72" fillId="41" borderId="0" applyNumberFormat="0" applyBorder="0" applyAlignment="0" applyProtection="0"/>
    <xf numFmtId="0" fontId="72" fillId="4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10" fillId="13" borderId="0" applyNumberFormat="0" applyBorder="0" applyAlignment="0" applyProtection="0"/>
    <xf numFmtId="0" fontId="1" fillId="13" borderId="0" applyNumberFormat="0" applyBorder="0" applyAlignment="0" applyProtection="0"/>
    <xf numFmtId="0" fontId="52" fillId="4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5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10" fillId="17" borderId="0" applyNumberFormat="0" applyBorder="0" applyAlignment="0" applyProtection="0"/>
    <xf numFmtId="0" fontId="1" fillId="17" borderId="0" applyNumberFormat="0" applyBorder="0" applyAlignment="0" applyProtection="0"/>
    <xf numFmtId="0" fontId="52" fillId="42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5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0" fillId="21" borderId="0" applyNumberFormat="0" applyBorder="0" applyAlignment="0" applyProtection="0"/>
    <xf numFmtId="0" fontId="1" fillId="21" borderId="0" applyNumberFormat="0" applyBorder="0" applyAlignment="0" applyProtection="0"/>
    <xf numFmtId="0" fontId="52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5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10" fillId="25" borderId="0" applyNumberFormat="0" applyBorder="0" applyAlignment="0" applyProtection="0"/>
    <xf numFmtId="0" fontId="1" fillId="25" borderId="0" applyNumberFormat="0" applyBorder="0" applyAlignment="0" applyProtection="0"/>
    <xf numFmtId="0" fontId="52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5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10" fillId="29" borderId="0" applyNumberFormat="0" applyBorder="0" applyAlignment="0" applyProtection="0"/>
    <xf numFmtId="0" fontId="1" fillId="29" borderId="0" applyNumberFormat="0" applyBorder="0" applyAlignment="0" applyProtection="0"/>
    <xf numFmtId="0" fontId="52" fillId="41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5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10" fillId="33" borderId="0" applyNumberFormat="0" applyBorder="0" applyAlignment="0" applyProtection="0"/>
    <xf numFmtId="0" fontId="1" fillId="33" borderId="0" applyNumberFormat="0" applyBorder="0" applyAlignment="0" applyProtection="0"/>
    <xf numFmtId="0" fontId="52" fillId="44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51" fillId="33" borderId="0" applyNumberFormat="0" applyBorder="0" applyAlignment="0" applyProtection="0"/>
    <xf numFmtId="0" fontId="1" fillId="33" borderId="0" applyNumberFormat="0" applyBorder="0" applyAlignment="0" applyProtection="0"/>
    <xf numFmtId="0" fontId="52" fillId="41" borderId="0" applyNumberFormat="0" applyBorder="0" applyAlignment="0" applyProtection="0"/>
    <xf numFmtId="0" fontId="52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38" borderId="0" applyNumberFormat="0" applyBorder="0" applyAlignment="0" applyProtection="0"/>
    <xf numFmtId="0" fontId="52" fillId="41" borderId="0" applyNumberFormat="0" applyBorder="0" applyAlignment="0" applyProtection="0"/>
    <xf numFmtId="0" fontId="52" fillId="44" borderId="0" applyNumberFormat="0" applyBorder="0" applyAlignment="0" applyProtection="0"/>
    <xf numFmtId="171" fontId="58" fillId="0" borderId="18">
      <alignment horizontal="left"/>
    </xf>
    <xf numFmtId="172" fontId="58" fillId="0" borderId="18">
      <alignment horizontal="left"/>
    </xf>
    <xf numFmtId="0" fontId="73" fillId="45" borderId="0" applyNumberFormat="0" applyBorder="0" applyAlignment="0" applyProtection="0"/>
    <xf numFmtId="0" fontId="73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6" borderId="0" applyNumberFormat="0" applyBorder="0" applyAlignment="0" applyProtection="0"/>
    <xf numFmtId="0" fontId="73" fillId="47" borderId="0" applyNumberFormat="0" applyBorder="0" applyAlignment="0" applyProtection="0"/>
    <xf numFmtId="0" fontId="73" fillId="48" borderId="0" applyNumberFormat="0" applyBorder="0" applyAlignment="0" applyProtection="0"/>
    <xf numFmtId="0" fontId="45" fillId="14" borderId="0" applyNumberFormat="0" applyBorder="0" applyAlignment="0" applyProtection="0"/>
    <xf numFmtId="0" fontId="111" fillId="14" borderId="0" applyNumberFormat="0" applyBorder="0" applyAlignment="0" applyProtection="0"/>
    <xf numFmtId="0" fontId="65" fillId="45" borderId="0" applyNumberFormat="0" applyBorder="0" applyAlignment="0" applyProtection="0"/>
    <xf numFmtId="0" fontId="112" fillId="14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111" fillId="18" borderId="0" applyNumberFormat="0" applyBorder="0" applyAlignment="0" applyProtection="0"/>
    <xf numFmtId="0" fontId="65" fillId="42" borderId="0" applyNumberFormat="0" applyBorder="0" applyAlignment="0" applyProtection="0"/>
    <xf numFmtId="0" fontId="112" fillId="18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111" fillId="22" borderId="0" applyNumberFormat="0" applyBorder="0" applyAlignment="0" applyProtection="0"/>
    <xf numFmtId="0" fontId="65" fillId="43" borderId="0" applyNumberFormat="0" applyBorder="0" applyAlignment="0" applyProtection="0"/>
    <xf numFmtId="0" fontId="112" fillId="22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111" fillId="26" borderId="0" applyNumberFormat="0" applyBorder="0" applyAlignment="0" applyProtection="0"/>
    <xf numFmtId="0" fontId="65" fillId="46" borderId="0" applyNumberFormat="0" applyBorder="0" applyAlignment="0" applyProtection="0"/>
    <xf numFmtId="0" fontId="112" fillId="26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111" fillId="30" borderId="0" applyNumberFormat="0" applyBorder="0" applyAlignment="0" applyProtection="0"/>
    <xf numFmtId="0" fontId="65" fillId="47" borderId="0" applyNumberFormat="0" applyBorder="0" applyAlignment="0" applyProtection="0"/>
    <xf numFmtId="0" fontId="112" fillId="30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0" fontId="111" fillId="34" borderId="0" applyNumberFormat="0" applyBorder="0" applyAlignment="0" applyProtection="0"/>
    <xf numFmtId="0" fontId="65" fillId="48" borderId="0" applyNumberFormat="0" applyBorder="0" applyAlignment="0" applyProtection="0"/>
    <xf numFmtId="0" fontId="112" fillId="34" borderId="0" applyNumberFormat="0" applyBorder="0" applyAlignment="0" applyProtection="0"/>
    <xf numFmtId="0" fontId="45" fillId="34" borderId="0" applyNumberFormat="0" applyBorder="0" applyAlignment="0" applyProtection="0"/>
    <xf numFmtId="0" fontId="65" fillId="45" borderId="0" applyNumberFormat="0" applyBorder="0" applyAlignment="0" applyProtection="0"/>
    <xf numFmtId="0" fontId="65" fillId="42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5" fillId="47" borderId="0" applyNumberFormat="0" applyBorder="0" applyAlignment="0" applyProtection="0"/>
    <xf numFmtId="0" fontId="65" fillId="48" borderId="0" applyNumberFormat="0" applyBorder="0" applyAlignment="0" applyProtection="0"/>
    <xf numFmtId="169" fontId="58" fillId="0" borderId="18">
      <alignment horizontal="left"/>
    </xf>
    <xf numFmtId="0" fontId="45" fillId="11" borderId="0" applyNumberFormat="0" applyBorder="0" applyAlignment="0" applyProtection="0"/>
    <xf numFmtId="0" fontId="111" fillId="11" borderId="0" applyNumberFormat="0" applyBorder="0" applyAlignment="0" applyProtection="0"/>
    <xf numFmtId="0" fontId="65" fillId="49" borderId="0" applyNumberFormat="0" applyBorder="0" applyAlignment="0" applyProtection="0"/>
    <xf numFmtId="0" fontId="112" fillId="11" borderId="0" applyNumberFormat="0" applyBorder="0" applyAlignment="0" applyProtection="0"/>
    <xf numFmtId="0" fontId="45" fillId="11" borderId="0" applyNumberFormat="0" applyBorder="0" applyAlignment="0" applyProtection="0"/>
    <xf numFmtId="0" fontId="45" fillId="15" borderId="0" applyNumberFormat="0" applyBorder="0" applyAlignment="0" applyProtection="0"/>
    <xf numFmtId="0" fontId="111" fillId="15" borderId="0" applyNumberFormat="0" applyBorder="0" applyAlignment="0" applyProtection="0"/>
    <xf numFmtId="0" fontId="65" fillId="50" borderId="0" applyNumberFormat="0" applyBorder="0" applyAlignment="0" applyProtection="0"/>
    <xf numFmtId="0" fontId="112" fillId="15" borderId="0" applyNumberFormat="0" applyBorder="0" applyAlignment="0" applyProtection="0"/>
    <xf numFmtId="0" fontId="45" fillId="15" borderId="0" applyNumberFormat="0" applyBorder="0" applyAlignment="0" applyProtection="0"/>
    <xf numFmtId="0" fontId="45" fillId="19" borderId="0" applyNumberFormat="0" applyBorder="0" applyAlignment="0" applyProtection="0"/>
    <xf numFmtId="0" fontId="111" fillId="19" borderId="0" applyNumberFormat="0" applyBorder="0" applyAlignment="0" applyProtection="0"/>
    <xf numFmtId="0" fontId="65" fillId="51" borderId="0" applyNumberFormat="0" applyBorder="0" applyAlignment="0" applyProtection="0"/>
    <xf numFmtId="0" fontId="112" fillId="19" borderId="0" applyNumberFormat="0" applyBorder="0" applyAlignment="0" applyProtection="0"/>
    <xf numFmtId="0" fontId="45" fillId="19" borderId="0" applyNumberFormat="0" applyBorder="0" applyAlignment="0" applyProtection="0"/>
    <xf numFmtId="0" fontId="45" fillId="23" borderId="0" applyNumberFormat="0" applyBorder="0" applyAlignment="0" applyProtection="0"/>
    <xf numFmtId="0" fontId="111" fillId="23" borderId="0" applyNumberFormat="0" applyBorder="0" applyAlignment="0" applyProtection="0"/>
    <xf numFmtId="0" fontId="65" fillId="46" borderId="0" applyNumberFormat="0" applyBorder="0" applyAlignment="0" applyProtection="0"/>
    <xf numFmtId="0" fontId="112" fillId="23" borderId="0" applyNumberFormat="0" applyBorder="0" applyAlignment="0" applyProtection="0"/>
    <xf numFmtId="0" fontId="45" fillId="23" borderId="0" applyNumberFormat="0" applyBorder="0" applyAlignment="0" applyProtection="0"/>
    <xf numFmtId="0" fontId="111" fillId="27" borderId="0" applyNumberFormat="0" applyBorder="0" applyAlignment="0" applyProtection="0"/>
    <xf numFmtId="0" fontId="65" fillId="47" borderId="0" applyNumberFormat="0" applyBorder="0" applyAlignment="0" applyProtection="0"/>
    <xf numFmtId="0" fontId="112" fillId="27" borderId="0" applyNumberFormat="0" applyBorder="0" applyAlignment="0" applyProtection="0"/>
    <xf numFmtId="0" fontId="45" fillId="27" borderId="0" applyNumberFormat="0" applyBorder="0" applyAlignment="0" applyProtection="0"/>
    <xf numFmtId="0" fontId="45" fillId="31" borderId="0" applyNumberFormat="0" applyBorder="0" applyAlignment="0" applyProtection="0"/>
    <xf numFmtId="0" fontId="111" fillId="31" borderId="0" applyNumberFormat="0" applyBorder="0" applyAlignment="0" applyProtection="0"/>
    <xf numFmtId="0" fontId="65" fillId="52" borderId="0" applyNumberFormat="0" applyBorder="0" applyAlignment="0" applyProtection="0"/>
    <xf numFmtId="0" fontId="112" fillId="31" borderId="0" applyNumberFormat="0" applyBorder="0" applyAlignment="0" applyProtection="0"/>
    <xf numFmtId="0" fontId="45" fillId="31" borderId="0" applyNumberFormat="0" applyBorder="0" applyAlignment="0" applyProtection="0"/>
    <xf numFmtId="0" fontId="73" fillId="49" borderId="0" applyNumberFormat="0" applyBorder="0" applyAlignment="0" applyProtection="0"/>
    <xf numFmtId="0" fontId="73" fillId="50" borderId="0" applyNumberFormat="0" applyBorder="0" applyAlignment="0" applyProtection="0"/>
    <xf numFmtId="0" fontId="73" fillId="51" borderId="0" applyNumberFormat="0" applyBorder="0" applyAlignment="0" applyProtection="0"/>
    <xf numFmtId="0" fontId="73" fillId="46" borderId="0" applyNumberFormat="0" applyBorder="0" applyAlignment="0" applyProtection="0"/>
    <xf numFmtId="0" fontId="73" fillId="47" borderId="0" applyNumberFormat="0" applyBorder="0" applyAlignment="0" applyProtection="0"/>
    <xf numFmtId="0" fontId="73" fillId="52" borderId="0" applyNumberFormat="0" applyBorder="0" applyAlignment="0" applyProtection="0"/>
    <xf numFmtId="0" fontId="74" fillId="53" borderId="19" applyNumberFormat="0" applyAlignment="0" applyProtection="0"/>
    <xf numFmtId="0" fontId="36" fillId="5" borderId="0" applyNumberFormat="0" applyBorder="0" applyAlignment="0" applyProtection="0"/>
    <xf numFmtId="0" fontId="113" fillId="5" borderId="0" applyNumberFormat="0" applyBorder="0" applyAlignment="0" applyProtection="0"/>
    <xf numFmtId="0" fontId="85" fillId="36" borderId="0" applyNumberFormat="0" applyBorder="0" applyAlignment="0" applyProtection="0"/>
    <xf numFmtId="0" fontId="36" fillId="36" borderId="0" applyNumberFormat="0" applyBorder="0" applyAlignment="0" applyProtection="0"/>
    <xf numFmtId="0" fontId="36" fillId="5" borderId="0" applyNumberFormat="0" applyBorder="0" applyAlignment="0" applyProtection="0"/>
    <xf numFmtId="0" fontId="114" fillId="5" borderId="0" applyNumberFormat="0" applyBorder="0" applyAlignment="0" applyProtection="0"/>
    <xf numFmtId="0" fontId="36" fillId="5" borderId="0" applyNumberFormat="0" applyBorder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75" fillId="53" borderId="21" applyNumberFormat="0" applyAlignment="0" applyProtection="0"/>
    <xf numFmtId="0" fontId="102" fillId="0" borderId="0"/>
    <xf numFmtId="0" fontId="103" fillId="0" borderId="0">
      <alignment horizontal="right"/>
    </xf>
    <xf numFmtId="0" fontId="104" fillId="0" borderId="0"/>
    <xf numFmtId="0" fontId="84" fillId="0" borderId="0"/>
    <xf numFmtId="0" fontId="105" fillId="0" borderId="0"/>
    <xf numFmtId="0" fontId="106" fillId="0" borderId="22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65" fontId="100" fillId="0" borderId="0">
      <alignment horizontal="right"/>
    </xf>
    <xf numFmtId="166" fontId="101" fillId="0" borderId="0">
      <alignment horizontal="right"/>
    </xf>
    <xf numFmtId="0" fontId="107" fillId="0" borderId="0"/>
    <xf numFmtId="0" fontId="40" fillId="8" borderId="11" applyNumberFormat="0" applyAlignment="0" applyProtection="0"/>
    <xf numFmtId="0" fontId="115" fillId="8" borderId="11" applyNumberFormat="0" applyAlignment="0" applyProtection="0"/>
    <xf numFmtId="0" fontId="86" fillId="53" borderId="21" applyNumberFormat="0" applyAlignment="0" applyProtection="0"/>
    <xf numFmtId="0" fontId="116" fillId="8" borderId="11" applyNumberFormat="0" applyAlignment="0" applyProtection="0"/>
    <xf numFmtId="0" fontId="40" fillId="8" borderId="11" applyNumberFormat="0" applyAlignment="0" applyProtection="0"/>
    <xf numFmtId="0" fontId="117" fillId="9" borderId="14" applyNumberFormat="0" applyAlignment="0" applyProtection="0"/>
    <xf numFmtId="0" fontId="87" fillId="55" borderId="23" applyNumberFormat="0" applyAlignment="0" applyProtection="0"/>
    <xf numFmtId="0" fontId="118" fillId="9" borderId="14" applyNumberFormat="0" applyAlignment="0" applyProtection="0"/>
    <xf numFmtId="0" fontId="42" fillId="9" borderId="14" applyNumberFormat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5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08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0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0" fontId="5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174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97" fillId="0" borderId="0" applyFont="0" applyFill="0" applyBorder="0" applyAlignment="0" applyProtection="0"/>
    <xf numFmtId="43" fontId="62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54" fillId="0" borderId="0" applyFont="0" applyFill="0" applyBorder="0" applyAlignment="0" applyProtection="0"/>
    <xf numFmtId="167" fontId="108" fillId="0" borderId="0" applyFont="0" applyFill="0" applyBorder="0" applyAlignment="0" applyProtection="0"/>
    <xf numFmtId="43" fontId="5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0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0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6" fillId="40" borderId="21" applyNumberFormat="0" applyAlignment="0" applyProtection="0"/>
    <xf numFmtId="0" fontId="77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121" fillId="4" borderId="0" applyNumberFormat="0" applyBorder="0" applyAlignment="0" applyProtection="0"/>
    <xf numFmtId="0" fontId="89" fillId="37" borderId="0" applyNumberFormat="0" applyBorder="0" applyAlignment="0" applyProtection="0"/>
    <xf numFmtId="0" fontId="122" fillId="4" borderId="0" applyNumberFormat="0" applyBorder="0" applyAlignment="0" applyProtection="0"/>
    <xf numFmtId="0" fontId="35" fillId="4" borderId="0" applyNumberFormat="0" applyBorder="0" applyAlignment="0" applyProtection="0"/>
    <xf numFmtId="0" fontId="70" fillId="37" borderId="0" applyNumberFormat="0" applyBorder="0" applyAlignment="0" applyProtection="0"/>
    <xf numFmtId="0" fontId="32" fillId="0" borderId="8" applyNumberFormat="0" applyFill="0" applyAlignment="0" applyProtection="0"/>
    <xf numFmtId="0" fontId="123" fillId="0" borderId="8" applyNumberFormat="0" applyFill="0" applyAlignment="0" applyProtection="0"/>
    <xf numFmtId="0" fontId="90" fillId="0" borderId="25" applyNumberFormat="0" applyFill="0" applyAlignment="0" applyProtection="0"/>
    <xf numFmtId="0" fontId="124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125" fillId="0" borderId="9" applyNumberFormat="0" applyFill="0" applyAlignment="0" applyProtection="0"/>
    <xf numFmtId="0" fontId="91" fillId="0" borderId="26" applyNumberFormat="0" applyFill="0" applyAlignment="0" applyProtection="0"/>
    <xf numFmtId="0" fontId="126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127" fillId="0" borderId="10" applyNumberFormat="0" applyFill="0" applyAlignment="0" applyProtection="0"/>
    <xf numFmtId="0" fontId="92" fillId="0" borderId="27" applyNumberFormat="0" applyFill="0" applyAlignment="0" applyProtection="0"/>
    <xf numFmtId="0" fontId="128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</xf>
    <xf numFmtId="0" fontId="38" fillId="7" borderId="11" applyNumberFormat="0" applyAlignment="0" applyProtection="0"/>
    <xf numFmtId="0" fontId="133" fillId="7" borderId="11" applyNumberFormat="0" applyAlignment="0" applyProtection="0"/>
    <xf numFmtId="0" fontId="93" fillId="40" borderId="21" applyNumberFormat="0" applyAlignment="0" applyProtection="0"/>
    <xf numFmtId="0" fontId="134" fillId="7" borderId="11" applyNumberFormat="0" applyAlignment="0" applyProtection="0"/>
    <xf numFmtId="0" fontId="38" fillId="7" borderId="11" applyNumberFormat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9" fillId="0" borderId="0" applyFont="0" applyFill="0" applyBorder="0" applyAlignment="0" applyProtection="0"/>
    <xf numFmtId="167" fontId="54" fillId="0" borderId="0" applyFont="0" applyFill="0" applyBorder="0" applyAlignment="0" applyProtection="0"/>
    <xf numFmtId="0" fontId="130" fillId="0" borderId="0" applyNumberFormat="0" applyFill="0" applyBorder="0" applyAlignment="0" applyProtection="0"/>
    <xf numFmtId="0" fontId="41" fillId="0" borderId="13" applyNumberFormat="0" applyFill="0" applyAlignment="0" applyProtection="0"/>
    <xf numFmtId="0" fontId="135" fillId="0" borderId="13" applyNumberFormat="0" applyFill="0" applyAlignment="0" applyProtection="0"/>
    <xf numFmtId="0" fontId="94" fillId="0" borderId="28" applyNumberFormat="0" applyFill="0" applyAlignment="0" applyProtection="0"/>
    <xf numFmtId="0" fontId="136" fillId="0" borderId="13" applyNumberFormat="0" applyFill="0" applyAlignment="0" applyProtection="0"/>
    <xf numFmtId="0" fontId="41" fillId="0" borderId="13" applyNumberFormat="0" applyFill="0" applyAlignment="0" applyProtection="0"/>
    <xf numFmtId="0" fontId="57" fillId="56" borderId="0" applyNumberFormat="0" applyBorder="0" applyAlignment="0" applyProtection="0"/>
    <xf numFmtId="0" fontId="137" fillId="6" borderId="0" applyNumberFormat="0" applyBorder="0" applyAlignment="0" applyProtection="0"/>
    <xf numFmtId="0" fontId="79" fillId="56" borderId="0" applyNumberFormat="0" applyBorder="0" applyAlignment="0" applyProtection="0"/>
    <xf numFmtId="0" fontId="37" fillId="6" borderId="0" applyNumberFormat="0" applyBorder="0" applyAlignment="0" applyProtection="0"/>
    <xf numFmtId="0" fontId="138" fillId="6" borderId="0" applyNumberFormat="0" applyBorder="0" applyAlignment="0" applyProtection="0"/>
    <xf numFmtId="0" fontId="37" fillId="6" borderId="0" applyNumberFormat="0" applyBorder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55" fillId="0" borderId="0"/>
    <xf numFmtId="0" fontId="54" fillId="0" borderId="0"/>
    <xf numFmtId="0" fontId="1" fillId="0" borderId="0"/>
    <xf numFmtId="0" fontId="55" fillId="0" borderId="0"/>
    <xf numFmtId="0" fontId="55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59" fillId="0" borderId="0">
      <alignment vertical="top"/>
    </xf>
    <xf numFmtId="0" fontId="59" fillId="0" borderId="0">
      <alignment vertical="top"/>
    </xf>
    <xf numFmtId="3" fontId="63" fillId="0" borderId="0"/>
    <xf numFmtId="0" fontId="55" fillId="0" borderId="0"/>
    <xf numFmtId="0" fontId="55" fillId="0" borderId="0"/>
    <xf numFmtId="0" fontId="1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40" fillId="0" borderId="0" applyNumberFormat="0" applyBorder="0" applyAlignment="0"/>
    <xf numFmtId="0" fontId="110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5" fillId="0" borderId="0"/>
    <xf numFmtId="0" fontId="54" fillId="0" borderId="0"/>
    <xf numFmtId="0" fontId="1" fillId="0" borderId="0"/>
    <xf numFmtId="0" fontId="99" fillId="0" borderId="0"/>
    <xf numFmtId="0" fontId="54" fillId="0" borderId="0"/>
    <xf numFmtId="0" fontId="54" fillId="0" borderId="0"/>
    <xf numFmtId="0" fontId="51" fillId="0" borderId="0"/>
    <xf numFmtId="0" fontId="1" fillId="0" borderId="0"/>
    <xf numFmtId="0" fontId="141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41" fillId="0" borderId="0"/>
    <xf numFmtId="0" fontId="54" fillId="0" borderId="0"/>
    <xf numFmtId="0" fontId="98" fillId="0" borderId="0" applyFill="0" applyBorder="0"/>
    <xf numFmtId="0" fontId="54" fillId="0" borderId="0"/>
    <xf numFmtId="0" fontId="54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4" fillId="0" borderId="0"/>
    <xf numFmtId="0" fontId="59" fillId="0" borderId="0">
      <alignment vertical="top"/>
    </xf>
    <xf numFmtId="0" fontId="1" fillId="0" borderId="0"/>
    <xf numFmtId="0" fontId="55" fillId="0" borderId="0"/>
    <xf numFmtId="0" fontId="55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4" fillId="0" borderId="0"/>
    <xf numFmtId="0" fontId="1" fillId="0" borderId="0"/>
    <xf numFmtId="0" fontId="54" fillId="0" borderId="0"/>
    <xf numFmtId="0" fontId="54" fillId="0" borderId="0"/>
    <xf numFmtId="0" fontId="54" fillId="0" borderId="0"/>
    <xf numFmtId="168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1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84" fillId="10" borderId="15" applyNumberFormat="0" applyFont="0" applyAlignment="0" applyProtection="0"/>
    <xf numFmtId="0" fontId="84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4" fillId="54" borderId="20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2" fillId="10" borderId="15" applyNumberFormat="0" applyFont="0" applyAlignment="0" applyProtection="0"/>
    <xf numFmtId="0" fontId="54" fillId="54" borderId="20" applyNumberFormat="0" applyFont="0" applyAlignment="0" applyProtection="0"/>
    <xf numFmtId="0" fontId="39" fillId="8" borderId="12" applyNumberFormat="0" applyAlignment="0" applyProtection="0"/>
    <xf numFmtId="0" fontId="142" fillId="8" borderId="12" applyNumberFormat="0" applyAlignment="0" applyProtection="0"/>
    <xf numFmtId="0" fontId="95" fillId="53" borderId="19" applyNumberFormat="0" applyAlignment="0" applyProtection="0"/>
    <xf numFmtId="0" fontId="143" fillId="8" borderId="12" applyNumberFormat="0" applyAlignment="0" applyProtection="0"/>
    <xf numFmtId="0" fontId="39" fillId="8" borderId="12" applyNumberFormat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165" fontId="10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80" fillId="36" borderId="0" applyNumberFormat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54" fillId="0" borderId="0">
      <alignment wrapText="1"/>
    </xf>
    <xf numFmtId="0" fontId="54" fillId="0" borderId="0">
      <alignment wrapText="1"/>
    </xf>
    <xf numFmtId="0" fontId="54" fillId="0" borderId="0"/>
    <xf numFmtId="0" fontId="54" fillId="0" borderId="0">
      <alignment wrapText="1"/>
    </xf>
    <xf numFmtId="0" fontId="54" fillId="0" borderId="0">
      <alignment wrapText="1"/>
    </xf>
    <xf numFmtId="0" fontId="54" fillId="0" borderId="0"/>
    <xf numFmtId="0" fontId="54" fillId="0" borderId="0"/>
    <xf numFmtId="0" fontId="144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146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2" fillId="0" borderId="16" applyNumberFormat="0" applyFill="0" applyAlignment="0" applyProtection="0"/>
    <xf numFmtId="0" fontId="147" fillId="0" borderId="16" applyNumberFormat="0" applyFill="0" applyAlignment="0" applyProtection="0"/>
    <xf numFmtId="0" fontId="96" fillId="0" borderId="24" applyNumberFormat="0" applyFill="0" applyAlignment="0" applyProtection="0"/>
    <xf numFmtId="0" fontId="148" fillId="0" borderId="16" applyNumberFormat="0" applyFill="0" applyAlignment="0" applyProtection="0"/>
    <xf numFmtId="0" fontId="2" fillId="0" borderId="16" applyNumberFormat="0" applyFill="0" applyAlignment="0" applyProtection="0"/>
    <xf numFmtId="0" fontId="66" fillId="0" borderId="25" applyNumberFormat="0" applyFill="0" applyAlignment="0" applyProtection="0"/>
    <xf numFmtId="0" fontId="67" fillId="0" borderId="26" applyNumberFormat="0" applyFill="0" applyAlignment="0" applyProtection="0"/>
    <xf numFmtId="0" fontId="68" fillId="0" borderId="27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81" fillId="0" borderId="28" applyNumberFormat="0" applyFill="0" applyAlignment="0" applyProtection="0"/>
    <xf numFmtId="0" fontId="7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0" fillId="0" borderId="29" applyNumberFormat="0">
      <alignment vertical="center"/>
    </xf>
    <xf numFmtId="173" fontId="61" fillId="0" borderId="29">
      <alignment horizontal="right" vertical="center"/>
    </xf>
    <xf numFmtId="0" fontId="82" fillId="55" borderId="23" applyNumberFormat="0" applyAlignment="0" applyProtection="0"/>
    <xf numFmtId="167" fontId="1" fillId="0" borderId="0" applyFont="0" applyFill="0" applyBorder="0" applyAlignment="0" applyProtection="0"/>
    <xf numFmtId="0" fontId="51" fillId="0" borderId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52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20" borderId="0" applyNumberFormat="0" applyBorder="0" applyAlignment="0" applyProtection="0"/>
    <xf numFmtId="0" fontId="51" fillId="24" borderId="0" applyNumberFormat="0" applyBorder="0" applyAlignment="0" applyProtection="0"/>
    <xf numFmtId="0" fontId="51" fillId="28" borderId="0" applyNumberFormat="0" applyBorder="0" applyAlignment="0" applyProtection="0"/>
    <xf numFmtId="0" fontId="51" fillId="32" borderId="0" applyNumberFormat="0" applyBorder="0" applyAlignment="0" applyProtection="0"/>
    <xf numFmtId="0" fontId="51" fillId="13" borderId="0" applyNumberFormat="0" applyBorder="0" applyAlignment="0" applyProtection="0"/>
    <xf numFmtId="0" fontId="51" fillId="17" borderId="0" applyNumberFormat="0" applyBorder="0" applyAlignment="0" applyProtection="0"/>
    <xf numFmtId="0" fontId="51" fillId="21" borderId="0" applyNumberFormat="0" applyBorder="0" applyAlignment="0" applyProtection="0"/>
    <xf numFmtId="0" fontId="51" fillId="25" borderId="0" applyNumberFormat="0" applyBorder="0" applyAlignment="0" applyProtection="0"/>
    <xf numFmtId="0" fontId="51" fillId="29" borderId="0" applyNumberFormat="0" applyBorder="0" applyAlignment="0" applyProtection="0"/>
    <xf numFmtId="0" fontId="51" fillId="33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29" fillId="0" borderId="0" applyNumberFormat="0" applyFill="0" applyBorder="0" applyAlignment="0" applyProtection="0">
      <alignment vertical="top"/>
      <protection locked="0"/>
    </xf>
    <xf numFmtId="0" fontId="37" fillId="6" borderId="0" applyNumberFormat="0" applyBorder="0" applyAlignment="0" applyProtection="0"/>
    <xf numFmtId="0" fontId="52" fillId="10" borderId="15" applyNumberFormat="0" applyFont="0" applyAlignment="0" applyProtection="0"/>
    <xf numFmtId="0" fontId="51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0" fontId="151" fillId="24" borderId="0" applyNumberFormat="0" applyBorder="0" applyAlignment="0" applyProtection="0"/>
    <xf numFmtId="0" fontId="163" fillId="9" borderId="14" applyNumberFormat="0" applyAlignment="0" applyProtection="0"/>
    <xf numFmtId="0" fontId="167" fillId="15" borderId="0" applyNumberFormat="0" applyBorder="0" applyAlignment="0" applyProtection="0"/>
    <xf numFmtId="0" fontId="167" fillId="27" borderId="0" applyNumberFormat="0" applyBorder="0" applyAlignment="0" applyProtection="0"/>
    <xf numFmtId="0" fontId="45" fillId="14" borderId="0" applyNumberFormat="0" applyBorder="0" applyAlignment="0" applyProtection="0"/>
    <xf numFmtId="0" fontId="45" fillId="18" borderId="0" applyNumberFormat="0" applyBorder="0" applyAlignment="0" applyProtection="0"/>
    <xf numFmtId="0" fontId="45" fillId="22" borderId="0" applyNumberFormat="0" applyBorder="0" applyAlignment="0" applyProtection="0"/>
    <xf numFmtId="0" fontId="45" fillId="14" borderId="0" applyNumberFormat="0" applyBorder="0" applyAlignment="0" applyProtection="0"/>
    <xf numFmtId="0" fontId="45" fillId="26" borderId="0" applyNumberFormat="0" applyBorder="0" applyAlignment="0" applyProtection="0"/>
    <xf numFmtId="0" fontId="45" fillId="18" borderId="0" applyNumberFormat="0" applyBorder="0" applyAlignment="0" applyProtection="0"/>
    <xf numFmtId="0" fontId="45" fillId="30" borderId="0" applyNumberFormat="0" applyBorder="0" applyAlignment="0" applyProtection="0"/>
    <xf numFmtId="0" fontId="45" fillId="22" borderId="0" applyNumberFormat="0" applyBorder="0" applyAlignment="0" applyProtection="0"/>
    <xf numFmtId="0" fontId="45" fillId="34" borderId="0" applyNumberFormat="0" applyBorder="0" applyAlignment="0" applyProtection="0"/>
    <xf numFmtId="0" fontId="45" fillId="26" borderId="0" applyNumberFormat="0" applyBorder="0" applyAlignment="0" applyProtection="0"/>
    <xf numFmtId="0" fontId="45" fillId="30" borderId="0" applyNumberFormat="0" applyBorder="0" applyAlignment="0" applyProtection="0"/>
    <xf numFmtId="0" fontId="45" fillId="34" borderId="0" applyNumberFormat="0" applyBorder="0" applyAlignment="0" applyProtection="0"/>
    <xf numFmtId="0" fontId="151" fillId="20" borderId="0" applyNumberFormat="0" applyBorder="0" applyAlignment="0" applyProtection="0"/>
    <xf numFmtId="0" fontId="155" fillId="0" borderId="0" applyNumberFormat="0" applyFill="0" applyBorder="0" applyAlignment="0" applyProtection="0"/>
    <xf numFmtId="43" fontId="97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7" fillId="26" borderId="0" applyNumberFormat="0" applyBorder="0" applyAlignment="0" applyProtection="0"/>
    <xf numFmtId="0" fontId="167" fillId="19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7" fillId="22" borderId="0" applyNumberFormat="0" applyBorder="0" applyAlignment="0" applyProtection="0"/>
    <xf numFmtId="0" fontId="153" fillId="0" borderId="8" applyNumberFormat="0" applyFill="0" applyAlignment="0" applyProtection="0"/>
    <xf numFmtId="0" fontId="155" fillId="0" borderId="10" applyNumberFormat="0" applyFill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57" fillId="5" borderId="0" applyNumberFormat="0" applyBorder="0" applyAlignment="0" applyProtection="0"/>
    <xf numFmtId="0" fontId="151" fillId="0" borderId="0"/>
    <xf numFmtId="0" fontId="152" fillId="0" borderId="0" applyNumberFormat="0" applyFill="0" applyBorder="0" applyAlignment="0" applyProtection="0"/>
    <xf numFmtId="0" fontId="154" fillId="0" borderId="9" applyNumberFormat="0" applyFill="0" applyAlignment="0" applyProtection="0"/>
    <xf numFmtId="0" fontId="158" fillId="6" borderId="0" applyNumberFormat="0" applyBorder="0" applyAlignment="0" applyProtection="0"/>
    <xf numFmtId="0" fontId="159" fillId="7" borderId="11" applyNumberFormat="0" applyAlignment="0" applyProtection="0"/>
    <xf numFmtId="0" fontId="161" fillId="8" borderId="11" applyNumberFormat="0" applyAlignment="0" applyProtection="0"/>
    <xf numFmtId="0" fontId="151" fillId="10" borderId="15" applyNumberFormat="0" applyFont="0" applyAlignment="0" applyProtection="0"/>
    <xf numFmtId="0" fontId="166" fillId="0" borderId="16" applyNumberFormat="0" applyFill="0" applyAlignment="0" applyProtection="0"/>
    <xf numFmtId="0" fontId="167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3" borderId="0" applyNumberFormat="0" applyBorder="0" applyAlignment="0" applyProtection="0"/>
    <xf numFmtId="0" fontId="167" fillId="14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0" fontId="167" fillId="18" borderId="0" applyNumberFormat="0" applyBorder="0" applyAlignment="0" applyProtection="0"/>
    <xf numFmtId="0" fontId="167" fillId="23" borderId="0" applyNumberFormat="0" applyBorder="0" applyAlignment="0" applyProtection="0"/>
    <xf numFmtId="0" fontId="151" fillId="29" borderId="0" applyNumberFormat="0" applyBorder="0" applyAlignment="0" applyProtection="0"/>
    <xf numFmtId="0" fontId="167" fillId="30" borderId="0" applyNumberFormat="0" applyBorder="0" applyAlignment="0" applyProtection="0"/>
    <xf numFmtId="0" fontId="151" fillId="32" borderId="0" applyNumberFormat="0" applyBorder="0" applyAlignment="0" applyProtection="0"/>
    <xf numFmtId="0" fontId="151" fillId="33" borderId="0" applyNumberFormat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7" fillId="34" borderId="0" applyNumberFormat="0" applyBorder="0" applyAlignment="0" applyProtection="0"/>
    <xf numFmtId="0" fontId="165" fillId="0" borderId="0" applyNumberFormat="0" applyFill="0" applyBorder="0" applyAlignment="0" applyProtection="0"/>
    <xf numFmtId="0" fontId="37" fillId="6" borderId="0" applyNumberFormat="0" applyBorder="0" applyAlignment="0" applyProtection="0"/>
    <xf numFmtId="43" fontId="52" fillId="0" borderId="0" applyFont="0" applyFill="0" applyBorder="0" applyAlignment="0" applyProtection="0"/>
    <xf numFmtId="0" fontId="37" fillId="6" borderId="0" applyNumberFormat="0" applyBorder="0" applyAlignment="0" applyProtection="0"/>
    <xf numFmtId="0" fontId="151" fillId="28" borderId="0" applyNumberFormat="0" applyBorder="0" applyAlignment="0" applyProtection="0"/>
    <xf numFmtId="0" fontId="160" fillId="8" borderId="12" applyNumberFormat="0" applyAlignment="0" applyProtection="0"/>
    <xf numFmtId="0" fontId="52" fillId="10" borderId="15" applyNumberFormat="0" applyFont="0" applyAlignment="0" applyProtection="0"/>
    <xf numFmtId="0" fontId="14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54" fillId="0" borderId="0">
      <alignment wrapText="1"/>
    </xf>
    <xf numFmtId="0" fontId="145" fillId="0" borderId="0" applyNumberFormat="0" applyFill="0" applyBorder="0" applyAlignment="0" applyProtection="0"/>
    <xf numFmtId="0" fontId="51" fillId="0" borderId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10" borderId="15" applyNumberFormat="0" applyFont="0" applyAlignment="0" applyProtection="0"/>
    <xf numFmtId="0" fontId="156" fillId="4" borderId="0" applyNumberFormat="0" applyBorder="0" applyAlignment="0" applyProtection="0"/>
    <xf numFmtId="0" fontId="151" fillId="21" borderId="0" applyNumberFormat="0" applyBorder="0" applyAlignment="0" applyProtection="0"/>
    <xf numFmtId="0" fontId="151" fillId="25" borderId="0" applyNumberFormat="0" applyBorder="0" applyAlignment="0" applyProtection="0"/>
    <xf numFmtId="0" fontId="167" fillId="31" borderId="0" applyNumberFormat="0" applyBorder="0" applyAlignment="0" applyProtection="0"/>
    <xf numFmtId="0" fontId="162" fillId="0" borderId="13" applyNumberFormat="0" applyFill="0" applyAlignment="0" applyProtection="0"/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2">
    <xf numFmtId="0" fontId="0" fillId="0" borderId="0" xfId="0"/>
    <xf numFmtId="0" fontId="3" fillId="0" borderId="0" xfId="0" applyFont="1" applyBorder="1" applyAlignment="1">
      <alignment horizontal="right" wrapText="1"/>
    </xf>
    <xf numFmtId="0" fontId="5" fillId="0" borderId="0" xfId="0" applyFont="1" applyAlignment="1">
      <alignment horizontal="right" indent="1"/>
    </xf>
    <xf numFmtId="0" fontId="5" fillId="0" borderId="0" xfId="0" applyFont="1" applyAlignment="1">
      <alignment horizontal="right"/>
    </xf>
    <xf numFmtId="0" fontId="0" fillId="0" borderId="0" xfId="0" applyFill="1" applyBorder="1"/>
    <xf numFmtId="0" fontId="6" fillId="0" borderId="0" xfId="0" applyFont="1" applyAlignment="1">
      <alignment wrapText="1"/>
    </xf>
    <xf numFmtId="0" fontId="6" fillId="0" borderId="0" xfId="0" applyFont="1"/>
    <xf numFmtId="0" fontId="6" fillId="2" borderId="1" xfId="0" applyFont="1" applyFill="1" applyBorder="1" applyAlignment="1">
      <alignment textRotation="90" wrapText="1"/>
    </xf>
    <xf numFmtId="0" fontId="6" fillId="0" borderId="0" xfId="0" applyFont="1" applyAlignment="1">
      <alignment textRotation="90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 wrapText="1"/>
    </xf>
    <xf numFmtId="0" fontId="8" fillId="0" borderId="0" xfId="0" applyFont="1" applyAlignment="1">
      <alignment wrapText="1"/>
    </xf>
    <xf numFmtId="0" fontId="9" fillId="2" borderId="1" xfId="0" applyFon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wrapText="1"/>
    </xf>
    <xf numFmtId="4" fontId="6" fillId="0" borderId="0" xfId="0" applyNumberFormat="1" applyFont="1"/>
    <xf numFmtId="4" fontId="6" fillId="0" borderId="0" xfId="0" applyNumberFormat="1" applyFont="1" applyFill="1" applyBorder="1"/>
    <xf numFmtId="4" fontId="12" fillId="0" borderId="0" xfId="0" applyNumberFormat="1" applyFont="1" applyFill="1" applyBorder="1"/>
    <xf numFmtId="0" fontId="9" fillId="0" borderId="0" xfId="0" applyFont="1" applyAlignment="1">
      <alignment horizontal="left" wrapText="1"/>
    </xf>
    <xf numFmtId="0" fontId="5" fillId="0" borderId="0" xfId="0" applyFont="1"/>
    <xf numFmtId="0" fontId="11" fillId="0" borderId="2" xfId="0" applyFont="1" applyBorder="1" applyAlignment="1">
      <alignment horizontal="left" wrapText="1" indent="1"/>
    </xf>
    <xf numFmtId="0" fontId="5" fillId="0" borderId="2" xfId="0" applyFont="1" applyBorder="1"/>
    <xf numFmtId="164" fontId="6" fillId="2" borderId="3" xfId="0" applyNumberFormat="1" applyFont="1" applyFill="1" applyBorder="1"/>
    <xf numFmtId="164" fontId="6" fillId="0" borderId="2" xfId="0" applyNumberFormat="1" applyFont="1" applyBorder="1"/>
    <xf numFmtId="164" fontId="6" fillId="0" borderId="0" xfId="0" applyNumberFormat="1" applyFont="1" applyFill="1" applyBorder="1"/>
    <xf numFmtId="3" fontId="13" fillId="0" borderId="0" xfId="0" applyNumberFormat="1" applyFont="1" applyFill="1" applyBorder="1"/>
    <xf numFmtId="164" fontId="11" fillId="0" borderId="0" xfId="0" applyNumberFormat="1" applyFont="1" applyFill="1" applyBorder="1"/>
    <xf numFmtId="0" fontId="11" fillId="0" borderId="0" xfId="0" applyFont="1" applyBorder="1" applyAlignment="1">
      <alignment horizontal="left" wrapText="1" indent="1"/>
    </xf>
    <xf numFmtId="0" fontId="5" fillId="0" borderId="0" xfId="0" applyFont="1" applyBorder="1"/>
    <xf numFmtId="164" fontId="6" fillId="2" borderId="1" xfId="0" applyNumberFormat="1" applyFont="1" applyFill="1" applyBorder="1"/>
    <xf numFmtId="164" fontId="6" fillId="0" borderId="0" xfId="0" applyNumberFormat="1" applyFont="1" applyBorder="1"/>
    <xf numFmtId="164" fontId="14" fillId="2" borderId="1" xfId="0" applyNumberFormat="1" applyFont="1" applyFill="1" applyBorder="1"/>
    <xf numFmtId="164" fontId="15" fillId="0" borderId="0" xfId="0" applyNumberFormat="1" applyFont="1" applyBorder="1"/>
    <xf numFmtId="0" fontId="16" fillId="3" borderId="0" xfId="0" applyFont="1" applyFill="1" applyBorder="1" applyAlignment="1">
      <alignment horizontal="left" wrapText="1"/>
    </xf>
    <xf numFmtId="0" fontId="17" fillId="3" borderId="0" xfId="0" applyFont="1" applyFill="1" applyBorder="1"/>
    <xf numFmtId="164" fontId="18" fillId="3" borderId="1" xfId="0" applyNumberFormat="1" applyFont="1" applyFill="1" applyBorder="1"/>
    <xf numFmtId="164" fontId="18" fillId="3" borderId="0" xfId="0" applyNumberFormat="1" applyFont="1" applyFill="1" applyBorder="1"/>
    <xf numFmtId="0" fontId="11" fillId="0" borderId="4" xfId="0" applyFont="1" applyBorder="1" applyAlignment="1">
      <alignment horizontal="left" wrapText="1" indent="1"/>
    </xf>
    <xf numFmtId="0" fontId="5" fillId="0" borderId="4" xfId="0" applyFont="1" applyBorder="1"/>
    <xf numFmtId="164" fontId="14" fillId="2" borderId="5" xfId="0" applyNumberFormat="1" applyFont="1" applyFill="1" applyBorder="1"/>
    <xf numFmtId="164" fontId="15" fillId="0" borderId="4" xfId="0" applyNumberFormat="1" applyFont="1" applyBorder="1"/>
    <xf numFmtId="0" fontId="11" fillId="0" borderId="6" xfId="0" applyFont="1" applyBorder="1" applyAlignment="1">
      <alignment horizontal="left" wrapText="1" indent="1"/>
    </xf>
    <xf numFmtId="0" fontId="5" fillId="0" borderId="6" xfId="0" applyFont="1" applyBorder="1"/>
    <xf numFmtId="165" fontId="6" fillId="2" borderId="7" xfId="1" applyNumberFormat="1" applyFont="1" applyFill="1" applyBorder="1"/>
    <xf numFmtId="165" fontId="6" fillId="0" borderId="6" xfId="1" applyNumberFormat="1" applyFont="1" applyBorder="1"/>
    <xf numFmtId="165" fontId="6" fillId="0" borderId="0" xfId="1" applyNumberFormat="1" applyFont="1" applyFill="1" applyBorder="1"/>
    <xf numFmtId="165" fontId="13" fillId="0" borderId="0" xfId="0" applyNumberFormat="1" applyFont="1" applyFill="1" applyBorder="1"/>
    <xf numFmtId="165" fontId="11" fillId="0" borderId="0" xfId="0" applyNumberFormat="1" applyFont="1" applyFill="1" applyBorder="1"/>
    <xf numFmtId="0" fontId="19" fillId="3" borderId="6" xfId="0" applyFont="1" applyFill="1" applyBorder="1" applyAlignment="1">
      <alignment horizontal="left" wrapText="1"/>
    </xf>
    <xf numFmtId="0" fontId="17" fillId="3" borderId="6" xfId="0" applyFont="1" applyFill="1" applyBorder="1"/>
    <xf numFmtId="164" fontId="18" fillId="3" borderId="7" xfId="0" applyNumberFormat="1" applyFont="1" applyFill="1" applyBorder="1"/>
    <xf numFmtId="164" fontId="18" fillId="3" borderId="6" xfId="0" applyNumberFormat="1" applyFont="1" applyFill="1" applyBorder="1"/>
    <xf numFmtId="165" fontId="6" fillId="2" borderId="0" xfId="1" applyNumberFormat="1" applyFont="1" applyFill="1" applyBorder="1"/>
    <xf numFmtId="165" fontId="6" fillId="0" borderId="0" xfId="1" applyNumberFormat="1" applyFont="1" applyBorder="1"/>
    <xf numFmtId="0" fontId="20" fillId="0" borderId="0" xfId="0" applyFont="1" applyAlignment="1">
      <alignment horizontal="left" wrapText="1"/>
    </xf>
    <xf numFmtId="0" fontId="21" fillId="0" borderId="0" xfId="0" applyFont="1"/>
    <xf numFmtId="0" fontId="22" fillId="0" borderId="2" xfId="0" applyFont="1" applyBorder="1" applyAlignment="1">
      <alignment horizontal="left" wrapText="1" indent="1"/>
    </xf>
    <xf numFmtId="0" fontId="21" fillId="0" borderId="2" xfId="0" applyFont="1" applyBorder="1"/>
    <xf numFmtId="3" fontId="15" fillId="2" borderId="3" xfId="0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/>
    </xf>
    <xf numFmtId="0" fontId="22" fillId="0" borderId="0" xfId="0" applyFont="1" applyBorder="1" applyAlignment="1">
      <alignment horizontal="left" wrapText="1" indent="1"/>
    </xf>
    <xf numFmtId="0" fontId="21" fillId="0" borderId="0" xfId="0" applyFont="1" applyBorder="1"/>
    <xf numFmtId="3" fontId="15" fillId="2" borderId="1" xfId="0" applyNumberFormat="1" applyFont="1" applyFill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0" fontId="23" fillId="3" borderId="0" xfId="0" applyFont="1" applyFill="1" applyBorder="1" applyAlignment="1">
      <alignment horizontal="left" wrapText="1"/>
    </xf>
    <xf numFmtId="0" fontId="24" fillId="3" borderId="0" xfId="0" applyFont="1" applyFill="1" applyBorder="1"/>
    <xf numFmtId="3" fontId="25" fillId="3" borderId="1" xfId="0" applyNumberFormat="1" applyFont="1" applyFill="1" applyBorder="1" applyAlignment="1">
      <alignment horizontal="right"/>
    </xf>
    <xf numFmtId="3" fontId="25" fillId="3" borderId="0" xfId="0" applyNumberFormat="1" applyFont="1" applyFill="1" applyBorder="1" applyAlignment="1">
      <alignment horizontal="right"/>
    </xf>
    <xf numFmtId="0" fontId="22" fillId="0" borderId="4" xfId="0" applyFont="1" applyBorder="1" applyAlignment="1">
      <alignment horizontal="left" wrapText="1" indent="1"/>
    </xf>
    <xf numFmtId="0" fontId="21" fillId="0" borderId="4" xfId="0" applyFont="1" applyBorder="1"/>
    <xf numFmtId="3" fontId="15" fillId="2" borderId="5" xfId="0" applyNumberFormat="1" applyFont="1" applyFill="1" applyBorder="1" applyAlignment="1">
      <alignment horizontal="right"/>
    </xf>
    <xf numFmtId="3" fontId="15" fillId="0" borderId="4" xfId="0" applyNumberFormat="1" applyFont="1" applyBorder="1" applyAlignment="1">
      <alignment horizontal="right"/>
    </xf>
    <xf numFmtId="0" fontId="13" fillId="0" borderId="0" xfId="0" applyFont="1" applyFill="1" applyBorder="1" applyAlignment="1">
      <alignment horizontal="left" wrapText="1"/>
    </xf>
    <xf numFmtId="0" fontId="26" fillId="0" borderId="0" xfId="0" applyFont="1" applyFill="1" applyBorder="1"/>
    <xf numFmtId="165" fontId="12" fillId="0" borderId="0" xfId="1" applyNumberFormat="1" applyFont="1" applyFill="1" applyBorder="1"/>
    <xf numFmtId="164" fontId="13" fillId="0" borderId="0" xfId="0" applyNumberFormat="1" applyFont="1" applyFill="1" applyBorder="1"/>
    <xf numFmtId="0" fontId="27" fillId="0" borderId="0" xfId="0" applyFont="1" applyFill="1" applyBorder="1"/>
    <xf numFmtId="0" fontId="2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wrapText="1" indent="1"/>
    </xf>
    <xf numFmtId="3" fontId="12" fillId="0" borderId="0" xfId="0" applyNumberFormat="1" applyFont="1" applyFill="1" applyBorder="1"/>
    <xf numFmtId="10" fontId="12" fillId="0" borderId="0" xfId="1" applyNumberFormat="1" applyFont="1" applyFill="1" applyBorder="1"/>
    <xf numFmtId="0" fontId="27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31" fillId="0" borderId="0" xfId="0" applyFont="1" applyFill="1" applyBorder="1" applyAlignment="1">
      <alignment horizontal="left" wrapText="1" indent="1"/>
    </xf>
    <xf numFmtId="3" fontId="27" fillId="0" borderId="0" xfId="0" applyNumberFormat="1" applyFont="1" applyFill="1" applyBorder="1"/>
    <xf numFmtId="164" fontId="12" fillId="0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/>
    <xf numFmtId="0" fontId="30" fillId="0" borderId="0" xfId="0" applyFont="1" applyFill="1" applyBorder="1"/>
    <xf numFmtId="0" fontId="28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indent="1"/>
    </xf>
    <xf numFmtId="0" fontId="26" fillId="0" borderId="0" xfId="0" applyFont="1" applyFill="1" applyBorder="1" applyAlignment="1">
      <alignment horizontal="left"/>
    </xf>
    <xf numFmtId="4" fontId="13" fillId="0" borderId="0" xfId="0" applyNumberFormat="1" applyFont="1" applyFill="1" applyBorder="1"/>
    <xf numFmtId="4" fontId="11" fillId="0" borderId="0" xfId="0" applyNumberFormat="1" applyFont="1"/>
    <xf numFmtId="4" fontId="11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166" fontId="0" fillId="0" borderId="0" xfId="0" applyNumberFormat="1"/>
    <xf numFmtId="0" fontId="47" fillId="0" borderId="0" xfId="0" applyFont="1" applyBorder="1" applyAlignment="1">
      <alignment horizontal="left" wrapText="1" indent="1"/>
    </xf>
    <xf numFmtId="0" fontId="48" fillId="0" borderId="0" xfId="0" applyFont="1" applyBorder="1"/>
    <xf numFmtId="164" fontId="50" fillId="0" borderId="0" xfId="0" applyNumberFormat="1" applyFont="1" applyBorder="1"/>
    <xf numFmtId="164" fontId="49" fillId="2" borderId="17" xfId="0" applyNumberFormat="1" applyFont="1" applyFill="1" applyBorder="1"/>
    <xf numFmtId="164" fontId="6" fillId="2" borderId="17" xfId="0" applyNumberFormat="1" applyFont="1" applyFill="1" applyBorder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11" fillId="0" borderId="0" xfId="0" applyFont="1" applyAlignment="1">
      <alignment horizontal="left" wrapText="1" indent="1"/>
    </xf>
    <xf numFmtId="0" fontId="9" fillId="0" borderId="1" xfId="0" applyFont="1" applyBorder="1" applyAlignment="1">
      <alignment horizontal="right"/>
    </xf>
    <xf numFmtId="164" fontId="14" fillId="2" borderId="0" xfId="0" applyNumberFormat="1" applyFont="1" applyFill="1" applyBorder="1"/>
    <xf numFmtId="164" fontId="6" fillId="2" borderId="0" xfId="0" applyNumberFormat="1" applyFont="1" applyFill="1" applyBorder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</cellXfs>
  <cellStyles count="1883">
    <cellStyle name="20 % - Akzent1" xfId="18" builtinId="30" customBuiltin="1"/>
    <cellStyle name="20 % - Akzent1 2" xfId="41"/>
    <cellStyle name="20 % - Akzent1 3" xfId="1702"/>
    <cellStyle name="20 % - Akzent2" xfId="22" builtinId="34" customBuiltin="1"/>
    <cellStyle name="20 % - Akzent2 2" xfId="42"/>
    <cellStyle name="20 % - Akzent2 3" xfId="1705"/>
    <cellStyle name="20 % - Akzent3" xfId="26" builtinId="38" customBuiltin="1"/>
    <cellStyle name="20 % - Akzent3 2" xfId="43"/>
    <cellStyle name="20 % - Akzent3 3" xfId="1677"/>
    <cellStyle name="20 % - Akzent4" xfId="30" builtinId="42" customBuiltin="1"/>
    <cellStyle name="20 % - Akzent4 2" xfId="44"/>
    <cellStyle name="20 % - Akzent4 3" xfId="1661"/>
    <cellStyle name="20 % - Akzent5" xfId="34" builtinId="46" customBuiltin="1"/>
    <cellStyle name="20 % - Akzent5 2" xfId="45"/>
    <cellStyle name="20 % - Akzent5 3" xfId="1739"/>
    <cellStyle name="20 % - Akzent6" xfId="38" builtinId="50" customBuiltin="1"/>
    <cellStyle name="20 % - Akzent6 2" xfId="46"/>
    <cellStyle name="20 % - Akzent6 3" xfId="1711"/>
    <cellStyle name="20 % - Markeringsfarve1 2" xfId="47"/>
    <cellStyle name="20 % - Markeringsfarve1 2 2" xfId="48"/>
    <cellStyle name="20 % - Markeringsfarve1 2 3" xfId="49"/>
    <cellStyle name="20 % - Markeringsfarve1 3" xfId="50"/>
    <cellStyle name="20 % - Markeringsfarve1 3 2" xfId="51"/>
    <cellStyle name="20 % - Markeringsfarve1 3 3" xfId="52"/>
    <cellStyle name="20 % - Markeringsfarve1 4" xfId="53"/>
    <cellStyle name="20 % - Markeringsfarve1 5" xfId="54"/>
    <cellStyle name="20 % - Markeringsfarve2 2" xfId="55"/>
    <cellStyle name="20 % - Markeringsfarve2 2 2" xfId="56"/>
    <cellStyle name="20 % - Markeringsfarve2 2 3" xfId="57"/>
    <cellStyle name="20 % - Markeringsfarve2 3" xfId="58"/>
    <cellStyle name="20 % - Markeringsfarve2 3 2" xfId="59"/>
    <cellStyle name="20 % - Markeringsfarve2 3 3" xfId="60"/>
    <cellStyle name="20 % - Markeringsfarve2 4" xfId="61"/>
    <cellStyle name="20 % - Markeringsfarve2 5" xfId="62"/>
    <cellStyle name="20 % - Markeringsfarve3 2" xfId="63"/>
    <cellStyle name="20 % - Markeringsfarve3 2 2" xfId="64"/>
    <cellStyle name="20 % - Markeringsfarve3 2 3" xfId="65"/>
    <cellStyle name="20 % - Markeringsfarve3 3" xfId="66"/>
    <cellStyle name="20 % - Markeringsfarve3 3 2" xfId="67"/>
    <cellStyle name="20 % - Markeringsfarve3 3 3" xfId="68"/>
    <cellStyle name="20 % - Markeringsfarve3 4" xfId="69"/>
    <cellStyle name="20 % - Markeringsfarve3 5" xfId="70"/>
    <cellStyle name="20 % - Markeringsfarve4 2" xfId="71"/>
    <cellStyle name="20 % - Markeringsfarve4 2 2" xfId="72"/>
    <cellStyle name="20 % - Markeringsfarve4 2 3" xfId="73"/>
    <cellStyle name="20 % - Markeringsfarve4 3" xfId="74"/>
    <cellStyle name="20 % - Markeringsfarve4 3 2" xfId="75"/>
    <cellStyle name="20 % - Markeringsfarve4 3 3" xfId="76"/>
    <cellStyle name="20 % - Markeringsfarve4 4" xfId="77"/>
    <cellStyle name="20 % - Markeringsfarve4 5" xfId="78"/>
    <cellStyle name="20 % - Markeringsfarve5 2" xfId="79"/>
    <cellStyle name="20 % - Markeringsfarve5 2 2" xfId="80"/>
    <cellStyle name="20 % - Markeringsfarve5 2 3" xfId="81"/>
    <cellStyle name="20 % - Markeringsfarve5 3" xfId="82"/>
    <cellStyle name="20 % - Markeringsfarve5 3 2" xfId="83"/>
    <cellStyle name="20 % - Markeringsfarve5 3 3" xfId="84"/>
    <cellStyle name="20 % - Markeringsfarve5 4" xfId="85"/>
    <cellStyle name="20 % - Markeringsfarve5 5" xfId="86"/>
    <cellStyle name="20 % - Markeringsfarve6 2" xfId="87"/>
    <cellStyle name="20 % - Markeringsfarve6 2 2" xfId="88"/>
    <cellStyle name="20 % - Markeringsfarve6 2 3" xfId="89"/>
    <cellStyle name="20 % - Markeringsfarve6 3" xfId="90"/>
    <cellStyle name="20 % - Markeringsfarve6 3 2" xfId="91"/>
    <cellStyle name="20 % - Markeringsfarve6 3 3" xfId="92"/>
    <cellStyle name="20 % - Markeringsfarve6 4" xfId="93"/>
    <cellStyle name="20 % - Markeringsfarve6 5" xfId="94"/>
    <cellStyle name="20% - Accent1 2" xfId="95"/>
    <cellStyle name="20% - Accent1 2 2" xfId="96"/>
    <cellStyle name="20% - Accent1 2 2 2" xfId="97"/>
    <cellStyle name="20% - Accent1 2 3" xfId="98"/>
    <cellStyle name="20% - Accent1 2 3 2" xfId="99"/>
    <cellStyle name="20% - Accent1 2 4" xfId="100"/>
    <cellStyle name="20% - Accent1 2 5" xfId="101"/>
    <cellStyle name="20% - Accent1 2 6" xfId="102"/>
    <cellStyle name="20% - Accent1 3" xfId="103"/>
    <cellStyle name="20% - Accent1 3 2" xfId="104"/>
    <cellStyle name="20% - Accent1 4" xfId="105"/>
    <cellStyle name="20% - Accent1 4 2" xfId="106"/>
    <cellStyle name="20% - Accent1 5" xfId="107"/>
    <cellStyle name="20% - Accent1 6" xfId="108"/>
    <cellStyle name="20% - Accent1 6 2" xfId="1566"/>
    <cellStyle name="20% - Accent1 7" xfId="109"/>
    <cellStyle name="20% - Accent2 2" xfId="110"/>
    <cellStyle name="20% - Accent2 2 2" xfId="111"/>
    <cellStyle name="20% - Accent2 2 2 2" xfId="112"/>
    <cellStyle name="20% - Accent2 2 3" xfId="113"/>
    <cellStyle name="20% - Accent2 2 3 2" xfId="114"/>
    <cellStyle name="20% - Accent2 2 4" xfId="115"/>
    <cellStyle name="20% - Accent2 2 5" xfId="116"/>
    <cellStyle name="20% - Accent2 2 6" xfId="117"/>
    <cellStyle name="20% - Accent2 3" xfId="118"/>
    <cellStyle name="20% - Accent2 3 2" xfId="119"/>
    <cellStyle name="20% - Accent2 4" xfId="120"/>
    <cellStyle name="20% - Accent2 4 2" xfId="121"/>
    <cellStyle name="20% - Accent2 5" xfId="122"/>
    <cellStyle name="20% - Accent2 6" xfId="123"/>
    <cellStyle name="20% - Accent2 6 2" xfId="1567"/>
    <cellStyle name="20% - Accent2 7" xfId="124"/>
    <cellStyle name="20% - Accent3 2" xfId="125"/>
    <cellStyle name="20% - Accent3 2 2" xfId="126"/>
    <cellStyle name="20% - Accent3 2 2 2" xfId="127"/>
    <cellStyle name="20% - Accent3 2 3" xfId="128"/>
    <cellStyle name="20% - Accent3 2 3 2" xfId="129"/>
    <cellStyle name="20% - Accent3 2 4" xfId="130"/>
    <cellStyle name="20% - Accent3 2 5" xfId="131"/>
    <cellStyle name="20% - Accent3 2 6" xfId="132"/>
    <cellStyle name="20% - Accent3 3" xfId="133"/>
    <cellStyle name="20% - Accent3 3 2" xfId="134"/>
    <cellStyle name="20% - Accent3 4" xfId="135"/>
    <cellStyle name="20% - Accent3 4 2" xfId="136"/>
    <cellStyle name="20% - Accent3 5" xfId="137"/>
    <cellStyle name="20% - Accent3 6" xfId="138"/>
    <cellStyle name="20% - Accent3 6 2" xfId="1568"/>
    <cellStyle name="20% - Accent3 7" xfId="139"/>
    <cellStyle name="20% - Accent4 2" xfId="140"/>
    <cellStyle name="20% - Accent4 2 2" xfId="141"/>
    <cellStyle name="20% - Accent4 2 2 2" xfId="142"/>
    <cellStyle name="20% - Accent4 2 3" xfId="143"/>
    <cellStyle name="20% - Accent4 2 3 2" xfId="144"/>
    <cellStyle name="20% - Accent4 2 4" xfId="145"/>
    <cellStyle name="20% - Accent4 2 5" xfId="146"/>
    <cellStyle name="20% - Accent4 2 6" xfId="147"/>
    <cellStyle name="20% - Accent4 3" xfId="148"/>
    <cellStyle name="20% - Accent4 3 2" xfId="149"/>
    <cellStyle name="20% - Accent4 4" xfId="150"/>
    <cellStyle name="20% - Accent4 4 2" xfId="151"/>
    <cellStyle name="20% - Accent4 5" xfId="152"/>
    <cellStyle name="20% - Accent4 6" xfId="153"/>
    <cellStyle name="20% - Accent4 6 2" xfId="1569"/>
    <cellStyle name="20% - Accent4 7" xfId="154"/>
    <cellStyle name="20% - Accent5 2" xfId="155"/>
    <cellStyle name="20% - Accent5 2 2" xfId="156"/>
    <cellStyle name="20% - Accent5 2 2 2" xfId="157"/>
    <cellStyle name="20% - Accent5 2 3" xfId="158"/>
    <cellStyle name="20% - Accent5 2 3 2" xfId="159"/>
    <cellStyle name="20% - Accent5 2 4" xfId="160"/>
    <cellStyle name="20% - Accent5 2 5" xfId="161"/>
    <cellStyle name="20% - Accent5 2 6" xfId="162"/>
    <cellStyle name="20% - Accent5 3" xfId="163"/>
    <cellStyle name="20% - Accent5 3 2" xfId="164"/>
    <cellStyle name="20% - Accent5 4" xfId="165"/>
    <cellStyle name="20% - Accent5 4 2" xfId="166"/>
    <cellStyle name="20% - Accent5 5" xfId="167"/>
    <cellStyle name="20% - Accent5 6" xfId="168"/>
    <cellStyle name="20% - Accent5 6 2" xfId="1570"/>
    <cellStyle name="20% - Accent5 7" xfId="169"/>
    <cellStyle name="20% - Accent6 2" xfId="170"/>
    <cellStyle name="20% - Accent6 2 2" xfId="171"/>
    <cellStyle name="20% - Accent6 2 2 2" xfId="172"/>
    <cellStyle name="20% - Accent6 2 3" xfId="173"/>
    <cellStyle name="20% - Accent6 2 3 2" xfId="174"/>
    <cellStyle name="20% - Accent6 2 4" xfId="175"/>
    <cellStyle name="20% - Accent6 2 5" xfId="176"/>
    <cellStyle name="20% - Accent6 2 6" xfId="177"/>
    <cellStyle name="20% - Accent6 3" xfId="178"/>
    <cellStyle name="20% - Accent6 3 2" xfId="179"/>
    <cellStyle name="20% - Accent6 4" xfId="180"/>
    <cellStyle name="20% - Accent6 4 2" xfId="181"/>
    <cellStyle name="20% - Accent6 5" xfId="182"/>
    <cellStyle name="20% - Accent6 6" xfId="183"/>
    <cellStyle name="20% - Accent6 6 2" xfId="1571"/>
    <cellStyle name="20% - Accent6 7" xfId="184"/>
    <cellStyle name="20% - Akzent1" xfId="185"/>
    <cellStyle name="20% - Akzent2" xfId="186"/>
    <cellStyle name="20% - Akzent3" xfId="187"/>
    <cellStyle name="20% - Akzent4" xfId="188"/>
    <cellStyle name="20% - Akzent5" xfId="189"/>
    <cellStyle name="20% - Akzent6" xfId="190"/>
    <cellStyle name="4" xfId="191"/>
    <cellStyle name="40 % - Akzent1" xfId="19" builtinId="31" customBuiltin="1"/>
    <cellStyle name="40 % - Akzent1 2" xfId="192"/>
    <cellStyle name="40 % - Akzent1 3" xfId="1703"/>
    <cellStyle name="40 % - Akzent2" xfId="23" builtinId="35" customBuiltin="1"/>
    <cellStyle name="40 % - Akzent2 2" xfId="193"/>
    <cellStyle name="40 % - Akzent2 3" xfId="1706"/>
    <cellStyle name="40 % - Akzent3" xfId="27" builtinId="39" customBuiltin="1"/>
    <cellStyle name="40 % - Akzent3 2" xfId="194"/>
    <cellStyle name="40 % - Akzent3 3" xfId="1853"/>
    <cellStyle name="40 % - Akzent4" xfId="31" builtinId="43" customBuiltin="1"/>
    <cellStyle name="40 % - Akzent4 2" xfId="195"/>
    <cellStyle name="40 % - Akzent4 3" xfId="1854"/>
    <cellStyle name="40 % - Akzent5" xfId="35" builtinId="47" customBuiltin="1"/>
    <cellStyle name="40 % - Akzent5 2" xfId="196"/>
    <cellStyle name="40 % - Akzent5 3" xfId="1709"/>
    <cellStyle name="40 % - Akzent6" xfId="39" builtinId="51" customBuiltin="1"/>
    <cellStyle name="40 % - Akzent6 2" xfId="197"/>
    <cellStyle name="40 % - Akzent6 3" xfId="1712"/>
    <cellStyle name="40 % - Markeringsfarve1 2" xfId="198"/>
    <cellStyle name="40 % - Markeringsfarve1 2 2" xfId="199"/>
    <cellStyle name="40 % - Markeringsfarve1 2 3" xfId="200"/>
    <cellStyle name="40 % - Markeringsfarve1 3" xfId="201"/>
    <cellStyle name="40 % - Markeringsfarve1 3 2" xfId="202"/>
    <cellStyle name="40 % - Markeringsfarve1 3 3" xfId="203"/>
    <cellStyle name="40 % - Markeringsfarve1 4" xfId="204"/>
    <cellStyle name="40 % - Markeringsfarve1 5" xfId="205"/>
    <cellStyle name="40 % - Markeringsfarve2 2" xfId="206"/>
    <cellStyle name="40 % - Markeringsfarve2 2 2" xfId="207"/>
    <cellStyle name="40 % - Markeringsfarve2 2 3" xfId="208"/>
    <cellStyle name="40 % - Markeringsfarve2 3" xfId="209"/>
    <cellStyle name="40 % - Markeringsfarve2 3 2" xfId="210"/>
    <cellStyle name="40 % - Markeringsfarve2 3 3" xfId="211"/>
    <cellStyle name="40 % - Markeringsfarve2 4" xfId="212"/>
    <cellStyle name="40 % - Markeringsfarve2 5" xfId="213"/>
    <cellStyle name="40 % - Markeringsfarve3 2" xfId="214"/>
    <cellStyle name="40 % - Markeringsfarve3 2 2" xfId="215"/>
    <cellStyle name="40 % - Markeringsfarve3 2 3" xfId="216"/>
    <cellStyle name="40 % - Markeringsfarve3 3" xfId="217"/>
    <cellStyle name="40 % - Markeringsfarve3 3 2" xfId="218"/>
    <cellStyle name="40 % - Markeringsfarve3 3 3" xfId="219"/>
    <cellStyle name="40 % - Markeringsfarve3 4" xfId="220"/>
    <cellStyle name="40 % - Markeringsfarve3 5" xfId="221"/>
    <cellStyle name="40 % - Markeringsfarve4 2" xfId="222"/>
    <cellStyle name="40 % - Markeringsfarve4 2 2" xfId="223"/>
    <cellStyle name="40 % - Markeringsfarve4 2 3" xfId="224"/>
    <cellStyle name="40 % - Markeringsfarve4 3" xfId="225"/>
    <cellStyle name="40 % - Markeringsfarve4 3 2" xfId="226"/>
    <cellStyle name="40 % - Markeringsfarve4 3 3" xfId="227"/>
    <cellStyle name="40 % - Markeringsfarve4 4" xfId="228"/>
    <cellStyle name="40 % - Markeringsfarve4 5" xfId="229"/>
    <cellStyle name="40 % - Markeringsfarve5 2" xfId="230"/>
    <cellStyle name="40 % - Markeringsfarve5 2 2" xfId="231"/>
    <cellStyle name="40 % - Markeringsfarve5 2 3" xfId="232"/>
    <cellStyle name="40 % - Markeringsfarve5 3" xfId="233"/>
    <cellStyle name="40 % - Markeringsfarve5 3 2" xfId="234"/>
    <cellStyle name="40 % - Markeringsfarve5 3 3" xfId="235"/>
    <cellStyle name="40 % - Markeringsfarve5 4" xfId="236"/>
    <cellStyle name="40 % - Markeringsfarve5 5" xfId="237"/>
    <cellStyle name="40 % - Markeringsfarve6 2" xfId="238"/>
    <cellStyle name="40 % - Markeringsfarve6 2 2" xfId="239"/>
    <cellStyle name="40 % - Markeringsfarve6 2 3" xfId="240"/>
    <cellStyle name="40 % - Markeringsfarve6 3" xfId="241"/>
    <cellStyle name="40 % - Markeringsfarve6 3 2" xfId="242"/>
    <cellStyle name="40 % - Markeringsfarve6 3 3" xfId="243"/>
    <cellStyle name="40 % - Markeringsfarve6 4" xfId="244"/>
    <cellStyle name="40 % - Markeringsfarve6 5" xfId="245"/>
    <cellStyle name="40% - Accent1 2" xfId="246"/>
    <cellStyle name="40% - Accent1 2 2" xfId="247"/>
    <cellStyle name="40% - Accent1 2 2 2" xfId="248"/>
    <cellStyle name="40% - Accent1 2 3" xfId="249"/>
    <cellStyle name="40% - Accent1 2 3 2" xfId="250"/>
    <cellStyle name="40% - Accent1 2 4" xfId="251"/>
    <cellStyle name="40% - Accent1 2 5" xfId="252"/>
    <cellStyle name="40% - Accent1 2 6" xfId="253"/>
    <cellStyle name="40% - Accent1 3" xfId="254"/>
    <cellStyle name="40% - Accent1 3 2" xfId="255"/>
    <cellStyle name="40% - Accent1 4" xfId="256"/>
    <cellStyle name="40% - Accent1 4 2" xfId="257"/>
    <cellStyle name="40% - Accent1 5" xfId="258"/>
    <cellStyle name="40% - Accent1 6" xfId="259"/>
    <cellStyle name="40% - Accent1 6 2" xfId="1572"/>
    <cellStyle name="40% - Accent1 7" xfId="260"/>
    <cellStyle name="40% - Accent2 2" xfId="261"/>
    <cellStyle name="40% - Accent2 2 2" xfId="262"/>
    <cellStyle name="40% - Accent2 2 2 2" xfId="263"/>
    <cellStyle name="40% - Accent2 2 3" xfId="264"/>
    <cellStyle name="40% - Accent2 2 3 2" xfId="265"/>
    <cellStyle name="40% - Accent2 2 4" xfId="266"/>
    <cellStyle name="40% - Accent2 2 5" xfId="267"/>
    <cellStyle name="40% - Accent2 2 6" xfId="268"/>
    <cellStyle name="40% - Accent2 3" xfId="269"/>
    <cellStyle name="40% - Accent2 3 2" xfId="270"/>
    <cellStyle name="40% - Accent2 4" xfId="271"/>
    <cellStyle name="40% - Accent2 4 2" xfId="272"/>
    <cellStyle name="40% - Accent2 5" xfId="273"/>
    <cellStyle name="40% - Accent2 6" xfId="274"/>
    <cellStyle name="40% - Accent2 6 2" xfId="1573"/>
    <cellStyle name="40% - Accent2 7" xfId="275"/>
    <cellStyle name="40% - Accent3 2" xfId="276"/>
    <cellStyle name="40% - Accent3 2 2" xfId="277"/>
    <cellStyle name="40% - Accent3 2 2 2" xfId="278"/>
    <cellStyle name="40% - Accent3 2 3" xfId="279"/>
    <cellStyle name="40% - Accent3 2 3 2" xfId="280"/>
    <cellStyle name="40% - Accent3 2 4" xfId="281"/>
    <cellStyle name="40% - Accent3 2 5" xfId="282"/>
    <cellStyle name="40% - Accent3 2 6" xfId="283"/>
    <cellStyle name="40% - Accent3 3" xfId="284"/>
    <cellStyle name="40% - Accent3 3 2" xfId="285"/>
    <cellStyle name="40% - Accent3 4" xfId="286"/>
    <cellStyle name="40% - Accent3 4 2" xfId="287"/>
    <cellStyle name="40% - Accent3 5" xfId="288"/>
    <cellStyle name="40% - Accent3 6" xfId="289"/>
    <cellStyle name="40% - Accent3 6 2" xfId="1574"/>
    <cellStyle name="40% - Accent3 7" xfId="290"/>
    <cellStyle name="40% - Accent4 2" xfId="291"/>
    <cellStyle name="40% - Accent4 2 2" xfId="292"/>
    <cellStyle name="40% - Accent4 2 2 2" xfId="293"/>
    <cellStyle name="40% - Accent4 2 3" xfId="294"/>
    <cellStyle name="40% - Accent4 2 3 2" xfId="295"/>
    <cellStyle name="40% - Accent4 2 4" xfId="296"/>
    <cellStyle name="40% - Accent4 2 5" xfId="297"/>
    <cellStyle name="40% - Accent4 2 6" xfId="298"/>
    <cellStyle name="40% - Accent4 3" xfId="299"/>
    <cellStyle name="40% - Accent4 3 2" xfId="300"/>
    <cellStyle name="40% - Accent4 4" xfId="301"/>
    <cellStyle name="40% - Accent4 4 2" xfId="302"/>
    <cellStyle name="40% - Accent4 5" xfId="303"/>
    <cellStyle name="40% - Accent4 6" xfId="304"/>
    <cellStyle name="40% - Accent4 6 2" xfId="1575"/>
    <cellStyle name="40% - Accent4 7" xfId="305"/>
    <cellStyle name="40% - Accent5 2" xfId="306"/>
    <cellStyle name="40% - Accent5 2 2" xfId="307"/>
    <cellStyle name="40% - Accent5 2 2 2" xfId="308"/>
    <cellStyle name="40% - Accent5 2 3" xfId="309"/>
    <cellStyle name="40% - Accent5 2 3 2" xfId="310"/>
    <cellStyle name="40% - Accent5 2 4" xfId="311"/>
    <cellStyle name="40% - Accent5 2 5" xfId="312"/>
    <cellStyle name="40% - Accent5 2 6" xfId="313"/>
    <cellStyle name="40% - Accent5 3" xfId="314"/>
    <cellStyle name="40% - Accent5 3 2" xfId="315"/>
    <cellStyle name="40% - Accent5 4" xfId="316"/>
    <cellStyle name="40% - Accent5 4 2" xfId="317"/>
    <cellStyle name="40% - Accent5 5" xfId="318"/>
    <cellStyle name="40% - Accent5 6" xfId="319"/>
    <cellStyle name="40% - Accent5 6 2" xfId="1576"/>
    <cellStyle name="40% - Accent5 7" xfId="320"/>
    <cellStyle name="40% - Accent6 2" xfId="321"/>
    <cellStyle name="40% - Accent6 2 2" xfId="322"/>
    <cellStyle name="40% - Accent6 2 2 2" xfId="323"/>
    <cellStyle name="40% - Accent6 2 3" xfId="324"/>
    <cellStyle name="40% - Accent6 2 3 2" xfId="325"/>
    <cellStyle name="40% - Accent6 2 4" xfId="326"/>
    <cellStyle name="40% - Accent6 2 5" xfId="327"/>
    <cellStyle name="40% - Accent6 2 6" xfId="328"/>
    <cellStyle name="40% - Accent6 3" xfId="329"/>
    <cellStyle name="40% - Accent6 3 2" xfId="330"/>
    <cellStyle name="40% - Accent6 4" xfId="331"/>
    <cellStyle name="40% - Accent6 4 2" xfId="332"/>
    <cellStyle name="40% - Accent6 5" xfId="333"/>
    <cellStyle name="40% - Accent6 6" xfId="334"/>
    <cellStyle name="40% - Accent6 6 2" xfId="1577"/>
    <cellStyle name="40% - Accent6 7" xfId="335"/>
    <cellStyle name="40% - Akzent1" xfId="336"/>
    <cellStyle name="40% - Akzent2" xfId="337"/>
    <cellStyle name="40% - Akzent3" xfId="338"/>
    <cellStyle name="40% - Akzent4" xfId="339"/>
    <cellStyle name="40% - Akzent5" xfId="340"/>
    <cellStyle name="40% - Akzent6" xfId="341"/>
    <cellStyle name="5" xfId="342"/>
    <cellStyle name="6" xfId="343"/>
    <cellStyle name="60 % - Akzent1" xfId="20" builtinId="32" customBuiltin="1"/>
    <cellStyle name="60 % - Akzent1 2" xfId="344"/>
    <cellStyle name="60 % - Akzent1 3" xfId="1578"/>
    <cellStyle name="60 % - Akzent1 4" xfId="1668"/>
    <cellStyle name="60 % - Akzent1 5" xfId="1665"/>
    <cellStyle name="60 % - Akzent1 6" xfId="1704"/>
    <cellStyle name="60 % - Akzent2" xfId="24" builtinId="36" customBuiltin="1"/>
    <cellStyle name="60 % - Akzent2 2" xfId="345"/>
    <cellStyle name="60 % - Akzent2 3" xfId="1579"/>
    <cellStyle name="60 % - Akzent2 4" xfId="1670"/>
    <cellStyle name="60 % - Akzent2 5" xfId="1666"/>
    <cellStyle name="60 % - Akzent2 6" xfId="1707"/>
    <cellStyle name="60 % - Akzent3" xfId="28" builtinId="40" customBuiltin="1"/>
    <cellStyle name="60 % - Akzent3 2" xfId="346"/>
    <cellStyle name="60 % - Akzent3 3" xfId="1580"/>
    <cellStyle name="60 % - Akzent3 4" xfId="1672"/>
    <cellStyle name="60 % - Akzent3 5" xfId="1667"/>
    <cellStyle name="60 % - Akzent3 6" xfId="1685"/>
    <cellStyle name="60 % - Akzent4" xfId="32" builtinId="44" customBuiltin="1"/>
    <cellStyle name="60 % - Akzent4 2" xfId="347"/>
    <cellStyle name="60 % - Akzent4 3" xfId="1581"/>
    <cellStyle name="60 % - Akzent4 4" xfId="1674"/>
    <cellStyle name="60 % - Akzent4 5" xfId="1669"/>
    <cellStyle name="60 % - Akzent4 6" xfId="1681"/>
    <cellStyle name="60 % - Akzent5" xfId="36" builtinId="48" customBuiltin="1"/>
    <cellStyle name="60 % - Akzent5 2" xfId="348"/>
    <cellStyle name="60 % - Akzent5 3" xfId="1582"/>
    <cellStyle name="60 % - Akzent5 4" xfId="1675"/>
    <cellStyle name="60 % - Akzent5 5" xfId="1671"/>
    <cellStyle name="60 % - Akzent5 6" xfId="1710"/>
    <cellStyle name="60 % - Akzent6" xfId="40" builtinId="52" customBuiltin="1"/>
    <cellStyle name="60 % - Akzent6 2" xfId="349"/>
    <cellStyle name="60 % - Akzent6 3" xfId="1583"/>
    <cellStyle name="60 % - Akzent6 4" xfId="1676"/>
    <cellStyle name="60 % - Akzent6 5" xfId="1673"/>
    <cellStyle name="60 % - Akzent6 6" xfId="1734"/>
    <cellStyle name="60% - Accent1 2" xfId="350"/>
    <cellStyle name="60% - Accent1 2 2" xfId="351"/>
    <cellStyle name="60% - Accent1 2 3" xfId="352"/>
    <cellStyle name="60% - Accent1 3" xfId="353"/>
    <cellStyle name="60% - Accent1 4" xfId="354"/>
    <cellStyle name="60% - Accent2 2" xfId="355"/>
    <cellStyle name="60% - Accent2 2 2" xfId="356"/>
    <cellStyle name="60% - Accent2 2 3" xfId="357"/>
    <cellStyle name="60% - Accent2 3" xfId="358"/>
    <cellStyle name="60% - Accent2 4" xfId="359"/>
    <cellStyle name="60% - Accent3 2" xfId="360"/>
    <cellStyle name="60% - Accent3 2 2" xfId="361"/>
    <cellStyle name="60% - Accent3 2 3" xfId="362"/>
    <cellStyle name="60% - Accent3 3" xfId="363"/>
    <cellStyle name="60% - Accent3 4" xfId="364"/>
    <cellStyle name="60% - Accent4 2" xfId="365"/>
    <cellStyle name="60% - Accent4 2 2" xfId="366"/>
    <cellStyle name="60% - Accent4 2 3" xfId="367"/>
    <cellStyle name="60% - Accent4 3" xfId="368"/>
    <cellStyle name="60% - Accent4 4" xfId="369"/>
    <cellStyle name="60% - Accent5 2" xfId="370"/>
    <cellStyle name="60% - Accent5 2 2" xfId="371"/>
    <cellStyle name="60% - Accent5 2 3" xfId="372"/>
    <cellStyle name="60% - Accent5 3" xfId="373"/>
    <cellStyle name="60% - Accent5 4" xfId="374"/>
    <cellStyle name="60% - Accent6 2" xfId="375"/>
    <cellStyle name="60% - Accent6 2 2" xfId="376"/>
    <cellStyle name="60% - Accent6 2 3" xfId="377"/>
    <cellStyle name="60% - Accent6 3" xfId="378"/>
    <cellStyle name="60% - Accent6 4" xfId="379"/>
    <cellStyle name="60% - Akzent1" xfId="380"/>
    <cellStyle name="60% - Akzent2" xfId="381"/>
    <cellStyle name="60% - Akzent3" xfId="382"/>
    <cellStyle name="60% - Akzent4" xfId="383"/>
    <cellStyle name="60% - Akzent5" xfId="384"/>
    <cellStyle name="60% - Akzent6" xfId="385"/>
    <cellStyle name="9" xfId="386"/>
    <cellStyle name="Accent1 2" xfId="387"/>
    <cellStyle name="Accent1 2 2" xfId="388"/>
    <cellStyle name="Accent1 2 3" xfId="389"/>
    <cellStyle name="Accent1 3" xfId="390"/>
    <cellStyle name="Accent1 4" xfId="391"/>
    <cellStyle name="Accent2 2" xfId="392"/>
    <cellStyle name="Accent2 2 2" xfId="393"/>
    <cellStyle name="Accent2 2 3" xfId="394"/>
    <cellStyle name="Accent2 3" xfId="395"/>
    <cellStyle name="Accent2 4" xfId="396"/>
    <cellStyle name="Accent3 2" xfId="397"/>
    <cellStyle name="Accent3 2 2" xfId="398"/>
    <cellStyle name="Accent3 2 3" xfId="399"/>
    <cellStyle name="Accent3 3" xfId="400"/>
    <cellStyle name="Accent3 4" xfId="401"/>
    <cellStyle name="Accent4 2" xfId="402"/>
    <cellStyle name="Accent4 2 2" xfId="403"/>
    <cellStyle name="Accent4 2 3" xfId="404"/>
    <cellStyle name="Accent4 3" xfId="405"/>
    <cellStyle name="Accent4 4" xfId="406"/>
    <cellStyle name="Accent5 2" xfId="407"/>
    <cellStyle name="Accent5 2 2" xfId="408"/>
    <cellStyle name="Accent5 3" xfId="409"/>
    <cellStyle name="Accent5 4" xfId="410"/>
    <cellStyle name="Accent6 2" xfId="411"/>
    <cellStyle name="Accent6 2 2" xfId="412"/>
    <cellStyle name="Accent6 2 3" xfId="413"/>
    <cellStyle name="Accent6 3" xfId="414"/>
    <cellStyle name="Accent6 4" xfId="415"/>
    <cellStyle name="Akzent1" xfId="17" builtinId="29" customBuiltin="1"/>
    <cellStyle name="Akzent1 2" xfId="416"/>
    <cellStyle name="Akzent1 3" xfId="1701"/>
    <cellStyle name="Akzent2" xfId="21" builtinId="33" customBuiltin="1"/>
    <cellStyle name="Akzent2 2" xfId="417"/>
    <cellStyle name="Akzent2 3" xfId="1663"/>
    <cellStyle name="Akzent3" xfId="25" builtinId="37" customBuiltin="1"/>
    <cellStyle name="Akzent3 2" xfId="418"/>
    <cellStyle name="Akzent3 3" xfId="1682"/>
    <cellStyle name="Akzent4" xfId="29" builtinId="41" customBuiltin="1"/>
    <cellStyle name="Akzent4 2" xfId="419"/>
    <cellStyle name="Akzent4 3" xfId="1708"/>
    <cellStyle name="Akzent5" xfId="33" builtinId="45" customBuiltin="1"/>
    <cellStyle name="Akzent5 2" xfId="420"/>
    <cellStyle name="Akzent5 3" xfId="1664"/>
    <cellStyle name="Akzent6" xfId="37" builtinId="49" customBuiltin="1"/>
    <cellStyle name="Akzent6 2" xfId="421"/>
    <cellStyle name="Akzent6 3" xfId="1855"/>
    <cellStyle name="Ausgabe" xfId="10" builtinId="21" customBuiltin="1"/>
    <cellStyle name="Ausgabe 2" xfId="422"/>
    <cellStyle name="Ausgabe 3" xfId="1740"/>
    <cellStyle name="Bad 2" xfId="423"/>
    <cellStyle name="Bad 2 2" xfId="424"/>
    <cellStyle name="Bad 2 3" xfId="425"/>
    <cellStyle name="Bad 3" xfId="426"/>
    <cellStyle name="Bad 4" xfId="427"/>
    <cellStyle name="Bad 5" xfId="428"/>
    <cellStyle name="Bad 6" xfId="429"/>
    <cellStyle name="Bemærk! 2" xfId="430"/>
    <cellStyle name="Bemærk! 2 2" xfId="431"/>
    <cellStyle name="Bemærk! 2 2 2" xfId="432"/>
    <cellStyle name="Bemærk! 2 2 2 2" xfId="433"/>
    <cellStyle name="Bemærk! 2 2 3" xfId="434"/>
    <cellStyle name="Bemærk! 2 2 3 2" xfId="435"/>
    <cellStyle name="Bemærk! 2 2 4" xfId="436"/>
    <cellStyle name="Bemærk! 2 3" xfId="437"/>
    <cellStyle name="Bemærk! 2 3 2" xfId="438"/>
    <cellStyle name="Bemærk! 2 4" xfId="439"/>
    <cellStyle name="Bemærk! 2 4 2" xfId="440"/>
    <cellStyle name="Bemærk! 2 5" xfId="441"/>
    <cellStyle name="Bemærk! 3" xfId="442"/>
    <cellStyle name="Bemærk! 3 2" xfId="443"/>
    <cellStyle name="Bemærk! 3 2 2" xfId="444"/>
    <cellStyle name="Bemærk! 3 3" xfId="445"/>
    <cellStyle name="Bemærk! 3 3 2" xfId="446"/>
    <cellStyle name="Bemærk! 3 4" xfId="447"/>
    <cellStyle name="Berechnung" xfId="11" builtinId="22" customBuiltin="1"/>
    <cellStyle name="Berechnung 2" xfId="448"/>
    <cellStyle name="Berechnung 3" xfId="1698"/>
    <cellStyle name="C01_Main head" xfId="449"/>
    <cellStyle name="C02_Column heads" xfId="450"/>
    <cellStyle name="C03_Sub head bold" xfId="451"/>
    <cellStyle name="C03a_Sub head" xfId="452"/>
    <cellStyle name="C04_Total text white bold" xfId="453"/>
    <cellStyle name="C04a_Total text black with rule" xfId="454"/>
    <cellStyle name="C05_Main text" xfId="455"/>
    <cellStyle name="C06_Figs" xfId="456"/>
    <cellStyle name="C07_Figs 1 dec percent" xfId="457"/>
    <cellStyle name="C08_Figs 1 decimal" xfId="458"/>
    <cellStyle name="C09_Notes" xfId="459"/>
    <cellStyle name="Calculation 2" xfId="460"/>
    <cellStyle name="Calculation 2 2" xfId="461"/>
    <cellStyle name="Calculation 2 3" xfId="462"/>
    <cellStyle name="Calculation 3" xfId="463"/>
    <cellStyle name="Calculation 4" xfId="464"/>
    <cellStyle name="Check Cell 2" xfId="465"/>
    <cellStyle name="Check Cell 2 2" xfId="466"/>
    <cellStyle name="Check Cell 3" xfId="467"/>
    <cellStyle name="Check Cell 4" xfId="468"/>
    <cellStyle name="Comma 10" xfId="469"/>
    <cellStyle name="Comma 10 2" xfId="470"/>
    <cellStyle name="Comma 10 2 2" xfId="471"/>
    <cellStyle name="Comma 10 3" xfId="472"/>
    <cellStyle name="Comma 10 3 2" xfId="473"/>
    <cellStyle name="Comma 10 4" xfId="474"/>
    <cellStyle name="Comma 10 4 2" xfId="475"/>
    <cellStyle name="Comma 10 5" xfId="476"/>
    <cellStyle name="Comma 10 6" xfId="477"/>
    <cellStyle name="Comma 11" xfId="478"/>
    <cellStyle name="Comma 11 2" xfId="479"/>
    <cellStyle name="Comma 11 2 2" xfId="480"/>
    <cellStyle name="Comma 11 2 2 2" xfId="1530"/>
    <cellStyle name="Comma 11 2 2 2 2" xfId="1622"/>
    <cellStyle name="Comma 11 2 2 2 2 2" xfId="1819"/>
    <cellStyle name="Comma 11 2 2 2 3" xfId="1754"/>
    <cellStyle name="Comma 11 2 2 3" xfId="1585"/>
    <cellStyle name="Comma 11 2 2 3 2" xfId="1787"/>
    <cellStyle name="Comma 11 2 2 4" xfId="1684"/>
    <cellStyle name="Comma 11 2 3" xfId="1526"/>
    <cellStyle name="Comma 11 2 3 2" xfId="1560"/>
    <cellStyle name="Comma 11 2 3 2 2" xfId="1650"/>
    <cellStyle name="Comma 11 2 3 2 2 2" xfId="1847"/>
    <cellStyle name="Comma 11 2 3 2 3" xfId="1782"/>
    <cellStyle name="Comma 11 2 3 3" xfId="1618"/>
    <cellStyle name="Comma 11 2 3 3 2" xfId="1815"/>
    <cellStyle name="Comma 11 2 3 4" xfId="1750"/>
    <cellStyle name="Comma 11 2 3 5" xfId="1713"/>
    <cellStyle name="Comma 11 2 3 6" xfId="1859"/>
    <cellStyle name="Comma 11 2 3 7" xfId="1862"/>
    <cellStyle name="Comma 11 2 4" xfId="1529"/>
    <cellStyle name="Comma 11 2 4 2" xfId="1621"/>
    <cellStyle name="Comma 11 2 4 2 2" xfId="1818"/>
    <cellStyle name="Comma 11 2 4 3" xfId="1753"/>
    <cellStyle name="Comma 11 2 5" xfId="1584"/>
    <cellStyle name="Comma 11 2 5 2" xfId="1786"/>
    <cellStyle name="Comma 11 2 6" xfId="1683"/>
    <cellStyle name="Comma 11 3" xfId="481"/>
    <cellStyle name="Comma 11 3 2" xfId="482"/>
    <cellStyle name="Comma 11 3 2 2" xfId="483"/>
    <cellStyle name="Comma 11 3 3" xfId="484"/>
    <cellStyle name="Comma 11 3 3 2" xfId="485"/>
    <cellStyle name="Comma 11 3 4" xfId="486"/>
    <cellStyle name="Comma 11 3 4 2" xfId="487"/>
    <cellStyle name="Comma 11 3 5" xfId="488"/>
    <cellStyle name="Comma 11 4" xfId="489"/>
    <cellStyle name="Comma 11 4 2" xfId="490"/>
    <cellStyle name="Comma 11 4 2 2" xfId="491"/>
    <cellStyle name="Comma 11 4 3" xfId="492"/>
    <cellStyle name="Comma 11 4 3 2" xfId="493"/>
    <cellStyle name="Comma 11 4 4" xfId="494"/>
    <cellStyle name="Comma 11 4 4 2" xfId="495"/>
    <cellStyle name="Comma 11 4 5" xfId="496"/>
    <cellStyle name="Comma 11 5" xfId="497"/>
    <cellStyle name="Comma 11 5 2" xfId="498"/>
    <cellStyle name="Comma 11 6" xfId="499"/>
    <cellStyle name="Comma 11 6 2" xfId="500"/>
    <cellStyle name="Comma 12" xfId="501"/>
    <cellStyle name="Comma 12 2" xfId="502"/>
    <cellStyle name="Comma 12 2 2" xfId="503"/>
    <cellStyle name="Comma 12 2 2 2" xfId="504"/>
    <cellStyle name="Comma 12 2 2 2 2" xfId="1524"/>
    <cellStyle name="Comma 12 2 2 2 2 10" xfId="1868"/>
    <cellStyle name="Comma 12 2 2 2 2 11" xfId="1871"/>
    <cellStyle name="Comma 12 2 2 2 2 12" xfId="1874"/>
    <cellStyle name="Comma 12 2 2 2 2 13" xfId="1877"/>
    <cellStyle name="Comma 12 2 2 2 2 14" xfId="1880"/>
    <cellStyle name="Comma 12 2 2 2 2 2" xfId="1558"/>
    <cellStyle name="Comma 12 2 2 2 2 2 2" xfId="1648"/>
    <cellStyle name="Comma 12 2 2 2 2 2 2 2" xfId="1845"/>
    <cellStyle name="Comma 12 2 2 2 2 2 3" xfId="1780"/>
    <cellStyle name="Comma 12 2 2 2 2 3" xfId="1616"/>
    <cellStyle name="Comma 12 2 2 2 2 3 2" xfId="1813"/>
    <cellStyle name="Comma 12 2 2 2 2 4" xfId="1748"/>
    <cellStyle name="Comma 12 2 2 2 2 5" xfId="1737"/>
    <cellStyle name="Comma 12 2 2 2 2 6" xfId="1857"/>
    <cellStyle name="Comma 12 2 2 2 2 7" xfId="1858"/>
    <cellStyle name="Comma 12 2 2 2 2 8" xfId="1861"/>
    <cellStyle name="Comma 12 2 2 2 2 9" xfId="1864"/>
    <cellStyle name="Comma 12 2 3" xfId="505"/>
    <cellStyle name="Comma 12 3" xfId="506"/>
    <cellStyle name="Comma 12 3 2" xfId="507"/>
    <cellStyle name="Comma 12 3 2 2" xfId="508"/>
    <cellStyle name="Comma 12 3 3" xfId="509"/>
    <cellStyle name="Comma 12 4" xfId="510"/>
    <cellStyle name="Comma 12 4 2" xfId="511"/>
    <cellStyle name="Comma 12 4 2 2" xfId="512"/>
    <cellStyle name="Comma 12 4 3" xfId="513"/>
    <cellStyle name="Comma 12 5" xfId="514"/>
    <cellStyle name="Comma 12 5 2" xfId="515"/>
    <cellStyle name="Comma 12 6" xfId="516"/>
    <cellStyle name="Comma 13" xfId="517"/>
    <cellStyle name="Comma 13 2" xfId="518"/>
    <cellStyle name="Comma 13 2 2" xfId="519"/>
    <cellStyle name="Comma 13 2 2 2" xfId="520"/>
    <cellStyle name="Comma 13 2 3" xfId="521"/>
    <cellStyle name="Comma 13 3" xfId="522"/>
    <cellStyle name="Comma 13 3 2" xfId="523"/>
    <cellStyle name="Comma 13 3 2 2" xfId="524"/>
    <cellStyle name="Comma 13 3 3" xfId="525"/>
    <cellStyle name="Comma 13 4" xfId="526"/>
    <cellStyle name="Comma 13 4 2" xfId="527"/>
    <cellStyle name="Comma 13 4 2 2" xfId="528"/>
    <cellStyle name="Comma 13 4 3" xfId="529"/>
    <cellStyle name="Comma 13 5" xfId="530"/>
    <cellStyle name="Comma 13 5 2" xfId="531"/>
    <cellStyle name="Comma 13 6" xfId="532"/>
    <cellStyle name="Comma 14" xfId="533"/>
    <cellStyle name="Comma 14 2" xfId="534"/>
    <cellStyle name="Comma 14 2 2" xfId="535"/>
    <cellStyle name="Comma 14 3" xfId="536"/>
    <cellStyle name="Comma 14 3 2" xfId="537"/>
    <cellStyle name="Comma 14 4" xfId="538"/>
    <cellStyle name="Comma 14 4 2" xfId="539"/>
    <cellStyle name="Comma 14 5" xfId="540"/>
    <cellStyle name="Comma 15" xfId="541"/>
    <cellStyle name="Comma 15 2" xfId="542"/>
    <cellStyle name="Comma 15 2 2" xfId="543"/>
    <cellStyle name="Comma 15 3" xfId="544"/>
    <cellStyle name="Comma 15 3 2" xfId="545"/>
    <cellStyle name="Comma 15 4" xfId="546"/>
    <cellStyle name="Comma 15 4 2" xfId="547"/>
    <cellStyle name="Comma 15 5" xfId="548"/>
    <cellStyle name="Comma 16" xfId="549"/>
    <cellStyle name="Comma 16 2" xfId="550"/>
    <cellStyle name="Comma 16 2 2" xfId="551"/>
    <cellStyle name="Comma 16 3" xfId="552"/>
    <cellStyle name="Comma 17" xfId="553"/>
    <cellStyle name="Comma 17 2" xfId="554"/>
    <cellStyle name="Comma 17 2 2" xfId="555"/>
    <cellStyle name="Comma 17 3" xfId="556"/>
    <cellStyle name="Comma 18" xfId="557"/>
    <cellStyle name="Comma 18 2" xfId="558"/>
    <cellStyle name="Comma 18 2 2" xfId="559"/>
    <cellStyle name="Comma 18 3" xfId="560"/>
    <cellStyle name="Comma 19" xfId="561"/>
    <cellStyle name="Comma 19 2" xfId="562"/>
    <cellStyle name="Comma 2" xfId="563"/>
    <cellStyle name="Comma 2 10" xfId="564"/>
    <cellStyle name="Comma 2 10 2" xfId="565"/>
    <cellStyle name="Comma 2 10 2 2" xfId="566"/>
    <cellStyle name="Comma 2 10 2 2 2" xfId="1528"/>
    <cellStyle name="Comma 2 10 2 2 2 2" xfId="1562"/>
    <cellStyle name="Comma 2 10 2 2 2 2 2" xfId="1652"/>
    <cellStyle name="Comma 2 10 2 2 2 2 2 2" xfId="1849"/>
    <cellStyle name="Comma 2 10 2 2 2 2 3" xfId="1784"/>
    <cellStyle name="Comma 2 10 2 2 2 3" xfId="1620"/>
    <cellStyle name="Comma 2 10 2 2 2 3 2" xfId="1817"/>
    <cellStyle name="Comma 2 10 2 2 2 4" xfId="1752"/>
    <cellStyle name="Comma 2 10 3" xfId="567"/>
    <cellStyle name="Comma 2 11" xfId="568"/>
    <cellStyle name="Comma 2 11 2" xfId="569"/>
    <cellStyle name="Comma 2 11 2 2" xfId="570"/>
    <cellStyle name="Comma 2 11 3" xfId="571"/>
    <cellStyle name="Comma 2 12" xfId="572"/>
    <cellStyle name="Comma 2 12 2" xfId="573"/>
    <cellStyle name="Comma 2 13" xfId="574"/>
    <cellStyle name="Comma 2 14" xfId="575"/>
    <cellStyle name="Comma 2 2" xfId="576"/>
    <cellStyle name="Comma 2 2 2" xfId="577"/>
    <cellStyle name="Comma 2 2 2 2" xfId="578"/>
    <cellStyle name="Comma 2 2 2 2 2" xfId="579"/>
    <cellStyle name="Comma 2 2 2 3" xfId="580"/>
    <cellStyle name="Comma 2 2 2 3 2" xfId="581"/>
    <cellStyle name="Comma 2 2 2 4" xfId="582"/>
    <cellStyle name="Comma 2 2 2 5" xfId="583"/>
    <cellStyle name="Comma 2 2 2 5 2" xfId="1533"/>
    <cellStyle name="Comma 2 2 2 5 2 2" xfId="1625"/>
    <cellStyle name="Comma 2 2 2 5 2 2 2" xfId="1822"/>
    <cellStyle name="Comma 2 2 2 5 2 3" xfId="1757"/>
    <cellStyle name="Comma 2 2 2 5 3" xfId="1588"/>
    <cellStyle name="Comma 2 2 2 5 3 2" xfId="1790"/>
    <cellStyle name="Comma 2 2 2 5 4" xfId="1690"/>
    <cellStyle name="Comma 2 2 2 6" xfId="1532"/>
    <cellStyle name="Comma 2 2 2 6 2" xfId="1624"/>
    <cellStyle name="Comma 2 2 2 6 2 2" xfId="1821"/>
    <cellStyle name="Comma 2 2 2 6 3" xfId="1756"/>
    <cellStyle name="Comma 2 2 2 7" xfId="1587"/>
    <cellStyle name="Comma 2 2 2 7 2" xfId="1789"/>
    <cellStyle name="Comma 2 2 2 8" xfId="1689"/>
    <cellStyle name="Comma 2 2 3" xfId="584"/>
    <cellStyle name="Comma 2 2 3 2" xfId="585"/>
    <cellStyle name="Comma 2 2 4" xfId="586"/>
    <cellStyle name="Comma 2 2 4 2" xfId="587"/>
    <cellStyle name="Comma 2 2 5" xfId="588"/>
    <cellStyle name="Comma 2 2 6" xfId="589"/>
    <cellStyle name="Comma 2 2 6 2" xfId="1534"/>
    <cellStyle name="Comma 2 2 6 2 2" xfId="1626"/>
    <cellStyle name="Comma 2 2 6 2 2 2" xfId="1823"/>
    <cellStyle name="Comma 2 2 6 2 3" xfId="1758"/>
    <cellStyle name="Comma 2 2 6 3" xfId="1589"/>
    <cellStyle name="Comma 2 2 6 3 2" xfId="1791"/>
    <cellStyle name="Comma 2 2 6 4" xfId="1691"/>
    <cellStyle name="Comma 2 2 7" xfId="1531"/>
    <cellStyle name="Comma 2 2 7 2" xfId="1623"/>
    <cellStyle name="Comma 2 2 7 2 2" xfId="1820"/>
    <cellStyle name="Comma 2 2 7 3" xfId="1755"/>
    <cellStyle name="Comma 2 2 8" xfId="1586"/>
    <cellStyle name="Comma 2 2 8 2" xfId="1788"/>
    <cellStyle name="Comma 2 2 9" xfId="1688"/>
    <cellStyle name="Comma 2 3" xfId="590"/>
    <cellStyle name="Comma 2 3 2" xfId="591"/>
    <cellStyle name="Comma 2 3 2 2" xfId="592"/>
    <cellStyle name="Comma 2 3 2 2 2" xfId="593"/>
    <cellStyle name="Comma 2 3 2 2 2 2" xfId="594"/>
    <cellStyle name="Comma 2 3 2 2 3" xfId="595"/>
    <cellStyle name="Comma 2 3 2 3" xfId="596"/>
    <cellStyle name="Comma 2 3 2 3 2" xfId="597"/>
    <cellStyle name="Comma 2 3 2 3 2 2" xfId="598"/>
    <cellStyle name="Comma 2 3 2 3 3" xfId="599"/>
    <cellStyle name="Comma 2 3 2 4" xfId="600"/>
    <cellStyle name="Comma 2 3 2 4 2" xfId="601"/>
    <cellStyle name="Comma 2 3 2 4 2 2" xfId="602"/>
    <cellStyle name="Comma 2 3 2 4 3" xfId="603"/>
    <cellStyle name="Comma 2 3 2 5" xfId="604"/>
    <cellStyle name="Comma 2 3 2 5 2" xfId="605"/>
    <cellStyle name="Comma 2 3 2 6" xfId="606"/>
    <cellStyle name="Comma 2 3 2 6 2" xfId="607"/>
    <cellStyle name="Comma 2 3 2 7" xfId="608"/>
    <cellStyle name="Comma 2 3 3" xfId="609"/>
    <cellStyle name="Comma 2 3 3 2" xfId="610"/>
    <cellStyle name="Comma 2 3 3 2 2" xfId="611"/>
    <cellStyle name="Comma 2 3 3 2 2 2" xfId="612"/>
    <cellStyle name="Comma 2 3 3 2 3" xfId="613"/>
    <cellStyle name="Comma 2 3 3 3" xfId="614"/>
    <cellStyle name="Comma 2 3 3 3 2" xfId="615"/>
    <cellStyle name="Comma 2 3 3 3 2 2" xfId="616"/>
    <cellStyle name="Comma 2 3 3 3 3" xfId="617"/>
    <cellStyle name="Comma 2 3 3 4" xfId="618"/>
    <cellStyle name="Comma 2 3 3 4 2" xfId="619"/>
    <cellStyle name="Comma 2 3 3 4 2 2" xfId="620"/>
    <cellStyle name="Comma 2 3 3 4 3" xfId="621"/>
    <cellStyle name="Comma 2 3 3 5" xfId="622"/>
    <cellStyle name="Comma 2 3 3 5 2" xfId="623"/>
    <cellStyle name="Comma 2 3 3 6" xfId="624"/>
    <cellStyle name="Comma 2 3 3 6 2" xfId="625"/>
    <cellStyle name="Comma 2 3 3 7" xfId="626"/>
    <cellStyle name="Comma 2 3 4" xfId="627"/>
    <cellStyle name="Comma 2 3 4 2" xfId="628"/>
    <cellStyle name="Comma 2 3 4 2 2" xfId="629"/>
    <cellStyle name="Comma 2 3 4 3" xfId="630"/>
    <cellStyle name="Comma 2 3 5" xfId="631"/>
    <cellStyle name="Comma 2 3 5 2" xfId="632"/>
    <cellStyle name="Comma 2 3 5 2 2" xfId="633"/>
    <cellStyle name="Comma 2 3 5 3" xfId="634"/>
    <cellStyle name="Comma 2 3 6" xfId="635"/>
    <cellStyle name="Comma 2 3 6 2" xfId="636"/>
    <cellStyle name="Comma 2 3 6 2 2" xfId="637"/>
    <cellStyle name="Comma 2 3 6 3" xfId="638"/>
    <cellStyle name="Comma 2 3 7" xfId="639"/>
    <cellStyle name="Comma 2 3 7 2" xfId="640"/>
    <cellStyle name="Comma 2 3 8" xfId="641"/>
    <cellStyle name="Comma 2 3 8 2" xfId="642"/>
    <cellStyle name="Comma 2 3 9" xfId="643"/>
    <cellStyle name="Comma 2 4" xfId="644"/>
    <cellStyle name="Comma 2 4 2" xfId="645"/>
    <cellStyle name="Comma 2 4 2 2" xfId="646"/>
    <cellStyle name="Comma 2 4 2 2 2" xfId="647"/>
    <cellStyle name="Comma 2 4 2 2 2 2" xfId="648"/>
    <cellStyle name="Comma 2 4 2 2 3" xfId="649"/>
    <cellStyle name="Comma 2 4 2 3" xfId="650"/>
    <cellStyle name="Comma 2 4 2 3 2" xfId="651"/>
    <cellStyle name="Comma 2 4 2 3 2 2" xfId="652"/>
    <cellStyle name="Comma 2 4 2 3 3" xfId="653"/>
    <cellStyle name="Comma 2 4 2 4" xfId="654"/>
    <cellStyle name="Comma 2 4 2 4 2" xfId="655"/>
    <cellStyle name="Comma 2 4 2 4 2 2" xfId="656"/>
    <cellStyle name="Comma 2 4 2 4 3" xfId="657"/>
    <cellStyle name="Comma 2 4 2 5" xfId="658"/>
    <cellStyle name="Comma 2 4 2 5 2" xfId="659"/>
    <cellStyle name="Comma 2 4 2 6" xfId="660"/>
    <cellStyle name="Comma 2 4 2 6 2" xfId="661"/>
    <cellStyle name="Comma 2 4 2 7" xfId="662"/>
    <cellStyle name="Comma 2 4 3" xfId="663"/>
    <cellStyle name="Comma 2 4 3 2" xfId="664"/>
    <cellStyle name="Comma 2 4 3 2 2" xfId="665"/>
    <cellStyle name="Comma 2 4 3 2 2 2" xfId="666"/>
    <cellStyle name="Comma 2 4 3 2 3" xfId="667"/>
    <cellStyle name="Comma 2 4 3 3" xfId="668"/>
    <cellStyle name="Comma 2 4 3 3 2" xfId="669"/>
    <cellStyle name="Comma 2 4 3 3 2 2" xfId="670"/>
    <cellStyle name="Comma 2 4 3 3 3" xfId="671"/>
    <cellStyle name="Comma 2 4 3 4" xfId="672"/>
    <cellStyle name="Comma 2 4 3 4 2" xfId="673"/>
    <cellStyle name="Comma 2 4 3 4 2 2" xfId="674"/>
    <cellStyle name="Comma 2 4 3 4 3" xfId="675"/>
    <cellStyle name="Comma 2 4 3 5" xfId="676"/>
    <cellStyle name="Comma 2 4 3 5 2" xfId="677"/>
    <cellStyle name="Comma 2 4 3 6" xfId="678"/>
    <cellStyle name="Comma 2 4 3 6 2" xfId="679"/>
    <cellStyle name="Comma 2 4 3 7" xfId="680"/>
    <cellStyle name="Comma 2 4 4" xfId="681"/>
    <cellStyle name="Comma 2 4 4 2" xfId="682"/>
    <cellStyle name="Comma 2 4 4 2 2" xfId="683"/>
    <cellStyle name="Comma 2 4 4 3" xfId="684"/>
    <cellStyle name="Comma 2 4 5" xfId="685"/>
    <cellStyle name="Comma 2 4 5 2" xfId="686"/>
    <cellStyle name="Comma 2 4 5 2 2" xfId="687"/>
    <cellStyle name="Comma 2 4 5 3" xfId="688"/>
    <cellStyle name="Comma 2 4 6" xfId="689"/>
    <cellStyle name="Comma 2 4 6 2" xfId="690"/>
    <cellStyle name="Comma 2 4 6 2 2" xfId="691"/>
    <cellStyle name="Comma 2 4 6 3" xfId="692"/>
    <cellStyle name="Comma 2 4 7" xfId="693"/>
    <cellStyle name="Comma 2 4 7 2" xfId="694"/>
    <cellStyle name="Comma 2 4 8" xfId="695"/>
    <cellStyle name="Comma 2 4 8 2" xfId="696"/>
    <cellStyle name="Comma 2 4 9" xfId="697"/>
    <cellStyle name="Comma 2 5" xfId="698"/>
    <cellStyle name="Comma 2 5 2" xfId="699"/>
    <cellStyle name="Comma 2 5 2 2" xfId="700"/>
    <cellStyle name="Comma 2 5 2 2 2" xfId="701"/>
    <cellStyle name="Comma 2 5 2 2 2 2" xfId="702"/>
    <cellStyle name="Comma 2 5 2 2 3" xfId="703"/>
    <cellStyle name="Comma 2 5 2 3" xfId="704"/>
    <cellStyle name="Comma 2 5 2 3 2" xfId="705"/>
    <cellStyle name="Comma 2 5 2 3 2 2" xfId="706"/>
    <cellStyle name="Comma 2 5 2 3 3" xfId="707"/>
    <cellStyle name="Comma 2 5 2 4" xfId="708"/>
    <cellStyle name="Comma 2 5 2 4 2" xfId="709"/>
    <cellStyle name="Comma 2 5 2 4 2 2" xfId="710"/>
    <cellStyle name="Comma 2 5 2 4 3" xfId="711"/>
    <cellStyle name="Comma 2 5 2 5" xfId="712"/>
    <cellStyle name="Comma 2 5 2 5 2" xfId="713"/>
    <cellStyle name="Comma 2 5 2 6" xfId="714"/>
    <cellStyle name="Comma 2 6" xfId="715"/>
    <cellStyle name="Comma 2 6 2" xfId="716"/>
    <cellStyle name="Comma 2 6 2 2" xfId="717"/>
    <cellStyle name="Comma 2 6 2 2 2" xfId="718"/>
    <cellStyle name="Comma 2 6 2 2 2 2" xfId="719"/>
    <cellStyle name="Comma 2 6 2 2 3" xfId="720"/>
    <cellStyle name="Comma 2 6 2 3" xfId="721"/>
    <cellStyle name="Comma 2 6 2 3 2" xfId="722"/>
    <cellStyle name="Comma 2 6 2 3 2 2" xfId="723"/>
    <cellStyle name="Comma 2 6 2 3 3" xfId="724"/>
    <cellStyle name="Comma 2 6 2 4" xfId="725"/>
    <cellStyle name="Comma 2 6 2 4 2" xfId="726"/>
    <cellStyle name="Comma 2 6 2 4 2 2" xfId="727"/>
    <cellStyle name="Comma 2 6 2 4 3" xfId="728"/>
    <cellStyle name="Comma 2 6 2 5" xfId="729"/>
    <cellStyle name="Comma 2 6 2 5 2" xfId="730"/>
    <cellStyle name="Comma 2 6 2 6" xfId="731"/>
    <cellStyle name="Comma 2 6 2 6 2" xfId="732"/>
    <cellStyle name="Comma 2 6 2 7" xfId="733"/>
    <cellStyle name="Comma 2 6 3" xfId="734"/>
    <cellStyle name="Comma 2 6 3 2" xfId="735"/>
    <cellStyle name="Comma 2 6 3 2 2" xfId="736"/>
    <cellStyle name="Comma 2 6 3 2 2 2" xfId="737"/>
    <cellStyle name="Comma 2 6 3 2 3" xfId="738"/>
    <cellStyle name="Comma 2 6 3 3" xfId="739"/>
    <cellStyle name="Comma 2 6 3 3 2" xfId="740"/>
    <cellStyle name="Comma 2 6 3 3 2 2" xfId="741"/>
    <cellStyle name="Comma 2 6 3 3 3" xfId="742"/>
    <cellStyle name="Comma 2 6 3 4" xfId="743"/>
    <cellStyle name="Comma 2 6 3 4 2" xfId="744"/>
    <cellStyle name="Comma 2 6 3 4 2 2" xfId="745"/>
    <cellStyle name="Comma 2 6 3 4 3" xfId="746"/>
    <cellStyle name="Comma 2 6 3 5" xfId="747"/>
    <cellStyle name="Comma 2 6 3 5 2" xfId="748"/>
    <cellStyle name="Comma 2 6 3 6" xfId="749"/>
    <cellStyle name="Comma 2 6 3 6 2" xfId="750"/>
    <cellStyle name="Comma 2 6 3 7" xfId="751"/>
    <cellStyle name="Comma 2 6 4" xfId="752"/>
    <cellStyle name="Comma 2 6 4 2" xfId="753"/>
    <cellStyle name="Comma 2 6 4 2 2" xfId="754"/>
    <cellStyle name="Comma 2 6 4 3" xfId="755"/>
    <cellStyle name="Comma 2 6 5" xfId="756"/>
    <cellStyle name="Comma 2 6 5 2" xfId="757"/>
    <cellStyle name="Comma 2 6 5 2 2" xfId="758"/>
    <cellStyle name="Comma 2 6 5 3" xfId="759"/>
    <cellStyle name="Comma 2 6 6" xfId="760"/>
    <cellStyle name="Comma 2 6 6 2" xfId="761"/>
    <cellStyle name="Comma 2 6 6 2 2" xfId="762"/>
    <cellStyle name="Comma 2 6 6 3" xfId="763"/>
    <cellStyle name="Comma 2 6 7" xfId="764"/>
    <cellStyle name="Comma 2 6 7 2" xfId="765"/>
    <cellStyle name="Comma 2 6 8" xfId="766"/>
    <cellStyle name="Comma 2 6 8 2" xfId="767"/>
    <cellStyle name="Comma 2 6 9" xfId="768"/>
    <cellStyle name="Comma 2 7" xfId="769"/>
    <cellStyle name="Comma 2 8" xfId="770"/>
    <cellStyle name="Comma 2 8 2" xfId="771"/>
    <cellStyle name="Comma 2 8 2 2" xfId="772"/>
    <cellStyle name="Comma 2 8 2 2 2" xfId="773"/>
    <cellStyle name="Comma 2 8 2 3" xfId="774"/>
    <cellStyle name="Comma 2 8 3" xfId="775"/>
    <cellStyle name="Comma 2 8 3 2" xfId="776"/>
    <cellStyle name="Comma 2 8 3 2 2" xfId="777"/>
    <cellStyle name="Comma 2 8 3 3" xfId="778"/>
    <cellStyle name="Comma 2 8 4" xfId="779"/>
    <cellStyle name="Comma 2 8 4 2" xfId="780"/>
    <cellStyle name="Comma 2 8 4 2 2" xfId="781"/>
    <cellStyle name="Comma 2 8 4 3" xfId="782"/>
    <cellStyle name="Comma 2 8 5" xfId="783"/>
    <cellStyle name="Comma 2 8 5 2" xfId="784"/>
    <cellStyle name="Comma 2 8 6" xfId="785"/>
    <cellStyle name="Comma 2 9" xfId="786"/>
    <cellStyle name="Comma 2 9 2" xfId="787"/>
    <cellStyle name="Comma 2 9 2 2" xfId="1536"/>
    <cellStyle name="Comma 2 9 2 2 2" xfId="1628"/>
    <cellStyle name="Comma 2 9 2 2 2 2" xfId="1825"/>
    <cellStyle name="Comma 2 9 2 2 3" xfId="1760"/>
    <cellStyle name="Comma 2 9 2 3" xfId="1591"/>
    <cellStyle name="Comma 2 9 2 3 2" xfId="1793"/>
    <cellStyle name="Comma 2 9 2 4" xfId="1715"/>
    <cellStyle name="Comma 2 9 3" xfId="1535"/>
    <cellStyle name="Comma 2 9 3 2" xfId="1627"/>
    <cellStyle name="Comma 2 9 3 2 2" xfId="1824"/>
    <cellStyle name="Comma 2 9 3 3" xfId="1759"/>
    <cellStyle name="Comma 2 9 4" xfId="1590"/>
    <cellStyle name="Comma 2 9 4 2" xfId="1792"/>
    <cellStyle name="Comma 2 9 5" xfId="1714"/>
    <cellStyle name="Comma 20" xfId="788"/>
    <cellStyle name="Comma 20 2" xfId="1537"/>
    <cellStyle name="Comma 20 2 2" xfId="1629"/>
    <cellStyle name="Comma 20 2 2 2" xfId="1826"/>
    <cellStyle name="Comma 20 2 3" xfId="1761"/>
    <cellStyle name="Comma 20 3" xfId="1592"/>
    <cellStyle name="Comma 20 3 2" xfId="1794"/>
    <cellStyle name="Comma 20 4" xfId="1716"/>
    <cellStyle name="Comma 21" xfId="789"/>
    <cellStyle name="Comma 21 2" xfId="790"/>
    <cellStyle name="Comma 22" xfId="791"/>
    <cellStyle name="Comma 22 2" xfId="1538"/>
    <cellStyle name="Comma 22 2 2" xfId="1630"/>
    <cellStyle name="Comma 22 2 2 2" xfId="1827"/>
    <cellStyle name="Comma 22 2 3" xfId="1762"/>
    <cellStyle name="Comma 22 3" xfId="1593"/>
    <cellStyle name="Comma 22 3 2" xfId="1795"/>
    <cellStyle name="Comma 22 4" xfId="1717"/>
    <cellStyle name="Comma 23" xfId="792"/>
    <cellStyle name="Comma 24" xfId="793"/>
    <cellStyle name="Comma 25" xfId="1521"/>
    <cellStyle name="Comma 25 3" xfId="1525"/>
    <cellStyle name="Comma 25 3 10" xfId="1882"/>
    <cellStyle name="Comma 25 3 2" xfId="1559"/>
    <cellStyle name="Comma 25 3 2 2" xfId="1649"/>
    <cellStyle name="Comma 25 3 2 2 2" xfId="1846"/>
    <cellStyle name="Comma 25 3 2 3" xfId="1781"/>
    <cellStyle name="Comma 25 3 3" xfId="1617"/>
    <cellStyle name="Comma 25 3 3 2" xfId="1814"/>
    <cellStyle name="Comma 25 3 4" xfId="1749"/>
    <cellStyle name="Comma 25 3 5" xfId="1866"/>
    <cellStyle name="Comma 25 3 6" xfId="1870"/>
    <cellStyle name="Comma 25 3 7" xfId="1873"/>
    <cellStyle name="Comma 25 3 8" xfId="1876"/>
    <cellStyle name="Comma 25 3 9" xfId="1879"/>
    <cellStyle name="Comma 28" xfId="1523"/>
    <cellStyle name="Comma 28 2" xfId="1557"/>
    <cellStyle name="Comma 28 2 2" xfId="1647"/>
    <cellStyle name="Comma 28 2 2 2" xfId="1844"/>
    <cellStyle name="Comma 28 2 3" xfId="1779"/>
    <cellStyle name="Comma 28 3" xfId="1615"/>
    <cellStyle name="Comma 28 3 2" xfId="1812"/>
    <cellStyle name="Comma 28 4" xfId="1747"/>
    <cellStyle name="Comma 3" xfId="794"/>
    <cellStyle name="Comma 3 10" xfId="1527"/>
    <cellStyle name="Comma 3 10 2" xfId="1561"/>
    <cellStyle name="Comma 3 10 2 2" xfId="1651"/>
    <cellStyle name="Comma 3 10 2 2 2" xfId="1848"/>
    <cellStyle name="Comma 3 10 2 3" xfId="1783"/>
    <cellStyle name="Comma 3 10 3" xfId="1619"/>
    <cellStyle name="Comma 3 10 3 2" xfId="1816"/>
    <cellStyle name="Comma 3 10 4" xfId="1751"/>
    <cellStyle name="Comma 3 10 5" xfId="1679"/>
    <cellStyle name="Comma 3 10 6" xfId="1860"/>
    <cellStyle name="Comma 3 10 7" xfId="1863"/>
    <cellStyle name="Comma 3 2" xfId="795"/>
    <cellStyle name="Comma 3 2 2" xfId="1539"/>
    <cellStyle name="Comma 3 2 2 2" xfId="1631"/>
    <cellStyle name="Comma 3 2 2 2 2" xfId="1828"/>
    <cellStyle name="Comma 3 2 2 3" xfId="1763"/>
    <cellStyle name="Comma 3 2 3" xfId="1594"/>
    <cellStyle name="Comma 3 2 3 2" xfId="1796"/>
    <cellStyle name="Comma 3 2 4" xfId="1718"/>
    <cellStyle name="Comma 3 3" xfId="796"/>
    <cellStyle name="Comma 3 3 2" xfId="797"/>
    <cellStyle name="Comma 3 4" xfId="798"/>
    <cellStyle name="Comma 3 4 2" xfId="799"/>
    <cellStyle name="Comma 3 5" xfId="800"/>
    <cellStyle name="Comma 3 5 2" xfId="801"/>
    <cellStyle name="Comma 3 6" xfId="802"/>
    <cellStyle name="Comma 3 7" xfId="803"/>
    <cellStyle name="Comma 3 8" xfId="804"/>
    <cellStyle name="Comma 4" xfId="805"/>
    <cellStyle name="Comma 4 10" xfId="1595"/>
    <cellStyle name="Comma 4 10 2" xfId="1797"/>
    <cellStyle name="Comma 4 11" xfId="1719"/>
    <cellStyle name="Comma 4 2" xfId="806"/>
    <cellStyle name="Comma 4 2 2" xfId="807"/>
    <cellStyle name="Comma 4 2 2 2" xfId="808"/>
    <cellStyle name="Comma 4 2 2 2 2" xfId="809"/>
    <cellStyle name="Comma 4 2 2 3" xfId="810"/>
    <cellStyle name="Comma 4 2 2 3 2" xfId="811"/>
    <cellStyle name="Comma 4 2 2 4" xfId="812"/>
    <cellStyle name="Comma 4 2 2 5" xfId="813"/>
    <cellStyle name="Comma 4 2 2 5 2" xfId="1543"/>
    <cellStyle name="Comma 4 2 2 5 2 2" xfId="1635"/>
    <cellStyle name="Comma 4 2 2 5 2 2 2" xfId="1832"/>
    <cellStyle name="Comma 4 2 2 5 2 3" xfId="1767"/>
    <cellStyle name="Comma 4 2 2 5 3" xfId="1598"/>
    <cellStyle name="Comma 4 2 2 5 3 2" xfId="1800"/>
    <cellStyle name="Comma 4 2 2 5 4" xfId="1722"/>
    <cellStyle name="Comma 4 2 2 6" xfId="1542"/>
    <cellStyle name="Comma 4 2 2 6 2" xfId="1634"/>
    <cellStyle name="Comma 4 2 2 6 2 2" xfId="1831"/>
    <cellStyle name="Comma 4 2 2 6 3" xfId="1766"/>
    <cellStyle name="Comma 4 2 2 7" xfId="1597"/>
    <cellStyle name="Comma 4 2 2 7 2" xfId="1799"/>
    <cellStyle name="Comma 4 2 2 8" xfId="1721"/>
    <cellStyle name="Comma 4 2 3" xfId="814"/>
    <cellStyle name="Comma 4 2 3 2" xfId="815"/>
    <cellStyle name="Comma 4 2 4" xfId="816"/>
    <cellStyle name="Comma 4 2 4 2" xfId="817"/>
    <cellStyle name="Comma 4 2 5" xfId="818"/>
    <cellStyle name="Comma 4 2 6" xfId="819"/>
    <cellStyle name="Comma 4 2 6 2" xfId="1544"/>
    <cellStyle name="Comma 4 2 6 2 2" xfId="1636"/>
    <cellStyle name="Comma 4 2 6 2 2 2" xfId="1833"/>
    <cellStyle name="Comma 4 2 6 2 3" xfId="1768"/>
    <cellStyle name="Comma 4 2 6 3" xfId="1599"/>
    <cellStyle name="Comma 4 2 6 3 2" xfId="1801"/>
    <cellStyle name="Comma 4 2 6 4" xfId="1723"/>
    <cellStyle name="Comma 4 2 7" xfId="1541"/>
    <cellStyle name="Comma 4 2 7 2" xfId="1633"/>
    <cellStyle name="Comma 4 2 7 2 2" xfId="1830"/>
    <cellStyle name="Comma 4 2 7 3" xfId="1765"/>
    <cellStyle name="Comma 4 2 8" xfId="1596"/>
    <cellStyle name="Comma 4 2 8 2" xfId="1798"/>
    <cellStyle name="Comma 4 2 9" xfId="1720"/>
    <cellStyle name="Comma 4 3" xfId="820"/>
    <cellStyle name="Comma 4 3 2" xfId="821"/>
    <cellStyle name="Comma 4 3 2 2" xfId="822"/>
    <cellStyle name="Comma 4 3 2 2 2" xfId="823"/>
    <cellStyle name="Comma 4 3 2 3" xfId="824"/>
    <cellStyle name="Comma 4 3 2 3 2" xfId="825"/>
    <cellStyle name="Comma 4 3 2 4" xfId="826"/>
    <cellStyle name="Comma 4 3 2 5" xfId="827"/>
    <cellStyle name="Comma 4 3 2 5 2" xfId="1547"/>
    <cellStyle name="Comma 4 3 2 5 2 2" xfId="1639"/>
    <cellStyle name="Comma 4 3 2 5 2 2 2" xfId="1836"/>
    <cellStyle name="Comma 4 3 2 5 2 3" xfId="1771"/>
    <cellStyle name="Comma 4 3 2 5 3" xfId="1602"/>
    <cellStyle name="Comma 4 3 2 5 3 2" xfId="1804"/>
    <cellStyle name="Comma 4 3 2 5 4" xfId="1726"/>
    <cellStyle name="Comma 4 3 2 6" xfId="1546"/>
    <cellStyle name="Comma 4 3 2 6 2" xfId="1638"/>
    <cellStyle name="Comma 4 3 2 6 2 2" xfId="1835"/>
    <cellStyle name="Comma 4 3 2 6 3" xfId="1770"/>
    <cellStyle name="Comma 4 3 2 7" xfId="1601"/>
    <cellStyle name="Comma 4 3 2 7 2" xfId="1803"/>
    <cellStyle name="Comma 4 3 2 8" xfId="1725"/>
    <cellStyle name="Comma 4 3 3" xfId="828"/>
    <cellStyle name="Comma 4 3 3 2" xfId="829"/>
    <cellStyle name="Comma 4 3 4" xfId="830"/>
    <cellStyle name="Comma 4 3 4 2" xfId="831"/>
    <cellStyle name="Comma 4 3 5" xfId="832"/>
    <cellStyle name="Comma 4 3 6" xfId="833"/>
    <cellStyle name="Comma 4 3 6 2" xfId="1548"/>
    <cellStyle name="Comma 4 3 6 2 2" xfId="1640"/>
    <cellStyle name="Comma 4 3 6 2 2 2" xfId="1837"/>
    <cellStyle name="Comma 4 3 6 2 3" xfId="1772"/>
    <cellStyle name="Comma 4 3 6 3" xfId="1603"/>
    <cellStyle name="Comma 4 3 6 3 2" xfId="1805"/>
    <cellStyle name="Comma 4 3 6 4" xfId="1727"/>
    <cellStyle name="Comma 4 3 7" xfId="1545"/>
    <cellStyle name="Comma 4 3 7 2" xfId="1637"/>
    <cellStyle name="Comma 4 3 7 2 2" xfId="1834"/>
    <cellStyle name="Comma 4 3 7 3" xfId="1769"/>
    <cellStyle name="Comma 4 3 8" xfId="1600"/>
    <cellStyle name="Comma 4 3 8 2" xfId="1802"/>
    <cellStyle name="Comma 4 3 9" xfId="1724"/>
    <cellStyle name="Comma 4 4" xfId="834"/>
    <cellStyle name="Comma 4 4 2" xfId="835"/>
    <cellStyle name="Comma 4 5" xfId="836"/>
    <cellStyle name="Comma 4 5 2" xfId="837"/>
    <cellStyle name="Comma 4 6" xfId="838"/>
    <cellStyle name="Comma 4 7" xfId="839"/>
    <cellStyle name="Comma 4 8" xfId="840"/>
    <cellStyle name="Comma 4 8 2" xfId="1549"/>
    <cellStyle name="Comma 4 8 2 2" xfId="1641"/>
    <cellStyle name="Comma 4 8 2 2 2" xfId="1838"/>
    <cellStyle name="Comma 4 8 2 3" xfId="1773"/>
    <cellStyle name="Comma 4 8 3" xfId="1604"/>
    <cellStyle name="Comma 4 8 3 2" xfId="1806"/>
    <cellStyle name="Comma 4 8 4" xfId="1728"/>
    <cellStyle name="Comma 4 9" xfId="1540"/>
    <cellStyle name="Comma 4 9 2" xfId="1632"/>
    <cellStyle name="Comma 4 9 2 2" xfId="1829"/>
    <cellStyle name="Comma 4 9 3" xfId="1764"/>
    <cellStyle name="Comma 5" xfId="841"/>
    <cellStyle name="Comma 5 10" xfId="842"/>
    <cellStyle name="Comma 5 2" xfId="843"/>
    <cellStyle name="Comma 5 2 2" xfId="844"/>
    <cellStyle name="Comma 5 2 2 2" xfId="845"/>
    <cellStyle name="Comma 5 2 2 2 2" xfId="846"/>
    <cellStyle name="Comma 5 2 2 3" xfId="847"/>
    <cellStyle name="Comma 5 2 3" xfId="848"/>
    <cellStyle name="Comma 5 2 3 2" xfId="849"/>
    <cellStyle name="Comma 5 2 3 2 2" xfId="850"/>
    <cellStyle name="Comma 5 2 3 3" xfId="851"/>
    <cellStyle name="Comma 5 2 4" xfId="852"/>
    <cellStyle name="Comma 5 2 4 2" xfId="853"/>
    <cellStyle name="Comma 5 2 4 2 2" xfId="854"/>
    <cellStyle name="Comma 5 2 4 3" xfId="855"/>
    <cellStyle name="Comma 5 2 5" xfId="856"/>
    <cellStyle name="Comma 5 2 5 2" xfId="857"/>
    <cellStyle name="Comma 5 2 6" xfId="858"/>
    <cellStyle name="Comma 5 2 6 2" xfId="859"/>
    <cellStyle name="Comma 5 2 7" xfId="860"/>
    <cellStyle name="Comma 5 3" xfId="861"/>
    <cellStyle name="Comma 5 3 2" xfId="862"/>
    <cellStyle name="Comma 5 3 2 2" xfId="863"/>
    <cellStyle name="Comma 5 3 2 2 2" xfId="864"/>
    <cellStyle name="Comma 5 3 2 3" xfId="865"/>
    <cellStyle name="Comma 5 3 3" xfId="866"/>
    <cellStyle name="Comma 5 3 3 2" xfId="867"/>
    <cellStyle name="Comma 5 3 3 2 2" xfId="868"/>
    <cellStyle name="Comma 5 3 3 3" xfId="869"/>
    <cellStyle name="Comma 5 3 4" xfId="870"/>
    <cellStyle name="Comma 5 3 4 2" xfId="871"/>
    <cellStyle name="Comma 5 3 4 2 2" xfId="872"/>
    <cellStyle name="Comma 5 3 4 3" xfId="873"/>
    <cellStyle name="Comma 5 3 5" xfId="874"/>
    <cellStyle name="Comma 5 3 5 2" xfId="875"/>
    <cellStyle name="Comma 5 3 6" xfId="876"/>
    <cellStyle name="Comma 5 3 6 2" xfId="877"/>
    <cellStyle name="Comma 5 3 7" xfId="878"/>
    <cellStyle name="Comma 5 4" xfId="879"/>
    <cellStyle name="Comma 5 4 2" xfId="880"/>
    <cellStyle name="Comma 5 4 2 2" xfId="881"/>
    <cellStyle name="Comma 5 4 3" xfId="882"/>
    <cellStyle name="Comma 5 5" xfId="883"/>
    <cellStyle name="Comma 5 5 2" xfId="884"/>
    <cellStyle name="Comma 5 5 2 2" xfId="885"/>
    <cellStyle name="Comma 5 5 3" xfId="886"/>
    <cellStyle name="Comma 5 6" xfId="887"/>
    <cellStyle name="Comma 5 6 2" xfId="888"/>
    <cellStyle name="Comma 5 6 2 2" xfId="889"/>
    <cellStyle name="Comma 5 6 3" xfId="890"/>
    <cellStyle name="Comma 5 7" xfId="891"/>
    <cellStyle name="Comma 5 7 2" xfId="892"/>
    <cellStyle name="Comma 5 8" xfId="893"/>
    <cellStyle name="Comma 5 8 2" xfId="894"/>
    <cellStyle name="Comma 5 9" xfId="895"/>
    <cellStyle name="Comma 5 9 2" xfId="1550"/>
    <cellStyle name="Comma 5 9 2 2" xfId="1642"/>
    <cellStyle name="Comma 5 9 2 2 2" xfId="1839"/>
    <cellStyle name="Comma 5 9 2 3" xfId="1774"/>
    <cellStyle name="Comma 5 9 3" xfId="1605"/>
    <cellStyle name="Comma 5 9 3 2" xfId="1807"/>
    <cellStyle name="Comma 5 9 4" xfId="1729"/>
    <cellStyle name="Comma 6" xfId="896"/>
    <cellStyle name="Comma 6 10" xfId="1730"/>
    <cellStyle name="Comma 6 2" xfId="897"/>
    <cellStyle name="Comma 6 2 2" xfId="898"/>
    <cellStyle name="Comma 6 2 2 2" xfId="899"/>
    <cellStyle name="Comma 6 2 3" xfId="900"/>
    <cellStyle name="Comma 6 2 3 2" xfId="901"/>
    <cellStyle name="Comma 6 2 4" xfId="902"/>
    <cellStyle name="Comma 6 2 5" xfId="903"/>
    <cellStyle name="Comma 6 2 5 2" xfId="1553"/>
    <cellStyle name="Comma 6 2 5 2 2" xfId="1645"/>
    <cellStyle name="Comma 6 2 5 2 2 2" xfId="1842"/>
    <cellStyle name="Comma 6 2 5 2 3" xfId="1777"/>
    <cellStyle name="Comma 6 2 5 3" xfId="1608"/>
    <cellStyle name="Comma 6 2 5 3 2" xfId="1810"/>
    <cellStyle name="Comma 6 2 5 4" xfId="1732"/>
    <cellStyle name="Comma 6 2 6" xfId="1552"/>
    <cellStyle name="Comma 6 2 6 2" xfId="1644"/>
    <cellStyle name="Comma 6 2 6 2 2" xfId="1841"/>
    <cellStyle name="Comma 6 2 6 3" xfId="1776"/>
    <cellStyle name="Comma 6 2 7" xfId="1607"/>
    <cellStyle name="Comma 6 2 7 2" xfId="1809"/>
    <cellStyle name="Comma 6 2 8" xfId="1731"/>
    <cellStyle name="Comma 6 3" xfId="904"/>
    <cellStyle name="Comma 6 3 2" xfId="905"/>
    <cellStyle name="Comma 6 4" xfId="906"/>
    <cellStyle name="Comma 6 4 2" xfId="907"/>
    <cellStyle name="Comma 6 5" xfId="908"/>
    <cellStyle name="Comma 6 6" xfId="909"/>
    <cellStyle name="Comma 6 7" xfId="910"/>
    <cellStyle name="Comma 6 7 2" xfId="1554"/>
    <cellStyle name="Comma 6 7 2 2" xfId="1646"/>
    <cellStyle name="Comma 6 7 2 2 2" xfId="1843"/>
    <cellStyle name="Comma 6 7 2 3" xfId="1778"/>
    <cellStyle name="Comma 6 7 3" xfId="1609"/>
    <cellStyle name="Comma 6 7 3 2" xfId="1811"/>
    <cellStyle name="Comma 6 7 4" xfId="1733"/>
    <cellStyle name="Comma 6 8" xfId="1551"/>
    <cellStyle name="Comma 6 8 2" xfId="1643"/>
    <cellStyle name="Comma 6 8 2 2" xfId="1840"/>
    <cellStyle name="Comma 6 8 3" xfId="1775"/>
    <cellStyle name="Comma 6 9" xfId="1606"/>
    <cellStyle name="Comma 6 9 2" xfId="1808"/>
    <cellStyle name="Comma 7" xfId="911"/>
    <cellStyle name="Comma 7 10" xfId="912"/>
    <cellStyle name="Comma 7 2" xfId="913"/>
    <cellStyle name="Comma 7 2 2" xfId="914"/>
    <cellStyle name="Comma 7 2 2 2" xfId="915"/>
    <cellStyle name="Comma 7 2 2 2 2" xfId="916"/>
    <cellStyle name="Comma 7 2 2 3" xfId="917"/>
    <cellStyle name="Comma 7 2 3" xfId="918"/>
    <cellStyle name="Comma 7 2 3 2" xfId="919"/>
    <cellStyle name="Comma 7 2 3 2 2" xfId="920"/>
    <cellStyle name="Comma 7 2 3 3" xfId="921"/>
    <cellStyle name="Comma 7 2 4" xfId="922"/>
    <cellStyle name="Comma 7 2 4 2" xfId="923"/>
    <cellStyle name="Comma 7 2 4 2 2" xfId="924"/>
    <cellStyle name="Comma 7 2 4 3" xfId="925"/>
    <cellStyle name="Comma 7 2 5" xfId="926"/>
    <cellStyle name="Comma 7 2 5 2" xfId="927"/>
    <cellStyle name="Comma 7 2 6" xfId="928"/>
    <cellStyle name="Comma 7 2 6 2" xfId="929"/>
    <cellStyle name="Comma 7 2 7" xfId="930"/>
    <cellStyle name="Comma 7 3" xfId="931"/>
    <cellStyle name="Comma 7 3 2" xfId="932"/>
    <cellStyle name="Comma 7 3 2 2" xfId="933"/>
    <cellStyle name="Comma 7 3 2 2 2" xfId="934"/>
    <cellStyle name="Comma 7 3 2 3" xfId="935"/>
    <cellStyle name="Comma 7 3 3" xfId="936"/>
    <cellStyle name="Comma 7 3 3 2" xfId="937"/>
    <cellStyle name="Comma 7 3 3 2 2" xfId="938"/>
    <cellStyle name="Comma 7 3 3 3" xfId="939"/>
    <cellStyle name="Comma 7 3 4" xfId="940"/>
    <cellStyle name="Comma 7 3 4 2" xfId="941"/>
    <cellStyle name="Comma 7 3 4 2 2" xfId="942"/>
    <cellStyle name="Comma 7 3 4 3" xfId="943"/>
    <cellStyle name="Comma 7 3 5" xfId="944"/>
    <cellStyle name="Comma 7 3 5 2" xfId="945"/>
    <cellStyle name="Comma 7 3 6" xfId="946"/>
    <cellStyle name="Comma 7 3 6 2" xfId="947"/>
    <cellStyle name="Comma 7 3 7" xfId="948"/>
    <cellStyle name="Comma 7 4" xfId="949"/>
    <cellStyle name="Comma 7 4 2" xfId="950"/>
    <cellStyle name="Comma 7 4 2 2" xfId="951"/>
    <cellStyle name="Comma 7 4 3" xfId="952"/>
    <cellStyle name="Comma 7 5" xfId="953"/>
    <cellStyle name="Comma 7 5 2" xfId="954"/>
    <cellStyle name="Comma 7 5 2 2" xfId="955"/>
    <cellStyle name="Comma 7 5 3" xfId="956"/>
    <cellStyle name="Comma 7 6" xfId="957"/>
    <cellStyle name="Comma 7 6 2" xfId="958"/>
    <cellStyle name="Comma 7 6 2 2" xfId="959"/>
    <cellStyle name="Comma 7 6 3" xfId="960"/>
    <cellStyle name="Comma 7 7" xfId="961"/>
    <cellStyle name="Comma 7 7 2" xfId="962"/>
    <cellStyle name="Comma 7 8" xfId="963"/>
    <cellStyle name="Comma 7 8 2" xfId="964"/>
    <cellStyle name="Comma 7 9" xfId="965"/>
    <cellStyle name="Comma 8" xfId="966"/>
    <cellStyle name="Comma 8 10" xfId="967"/>
    <cellStyle name="Comma 8 2" xfId="968"/>
    <cellStyle name="Comma 8 2 2" xfId="969"/>
    <cellStyle name="Comma 8 2 2 2" xfId="970"/>
    <cellStyle name="Comma 8 2 2 2 2" xfId="971"/>
    <cellStyle name="Comma 8 2 2 3" xfId="972"/>
    <cellStyle name="Comma 8 2 3" xfId="973"/>
    <cellStyle name="Comma 8 2 3 2" xfId="974"/>
    <cellStyle name="Comma 8 2 3 2 2" xfId="975"/>
    <cellStyle name="Comma 8 2 3 3" xfId="976"/>
    <cellStyle name="Comma 8 2 4" xfId="977"/>
    <cellStyle name="Comma 8 2 4 2" xfId="978"/>
    <cellStyle name="Comma 8 2 4 2 2" xfId="979"/>
    <cellStyle name="Comma 8 2 4 3" xfId="980"/>
    <cellStyle name="Comma 8 2 5" xfId="981"/>
    <cellStyle name="Comma 8 2 5 2" xfId="982"/>
    <cellStyle name="Comma 8 2 6" xfId="983"/>
    <cellStyle name="Comma 8 2 6 2" xfId="984"/>
    <cellStyle name="Comma 8 2 7" xfId="985"/>
    <cellStyle name="Comma 8 3" xfId="986"/>
    <cellStyle name="Comma 8 3 2" xfId="987"/>
    <cellStyle name="Comma 8 3 2 2" xfId="988"/>
    <cellStyle name="Comma 8 3 2 2 2" xfId="989"/>
    <cellStyle name="Comma 8 3 2 3" xfId="990"/>
    <cellStyle name="Comma 8 3 3" xfId="991"/>
    <cellStyle name="Comma 8 3 3 2" xfId="992"/>
    <cellStyle name="Comma 8 3 3 2 2" xfId="993"/>
    <cellStyle name="Comma 8 3 3 3" xfId="994"/>
    <cellStyle name="Comma 8 3 4" xfId="995"/>
    <cellStyle name="Comma 8 3 4 2" xfId="996"/>
    <cellStyle name="Comma 8 3 4 2 2" xfId="997"/>
    <cellStyle name="Comma 8 3 4 3" xfId="998"/>
    <cellStyle name="Comma 8 3 5" xfId="999"/>
    <cellStyle name="Comma 8 3 5 2" xfId="1000"/>
    <cellStyle name="Comma 8 3 6" xfId="1001"/>
    <cellStyle name="Comma 8 3 6 2" xfId="1002"/>
    <cellStyle name="Comma 8 3 7" xfId="1003"/>
    <cellStyle name="Comma 8 4" xfId="1004"/>
    <cellStyle name="Comma 8 4 2" xfId="1005"/>
    <cellStyle name="Comma 8 4 2 2" xfId="1006"/>
    <cellStyle name="Comma 8 4 3" xfId="1007"/>
    <cellStyle name="Comma 8 5" xfId="1008"/>
    <cellStyle name="Comma 8 5 2" xfId="1009"/>
    <cellStyle name="Comma 8 5 2 2" xfId="1010"/>
    <cellStyle name="Comma 8 5 3" xfId="1011"/>
    <cellStyle name="Comma 8 6" xfId="1012"/>
    <cellStyle name="Comma 8 6 2" xfId="1013"/>
    <cellStyle name="Comma 8 6 2 2" xfId="1014"/>
    <cellStyle name="Comma 8 6 3" xfId="1015"/>
    <cellStyle name="Comma 8 7" xfId="1016"/>
    <cellStyle name="Comma 8 7 2" xfId="1017"/>
    <cellStyle name="Comma 8 8" xfId="1018"/>
    <cellStyle name="Comma 8 8 2" xfId="1019"/>
    <cellStyle name="Comma 8 9" xfId="1020"/>
    <cellStyle name="Comma 9" xfId="1021"/>
    <cellStyle name="Comma 9 2" xfId="1022"/>
    <cellStyle name="Comma 9 2 2" xfId="1023"/>
    <cellStyle name="Comma 9 2 2 2" xfId="1024"/>
    <cellStyle name="Comma 9 2 2 2 2" xfId="1025"/>
    <cellStyle name="Comma 9 2 2 3" xfId="1026"/>
    <cellStyle name="Comma 9 2 3" xfId="1027"/>
    <cellStyle name="Comma 9 2 3 2" xfId="1028"/>
    <cellStyle name="Comma 9 2 3 2 2" xfId="1029"/>
    <cellStyle name="Comma 9 2 3 3" xfId="1030"/>
    <cellStyle name="Comma 9 2 4" xfId="1031"/>
    <cellStyle name="Comma 9 2 4 2" xfId="1032"/>
    <cellStyle name="Comma 9 2 4 2 2" xfId="1033"/>
    <cellStyle name="Comma 9 2 4 3" xfId="1034"/>
    <cellStyle name="Comma 9 2 5" xfId="1035"/>
    <cellStyle name="Comma 9 2 5 2" xfId="1036"/>
    <cellStyle name="Comma 9 2 6" xfId="1037"/>
    <cellStyle name="Comma 9 2 6 2" xfId="1038"/>
    <cellStyle name="Comma 9 2 7" xfId="1039"/>
    <cellStyle name="Comma 9 3" xfId="1040"/>
    <cellStyle name="Comma 9 3 2" xfId="1041"/>
    <cellStyle name="Comma 9 3 2 2" xfId="1042"/>
    <cellStyle name="Comma 9 3 2 2 2" xfId="1043"/>
    <cellStyle name="Comma 9 3 2 3" xfId="1044"/>
    <cellStyle name="Comma 9 3 3" xfId="1045"/>
    <cellStyle name="Comma 9 3 3 2" xfId="1046"/>
    <cellStyle name="Comma 9 3 3 2 2" xfId="1047"/>
    <cellStyle name="Comma 9 3 3 3" xfId="1048"/>
    <cellStyle name="Comma 9 3 4" xfId="1049"/>
    <cellStyle name="Comma 9 3 4 2" xfId="1050"/>
    <cellStyle name="Comma 9 3 4 2 2" xfId="1051"/>
    <cellStyle name="Comma 9 3 4 3" xfId="1052"/>
    <cellStyle name="Comma 9 3 5" xfId="1053"/>
    <cellStyle name="Comma 9 3 5 2" xfId="1054"/>
    <cellStyle name="Comma 9 3 6" xfId="1055"/>
    <cellStyle name="Comma 9 3 6 2" xfId="1056"/>
    <cellStyle name="Comma 9 3 7" xfId="1057"/>
    <cellStyle name="Comma 9 4" xfId="1058"/>
    <cellStyle name="Comma 9 4 2" xfId="1059"/>
    <cellStyle name="Comma 9 4 2 2" xfId="1060"/>
    <cellStyle name="Comma 9 4 3" xfId="1061"/>
    <cellStyle name="Comma 9 5" xfId="1062"/>
    <cellStyle name="Comma 9 5 2" xfId="1063"/>
    <cellStyle name="Comma 9 5 2 2" xfId="1064"/>
    <cellStyle name="Comma 9 5 3" xfId="1065"/>
    <cellStyle name="Comma 9 6" xfId="1066"/>
    <cellStyle name="Comma 9 6 2" xfId="1067"/>
    <cellStyle name="Comma 9 6 2 2" xfId="1068"/>
    <cellStyle name="Comma 9 6 3" xfId="1069"/>
    <cellStyle name="Comma 9 7" xfId="1070"/>
    <cellStyle name="Comma 9 7 2" xfId="1071"/>
    <cellStyle name="Comma 9 8" xfId="1072"/>
    <cellStyle name="Comma 9 8 2" xfId="1073"/>
    <cellStyle name="Comma 9 9" xfId="1074"/>
    <cellStyle name="Dezimal 2" xfId="1655"/>
    <cellStyle name="Dezimal 3" xfId="1656"/>
    <cellStyle name="Eingabe" xfId="9" builtinId="20" customBuiltin="1"/>
    <cellStyle name="Eingabe 2" xfId="1075"/>
    <cellStyle name="Eingabe 3" xfId="1697"/>
    <cellStyle name="Ergebnis" xfId="16" builtinId="25" customBuiltin="1"/>
    <cellStyle name="Ergebnis 2" xfId="1076"/>
    <cellStyle name="Ergebnis 3" xfId="1700"/>
    <cellStyle name="Erklärender Text" xfId="15" builtinId="53" customBuiltin="1"/>
    <cellStyle name="Erklärender Text 2" xfId="1077"/>
    <cellStyle name="Erklärender Text 3" xfId="1735"/>
    <cellStyle name="Explanatory Text 2" xfId="1078"/>
    <cellStyle name="Explanatory Text 2 2" xfId="1079"/>
    <cellStyle name="Explanatory Text 3" xfId="1080"/>
    <cellStyle name="Explanatory Text 4" xfId="1081"/>
    <cellStyle name="Good 2" xfId="1082"/>
    <cellStyle name="Good 2 2" xfId="1083"/>
    <cellStyle name="Good 2 3" xfId="1084"/>
    <cellStyle name="Good 3" xfId="1085"/>
    <cellStyle name="Good 4" xfId="1086"/>
    <cellStyle name="Gut" xfId="6" builtinId="26" customBuiltin="1"/>
    <cellStyle name="Gut 2" xfId="1087"/>
    <cellStyle name="Gut 3" xfId="1852"/>
    <cellStyle name="Heading 1 2" xfId="1088"/>
    <cellStyle name="Heading 1 2 2" xfId="1089"/>
    <cellStyle name="Heading 1 2 3" xfId="1090"/>
    <cellStyle name="Heading 1 3" xfId="1091"/>
    <cellStyle name="Heading 1 4" xfId="1092"/>
    <cellStyle name="Heading 2 2" xfId="1093"/>
    <cellStyle name="Heading 2 2 2" xfId="1094"/>
    <cellStyle name="Heading 2 2 3" xfId="1095"/>
    <cellStyle name="Heading 2 3" xfId="1096"/>
    <cellStyle name="Heading 2 4" xfId="1097"/>
    <cellStyle name="Heading 3 2" xfId="1098"/>
    <cellStyle name="Heading 3 2 2" xfId="1099"/>
    <cellStyle name="Heading 3 2 3" xfId="1100"/>
    <cellStyle name="Heading 3 3" xfId="1101"/>
    <cellStyle name="Heading 3 4" xfId="1102"/>
    <cellStyle name="Heading 4 2" xfId="1103"/>
    <cellStyle name="Heading 4 2 2" xfId="1104"/>
    <cellStyle name="Heading 4 2 3" xfId="1105"/>
    <cellStyle name="Heading 4 3" xfId="1106"/>
    <cellStyle name="Heading 4 4" xfId="1107"/>
    <cellStyle name="Hyperlink 10" xfId="1109"/>
    <cellStyle name="Hyperlink 2" xfId="1110"/>
    <cellStyle name="Hyperlink 2 2" xfId="1111"/>
    <cellStyle name="Hyperlink 2 3" xfId="1112"/>
    <cellStyle name="Hyperlink 2 4" xfId="1113"/>
    <cellStyle name="Hyperlink 3" xfId="1114"/>
    <cellStyle name="Hyperlink 3 2" xfId="1115"/>
    <cellStyle name="Hyperlink 4" xfId="1116"/>
    <cellStyle name="Hyperlink 4 2" xfId="1117"/>
    <cellStyle name="Hyperlink 5" xfId="1118"/>
    <cellStyle name="Hyperlink 6" xfId="1119"/>
    <cellStyle name="Hyperlink 7" xfId="1120"/>
    <cellStyle name="Hyperlink 8" xfId="1121"/>
    <cellStyle name="Hyperlink 8 2" xfId="1122"/>
    <cellStyle name="Hyperlink 8 3" xfId="1123"/>
    <cellStyle name="Hyperlink 9" xfId="1124"/>
    <cellStyle name="Input 2" xfId="1125"/>
    <cellStyle name="Input 2 2" xfId="1126"/>
    <cellStyle name="Input 2 3" xfId="1127"/>
    <cellStyle name="Input 3" xfId="1128"/>
    <cellStyle name="Input 4" xfId="1129"/>
    <cellStyle name="Komma 10" xfId="1875"/>
    <cellStyle name="Komma 11" xfId="1878"/>
    <cellStyle name="Komma 12" xfId="1881"/>
    <cellStyle name="Komma 2" xfId="1130"/>
    <cellStyle name="Komma 2 2" xfId="1131"/>
    <cellStyle name="Komma 2 2 2" xfId="1132"/>
    <cellStyle name="Komma 2 3" xfId="1133"/>
    <cellStyle name="Komma 2 3 2" xfId="1134"/>
    <cellStyle name="Komma 2 4" xfId="1135"/>
    <cellStyle name="Komma 2 4 2" xfId="1136"/>
    <cellStyle name="Komma 2 5" xfId="1137"/>
    <cellStyle name="Komma 2 6" xfId="1138"/>
    <cellStyle name="Komma 3" xfId="1653"/>
    <cellStyle name="Komma 4" xfId="1785"/>
    <cellStyle name="Komma 5" xfId="1743"/>
    <cellStyle name="Komma 6" xfId="1850"/>
    <cellStyle name="Komma 7" xfId="1865"/>
    <cellStyle name="Komma 8" xfId="1869"/>
    <cellStyle name="Komma 9" xfId="1872"/>
    <cellStyle name="Link 2" xfId="1139"/>
    <cellStyle name="Link 3" xfId="1610"/>
    <cellStyle name="Link 4" xfId="1108"/>
    <cellStyle name="Linked Cell 2" xfId="1140"/>
    <cellStyle name="Linked Cell 2 2" xfId="1141"/>
    <cellStyle name="Linked Cell 2 3" xfId="1142"/>
    <cellStyle name="Linked Cell 3" xfId="1143"/>
    <cellStyle name="Linked Cell 4" xfId="1144"/>
    <cellStyle name="Neutral" xfId="8" builtinId="28" customBuiltin="1"/>
    <cellStyle name="Neutral 2" xfId="1145"/>
    <cellStyle name="Neutral 2 2" xfId="1146"/>
    <cellStyle name="Neutral 2 3" xfId="1147"/>
    <cellStyle name="Neutral 3" xfId="1148"/>
    <cellStyle name="Neutral 4" xfId="1149"/>
    <cellStyle name="Neutral 5" xfId="1150"/>
    <cellStyle name="Neutral 6" xfId="1611"/>
    <cellStyle name="Neutral 7" xfId="1738"/>
    <cellStyle name="Neutral 8" xfId="1736"/>
    <cellStyle name="Neutral 9" xfId="1696"/>
    <cellStyle name="Normal 10" xfId="1151"/>
    <cellStyle name="Normal 10 2" xfId="1152"/>
    <cellStyle name="Normal 11" xfId="1153"/>
    <cellStyle name="Normal 11 2" xfId="1154"/>
    <cellStyle name="Normal 11 2 2" xfId="1155"/>
    <cellStyle name="Normal 11 3" xfId="1156"/>
    <cellStyle name="Normal 11 3 2" xfId="1157"/>
    <cellStyle name="Normal 11 4" xfId="1158"/>
    <cellStyle name="Normal 11 5" xfId="1159"/>
    <cellStyle name="Normal 12" xfId="1160"/>
    <cellStyle name="Normal 12 2" xfId="1161"/>
    <cellStyle name="Normal 12 3" xfId="1162"/>
    <cellStyle name="Normal 12 4" xfId="1163"/>
    <cellStyle name="Normal 13" xfId="1164"/>
    <cellStyle name="Normal 13 2" xfId="1165"/>
    <cellStyle name="Normal 13 3" xfId="1166"/>
    <cellStyle name="Normal 13 4" xfId="1167"/>
    <cellStyle name="Normal 13 5" xfId="1168"/>
    <cellStyle name="Normal 14" xfId="1169"/>
    <cellStyle name="Normal 14 2" xfId="1170"/>
    <cellStyle name="Normal 15" xfId="1171"/>
    <cellStyle name="Normal 15 2" xfId="1172"/>
    <cellStyle name="Normal 15 3" xfId="1173"/>
    <cellStyle name="Normal 15 4" xfId="1174"/>
    <cellStyle name="Normal 16" xfId="1175"/>
    <cellStyle name="Normal 16 2" xfId="1176"/>
    <cellStyle name="Normal 16 3" xfId="1177"/>
    <cellStyle name="Normal 17" xfId="1178"/>
    <cellStyle name="Normal 17 2" xfId="1179"/>
    <cellStyle name="Normal 17 3" xfId="1180"/>
    <cellStyle name="Normal 18" xfId="1181"/>
    <cellStyle name="Normal 18 2" xfId="1182"/>
    <cellStyle name="Normal 18 3" xfId="1183"/>
    <cellStyle name="Normal 19" xfId="1184"/>
    <cellStyle name="Normal 19 2" xfId="1185"/>
    <cellStyle name="Normal 19 2 2" xfId="1186"/>
    <cellStyle name="Normal 19 3" xfId="1187"/>
    <cellStyle name="Normal 2" xfId="1188"/>
    <cellStyle name="Normal 2 10" xfId="1189"/>
    <cellStyle name="Normal 2 11" xfId="1190"/>
    <cellStyle name="Normal 2 12" xfId="1191"/>
    <cellStyle name="Normal 2 13" xfId="1192"/>
    <cellStyle name="Normal 2 2" xfId="1193"/>
    <cellStyle name="Normal 2 2 2" xfId="1194"/>
    <cellStyle name="Normal 2 2 3" xfId="1195"/>
    <cellStyle name="Normal 2 3" xfId="1196"/>
    <cellStyle name="Normal 2 3 2" xfId="1197"/>
    <cellStyle name="Normal 2 3 2 2" xfId="1198"/>
    <cellStyle name="Normal 2 3 3" xfId="1199"/>
    <cellStyle name="Normal 2 3 3 2" xfId="1200"/>
    <cellStyle name="Normal 2 3 4" xfId="1201"/>
    <cellStyle name="Normal 2 4" xfId="1202"/>
    <cellStyle name="Normal 2 4 2" xfId="1203"/>
    <cellStyle name="Normal 2 4 2 2" xfId="1204"/>
    <cellStyle name="Normal 2 4 3" xfId="1205"/>
    <cellStyle name="Normal 2 4 3 2" xfId="1206"/>
    <cellStyle name="Normal 2 4 4" xfId="1207"/>
    <cellStyle name="Normal 2 5" xfId="1208"/>
    <cellStyle name="Normal 2 5 2" xfId="1209"/>
    <cellStyle name="Normal 2 5 2 2" xfId="1210"/>
    <cellStyle name="Normal 2 5 3" xfId="1211"/>
    <cellStyle name="Normal 2 5 3 2" xfId="1212"/>
    <cellStyle name="Normal 2 5 4" xfId="1213"/>
    <cellStyle name="Normal 2 6" xfId="1214"/>
    <cellStyle name="Normal 2 6 2" xfId="1215"/>
    <cellStyle name="Normal 2 7" xfId="1216"/>
    <cellStyle name="Normal 2 7 2" xfId="1217"/>
    <cellStyle name="Normal 2 7 2 2" xfId="1218"/>
    <cellStyle name="Normal 2 7 3" xfId="1219"/>
    <cellStyle name="Normal 2 7 3 2" xfId="1220"/>
    <cellStyle name="Normal 2 7 4" xfId="1221"/>
    <cellStyle name="Normal 2 8" xfId="1222"/>
    <cellStyle name="Normal 2 8 2" xfId="1223"/>
    <cellStyle name="Normal 2 8 3" xfId="1224"/>
    <cellStyle name="Normal 2 9" xfId="1225"/>
    <cellStyle name="Normal 20" xfId="1226"/>
    <cellStyle name="Normal 21" xfId="1227"/>
    <cellStyle name="Normal 22" xfId="1228"/>
    <cellStyle name="Normal 22 2" xfId="1229"/>
    <cellStyle name="Normal 23" xfId="1230"/>
    <cellStyle name="Normal 23 2" xfId="1564"/>
    <cellStyle name="Normal 24" xfId="1231"/>
    <cellStyle name="Normal 25" xfId="1522"/>
    <cellStyle name="Normal 25 2" xfId="1565"/>
    <cellStyle name="Normal 25 3" xfId="1746"/>
    <cellStyle name="Normal 25 4" xfId="1654"/>
    <cellStyle name="Normal 26" xfId="1563"/>
    <cellStyle name="Normal 3" xfId="1232"/>
    <cellStyle name="Normal 3 2" xfId="1233"/>
    <cellStyle name="Normal 3 3" xfId="1234"/>
    <cellStyle name="Normal 3 3 2" xfId="1235"/>
    <cellStyle name="Normal 3 3 2 2" xfId="1236"/>
    <cellStyle name="Normal 3 3 3" xfId="1237"/>
    <cellStyle name="Normal 3 3 3 2" xfId="1238"/>
    <cellStyle name="Normal 3 3 4" xfId="1239"/>
    <cellStyle name="Normal 3 4" xfId="1240"/>
    <cellStyle name="Normal 3 5" xfId="1241"/>
    <cellStyle name="Normal 3 5 2" xfId="1242"/>
    <cellStyle name="Normal 3 5 2 2" xfId="1243"/>
    <cellStyle name="Normal 3 5 3" xfId="1244"/>
    <cellStyle name="Normal 3 5 3 2" xfId="1245"/>
    <cellStyle name="Normal 3 5 4" xfId="1246"/>
    <cellStyle name="Normal 3 6" xfId="1247"/>
    <cellStyle name="Normal 3 6 2" xfId="1248"/>
    <cellStyle name="Normal 3 7" xfId="1249"/>
    <cellStyle name="Normal 3 7 2" xfId="1250"/>
    <cellStyle name="Normal 3 7 3" xfId="1251"/>
    <cellStyle name="Normal 3 7 4" xfId="1252"/>
    <cellStyle name="Normal 3 8" xfId="1253"/>
    <cellStyle name="Normal 3 8 2" xfId="1254"/>
    <cellStyle name="Normal 3 9" xfId="1255"/>
    <cellStyle name="Normal 4" xfId="1256"/>
    <cellStyle name="Normal 4 10" xfId="1257"/>
    <cellStyle name="Normal 4 2" xfId="1258"/>
    <cellStyle name="Normal 4 2 2" xfId="1259"/>
    <cellStyle name="Normal 4 3" xfId="1260"/>
    <cellStyle name="Normal 4 3 2" xfId="1261"/>
    <cellStyle name="Normal 4 4" xfId="1262"/>
    <cellStyle name="Normal 4 4 2" xfId="1263"/>
    <cellStyle name="Normal 4 4 2 2" xfId="1264"/>
    <cellStyle name="Normal 4 4 3" xfId="1265"/>
    <cellStyle name="Normal 4 4 3 2" xfId="1266"/>
    <cellStyle name="Normal 4 4 4" xfId="1267"/>
    <cellStyle name="Normal 4 5" xfId="1268"/>
    <cellStyle name="Normal 4 6" xfId="1269"/>
    <cellStyle name="Normal 4 6 2" xfId="1270"/>
    <cellStyle name="Normal 4 6 2 2" xfId="1271"/>
    <cellStyle name="Normal 4 6 3" xfId="1272"/>
    <cellStyle name="Normal 4 7" xfId="1273"/>
    <cellStyle name="Normal 4 8" xfId="1274"/>
    <cellStyle name="Normal 4 8 2" xfId="1275"/>
    <cellStyle name="Normal 4 9" xfId="1276"/>
    <cellStyle name="Normal 5" xfId="1277"/>
    <cellStyle name="Normal 5 2" xfId="1278"/>
    <cellStyle name="Normal 5 2 2" xfId="1279"/>
    <cellStyle name="Normal 5 2 3" xfId="1280"/>
    <cellStyle name="Normal 5 3" xfId="1281"/>
    <cellStyle name="Normal 5 3 2" xfId="1282"/>
    <cellStyle name="Normal 5 3 2 2" xfId="1283"/>
    <cellStyle name="Normal 5 3 3" xfId="1284"/>
    <cellStyle name="Normal 5 3 3 2" xfId="1285"/>
    <cellStyle name="Normal 5 3 4" xfId="1286"/>
    <cellStyle name="Normal 5 4" xfId="1287"/>
    <cellStyle name="Normal 5 5" xfId="1288"/>
    <cellStyle name="Normal 5 6" xfId="1289"/>
    <cellStyle name="Normal 5 7" xfId="1290"/>
    <cellStyle name="Normal 6" xfId="1291"/>
    <cellStyle name="Normal 6 2" xfId="1292"/>
    <cellStyle name="Normal 6 3" xfId="1293"/>
    <cellStyle name="Normal 6 4" xfId="1294"/>
    <cellStyle name="Normal 7" xfId="1295"/>
    <cellStyle name="Normal 7 2" xfId="1296"/>
    <cellStyle name="Normal 7 2 2" xfId="1297"/>
    <cellStyle name="Normal 7 3" xfId="1298"/>
    <cellStyle name="Normal 7 3 2" xfId="1299"/>
    <cellStyle name="Normal 7 4" xfId="1300"/>
    <cellStyle name="Normal 8" xfId="1301"/>
    <cellStyle name="Normal 8 2" xfId="1302"/>
    <cellStyle name="Normal 8 2 2" xfId="1303"/>
    <cellStyle name="Normal 8 3" xfId="1304"/>
    <cellStyle name="Normal 8 3 2" xfId="1305"/>
    <cellStyle name="Normal 8 4" xfId="1306"/>
    <cellStyle name="Normal 8 5" xfId="1307"/>
    <cellStyle name="Normal 9" xfId="1308"/>
    <cellStyle name="Normal 9 2" xfId="1309"/>
    <cellStyle name="Normal 9 2 2" xfId="1310"/>
    <cellStyle name="Normal 9 3" xfId="1311"/>
    <cellStyle name="Normal 9 3 2" xfId="1312"/>
    <cellStyle name="Normal 9 4" xfId="1313"/>
    <cellStyle name="Note 10" xfId="1315"/>
    <cellStyle name="Note 10 2" xfId="1316"/>
    <cellStyle name="Note 11" xfId="1317"/>
    <cellStyle name="Note 11 2" xfId="1613"/>
    <cellStyle name="Note 12" xfId="1318"/>
    <cellStyle name="Note 13" xfId="1555"/>
    <cellStyle name="Note 2" xfId="1319"/>
    <cellStyle name="Note 2 2" xfId="1320"/>
    <cellStyle name="Note 2 2 2" xfId="1321"/>
    <cellStyle name="Note 2 2 2 2" xfId="1322"/>
    <cellStyle name="Note 2 2 2 2 2" xfId="1323"/>
    <cellStyle name="Note 2 2 2 3" xfId="1324"/>
    <cellStyle name="Note 2 2 3" xfId="1325"/>
    <cellStyle name="Note 2 2 3 2" xfId="1326"/>
    <cellStyle name="Note 2 2 3 2 2" xfId="1327"/>
    <cellStyle name="Note 2 2 3 3" xfId="1328"/>
    <cellStyle name="Note 2 2 4" xfId="1329"/>
    <cellStyle name="Note 2 2 4 2" xfId="1330"/>
    <cellStyle name="Note 2 2 5" xfId="1331"/>
    <cellStyle name="Note 2 3" xfId="1332"/>
    <cellStyle name="Note 2 3 2" xfId="1333"/>
    <cellStyle name="Note 2 3 2 2" xfId="1334"/>
    <cellStyle name="Note 2 3 3" xfId="1335"/>
    <cellStyle name="Note 2 4" xfId="1336"/>
    <cellStyle name="Note 2 4 2" xfId="1337"/>
    <cellStyle name="Note 2 4 2 2" xfId="1338"/>
    <cellStyle name="Note 2 4 3" xfId="1339"/>
    <cellStyle name="Note 2 5" xfId="1340"/>
    <cellStyle name="Note 2 5 2" xfId="1341"/>
    <cellStyle name="Note 2 6" xfId="1342"/>
    <cellStyle name="Note 2 6 2" xfId="1343"/>
    <cellStyle name="Note 2 7" xfId="1344"/>
    <cellStyle name="Note 2 8" xfId="1345"/>
    <cellStyle name="Note 3" xfId="1346"/>
    <cellStyle name="Note 3 2" xfId="1347"/>
    <cellStyle name="Note 3 2 2" xfId="1348"/>
    <cellStyle name="Note 3 2 2 2" xfId="1349"/>
    <cellStyle name="Note 3 2 3" xfId="1350"/>
    <cellStyle name="Note 3 3" xfId="1351"/>
    <cellStyle name="Note 3 3 2" xfId="1352"/>
    <cellStyle name="Note 3 3 2 2" xfId="1353"/>
    <cellStyle name="Note 3 3 3" xfId="1354"/>
    <cellStyle name="Note 3 4" xfId="1355"/>
    <cellStyle name="Note 3 4 2" xfId="1356"/>
    <cellStyle name="Note 3 5" xfId="1357"/>
    <cellStyle name="Note 4" xfId="1358"/>
    <cellStyle name="Note 4 2" xfId="1359"/>
    <cellStyle name="Note 4 2 2" xfId="1360"/>
    <cellStyle name="Note 4 2 2 2" xfId="1361"/>
    <cellStyle name="Note 4 2 3" xfId="1362"/>
    <cellStyle name="Note 4 3" xfId="1363"/>
    <cellStyle name="Note 4 3 2" xfId="1364"/>
    <cellStyle name="Note 4 3 2 2" xfId="1365"/>
    <cellStyle name="Note 4 3 3" xfId="1366"/>
    <cellStyle name="Note 4 4" xfId="1367"/>
    <cellStyle name="Note 4 4 2" xfId="1368"/>
    <cellStyle name="Note 4 5" xfId="1369"/>
    <cellStyle name="Note 5" xfId="1370"/>
    <cellStyle name="Note 5 2" xfId="1371"/>
    <cellStyle name="Note 5 2 2" xfId="1372"/>
    <cellStyle name="Note 5 2 2 2" xfId="1373"/>
    <cellStyle name="Note 5 2 3" xfId="1374"/>
    <cellStyle name="Note 5 3" xfId="1375"/>
    <cellStyle name="Note 5 3 2" xfId="1376"/>
    <cellStyle name="Note 5 3 2 2" xfId="1377"/>
    <cellStyle name="Note 5 3 3" xfId="1378"/>
    <cellStyle name="Note 5 4" xfId="1379"/>
    <cellStyle name="Note 5 4 2" xfId="1380"/>
    <cellStyle name="Note 5 5" xfId="1381"/>
    <cellStyle name="Note 6" xfId="1382"/>
    <cellStyle name="Note 6 2" xfId="1383"/>
    <cellStyle name="Note 6 2 2" xfId="1384"/>
    <cellStyle name="Note 6 2 2 2" xfId="1385"/>
    <cellStyle name="Note 6 2 3" xfId="1386"/>
    <cellStyle name="Note 6 3" xfId="1387"/>
    <cellStyle name="Note 6 3 2" xfId="1388"/>
    <cellStyle name="Note 6 3 2 2" xfId="1389"/>
    <cellStyle name="Note 6 3 3" xfId="1390"/>
    <cellStyle name="Note 6 4" xfId="1391"/>
    <cellStyle name="Note 6 4 2" xfId="1392"/>
    <cellStyle name="Note 6 5" xfId="1393"/>
    <cellStyle name="Note 7" xfId="1394"/>
    <cellStyle name="Note 7 2" xfId="1395"/>
    <cellStyle name="Note 7 2 2" xfId="1396"/>
    <cellStyle name="Note 7 2 2 2" xfId="1397"/>
    <cellStyle name="Note 7 2 3" xfId="1398"/>
    <cellStyle name="Note 7 3" xfId="1399"/>
    <cellStyle name="Note 7 3 2" xfId="1400"/>
    <cellStyle name="Note 7 3 2 2" xfId="1401"/>
    <cellStyle name="Note 7 3 3" xfId="1402"/>
    <cellStyle name="Note 7 4" xfId="1403"/>
    <cellStyle name="Note 7 4 2" xfId="1404"/>
    <cellStyle name="Note 7 5" xfId="1405"/>
    <cellStyle name="Note 8" xfId="1406"/>
    <cellStyle name="Note 8 2" xfId="1407"/>
    <cellStyle name="Note 8 2 2" xfId="1408"/>
    <cellStyle name="Note 8 3" xfId="1409"/>
    <cellStyle name="Note 9" xfId="1410"/>
    <cellStyle name="Note 9 2" xfId="1411"/>
    <cellStyle name="Notiz 2" xfId="1412"/>
    <cellStyle name="Notiz 3" xfId="1612"/>
    <cellStyle name="Notiz 4" xfId="1741"/>
    <cellStyle name="Notiz 5" xfId="1851"/>
    <cellStyle name="Notiz 6" xfId="1699"/>
    <cellStyle name="Notiz 7" xfId="1314"/>
    <cellStyle name="Output 2" xfId="1413"/>
    <cellStyle name="Output 2 2" xfId="1414"/>
    <cellStyle name="Output 2 3" xfId="1415"/>
    <cellStyle name="Output 3" xfId="1416"/>
    <cellStyle name="Output 4" xfId="1417"/>
    <cellStyle name="Percent 10" xfId="1418"/>
    <cellStyle name="Percent 10 2" xfId="1419"/>
    <cellStyle name="Percent 11" xfId="1420"/>
    <cellStyle name="Percent 12" xfId="1421"/>
    <cellStyle name="Percent 2" xfId="1422"/>
    <cellStyle name="Percent 2 2" xfId="1423"/>
    <cellStyle name="Percent 2 2 2" xfId="1424"/>
    <cellStyle name="Percent 2 3" xfId="1425"/>
    <cellStyle name="Percent 2 3 2" xfId="1426"/>
    <cellStyle name="Percent 2 4" xfId="1427"/>
    <cellStyle name="Percent 2 5" xfId="1428"/>
    <cellStyle name="Percent 2 5 2" xfId="1429"/>
    <cellStyle name="Percent 2 5 2 2" xfId="1430"/>
    <cellStyle name="Percent 2 5 2 2 2" xfId="1431"/>
    <cellStyle name="Percent 2 5 2 3" xfId="1432"/>
    <cellStyle name="Percent 2 5 3" xfId="1433"/>
    <cellStyle name="Percent 2 5 3 2" xfId="1434"/>
    <cellStyle name="Percent 2 5 3 2 2" xfId="1435"/>
    <cellStyle name="Percent 2 5 3 3" xfId="1436"/>
    <cellStyle name="Percent 2 5 4" xfId="1437"/>
    <cellStyle name="Percent 2 5 4 2" xfId="1438"/>
    <cellStyle name="Percent 2 5 5" xfId="1439"/>
    <cellStyle name="Percent 2 6" xfId="1440"/>
    <cellStyle name="Percent 3" xfId="1441"/>
    <cellStyle name="Percent 3 2" xfId="1442"/>
    <cellStyle name="Percent 3 2 2" xfId="1443"/>
    <cellStyle name="Percent 3 2 2 2" xfId="1444"/>
    <cellStyle name="Percent 3 2 3" xfId="1445"/>
    <cellStyle name="Percent 3 3" xfId="1446"/>
    <cellStyle name="Percent 3 3 2" xfId="1447"/>
    <cellStyle name="Percent 3 3 2 2" xfId="1448"/>
    <cellStyle name="Percent 3 3 3" xfId="1449"/>
    <cellStyle name="Percent 3 4" xfId="1450"/>
    <cellStyle name="Percent 3 4 2" xfId="1451"/>
    <cellStyle name="Percent 3 5" xfId="1452"/>
    <cellStyle name="Percent 3 6" xfId="1453"/>
    <cellStyle name="Percent 4" xfId="1454"/>
    <cellStyle name="Percent 4 2" xfId="1455"/>
    <cellStyle name="Percent 5" xfId="1456"/>
    <cellStyle name="Percent 5 2" xfId="1457"/>
    <cellStyle name="Percent 5 2 2" xfId="1458"/>
    <cellStyle name="Percent 5 2 2 2" xfId="1459"/>
    <cellStyle name="Percent 5 2 3" xfId="1460"/>
    <cellStyle name="Percent 5 3" xfId="1461"/>
    <cellStyle name="Percent 5 3 2" xfId="1462"/>
    <cellStyle name="Percent 5 3 2 2" xfId="1463"/>
    <cellStyle name="Percent 5 3 3" xfId="1464"/>
    <cellStyle name="Percent 5 4" xfId="1465"/>
    <cellStyle name="Percent 5 4 2" xfId="1466"/>
    <cellStyle name="Percent 5 5" xfId="1467"/>
    <cellStyle name="Percent 6" xfId="1468"/>
    <cellStyle name="Percent 6 2" xfId="1469"/>
    <cellStyle name="Percent 7" xfId="1470"/>
    <cellStyle name="Percent 7 2" xfId="1471"/>
    <cellStyle name="Percent 7 2 2" xfId="1472"/>
    <cellStyle name="Percent 7 3" xfId="1473"/>
    <cellStyle name="Percent 7 4" xfId="1474"/>
    <cellStyle name="Percent 7 5" xfId="1475"/>
    <cellStyle name="Percent 8" xfId="1476"/>
    <cellStyle name="Percent 8 2" xfId="1477"/>
    <cellStyle name="Percent 8 3" xfId="1478"/>
    <cellStyle name="Percent 9" xfId="1479"/>
    <cellStyle name="Percent 9 2" xfId="1480"/>
    <cellStyle name="Percent 9 2 2" xfId="1481"/>
    <cellStyle name="Percent 9 3" xfId="1482"/>
    <cellStyle name="Procent 2" xfId="1483"/>
    <cellStyle name="Procent 2 2" xfId="1484"/>
    <cellStyle name="Procent 2 2 2" xfId="1485"/>
    <cellStyle name="Prosent 2" xfId="1486"/>
    <cellStyle name="Prozent" xfId="1" builtinId="5"/>
    <cellStyle name="Prozent 2" xfId="1657"/>
    <cellStyle name="Prozent 3" xfId="1658"/>
    <cellStyle name="Schlecht" xfId="7" builtinId="27" customBuiltin="1"/>
    <cellStyle name="Schlecht 2" xfId="1487"/>
    <cellStyle name="Schlecht 3" xfId="1692"/>
    <cellStyle name="Seuraava hyperlinkki_T03_06l" xfId="1488"/>
    <cellStyle name="Standard" xfId="0" builtinId="0"/>
    <cellStyle name="Standard 2" xfId="1489"/>
    <cellStyle name="Standard 2 2" xfId="1490"/>
    <cellStyle name="Standard 2 3" xfId="1744"/>
    <cellStyle name="Standard 2 4" xfId="1659"/>
    <cellStyle name="Standard 2 5" xfId="1867"/>
    <cellStyle name="Standard 3" xfId="1491"/>
    <cellStyle name="Standard 3 2" xfId="1660"/>
    <cellStyle name="Standard 4" xfId="1492"/>
    <cellStyle name="Standard 4 2" xfId="1493"/>
    <cellStyle name="Standard 5" xfId="1693"/>
    <cellStyle name="Stil 1" xfId="1494"/>
    <cellStyle name="Stil 1 2" xfId="1495"/>
    <cellStyle name="Titel 2" xfId="1496"/>
    <cellStyle name="Title 2" xfId="1498"/>
    <cellStyle name="Title 2 2" xfId="1499"/>
    <cellStyle name="Title 3" xfId="1500"/>
    <cellStyle name="Title 4" xfId="1501"/>
    <cellStyle name="Title 5" xfId="1556"/>
    <cellStyle name="Total 2" xfId="1502"/>
    <cellStyle name="Total 2 2" xfId="1503"/>
    <cellStyle name="Total 2 3" xfId="1504"/>
    <cellStyle name="Total 3" xfId="1505"/>
    <cellStyle name="Total 4" xfId="1506"/>
    <cellStyle name="Überschrift 1" xfId="2" builtinId="16" customBuiltin="1"/>
    <cellStyle name="Überschrift 1 2" xfId="1507"/>
    <cellStyle name="Überschrift 1 3" xfId="1686"/>
    <cellStyle name="Überschrift 10" xfId="1497"/>
    <cellStyle name="Überschrift 2" xfId="3" builtinId="17" customBuiltin="1"/>
    <cellStyle name="Überschrift 2 2" xfId="1508"/>
    <cellStyle name="Überschrift 2 3" xfId="1695"/>
    <cellStyle name="Überschrift 3" xfId="4" builtinId="18" customBuiltin="1"/>
    <cellStyle name="Überschrift 3 2" xfId="1509"/>
    <cellStyle name="Überschrift 3 3" xfId="1687"/>
    <cellStyle name="Überschrift 4" xfId="5" builtinId="19" customBuiltin="1"/>
    <cellStyle name="Überschrift 4 2" xfId="1510"/>
    <cellStyle name="Überschrift 4 3" xfId="1678"/>
    <cellStyle name="Überschrift 5" xfId="1511"/>
    <cellStyle name="Überschrift 6" xfId="1614"/>
    <cellStyle name="Überschrift 7" xfId="1745"/>
    <cellStyle name="Überschrift 8" xfId="1742"/>
    <cellStyle name="Überschrift 9" xfId="1694"/>
    <cellStyle name="Verknüpfte Zelle" xfId="12" builtinId="24" customBuiltin="1"/>
    <cellStyle name="Verknüpfte Zelle 2" xfId="1512"/>
    <cellStyle name="Verknüpfte Zelle 3" xfId="1856"/>
    <cellStyle name="Warnender Text" xfId="14" builtinId="11" customBuiltin="1"/>
    <cellStyle name="Warnender Text 2" xfId="1513"/>
    <cellStyle name="Warnender Text 3" xfId="1680"/>
    <cellStyle name="Warning Text 2" xfId="1514"/>
    <cellStyle name="Warning Text 2 2" xfId="1515"/>
    <cellStyle name="Warning Text 3" xfId="1516"/>
    <cellStyle name="Warning Text 4" xfId="1517"/>
    <cellStyle name="X08_Total Oil" xfId="1518"/>
    <cellStyle name="X12_Total Figs 1 dec" xfId="1519"/>
    <cellStyle name="Zelle überprüfen" xfId="13" builtinId="23" customBuiltin="1"/>
    <cellStyle name="Zelle überprüfen 2" xfId="1520"/>
    <cellStyle name="Zelle überprüfen 3" xfId="1662"/>
  </cellStyles>
  <dxfs count="6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general" vertical="bottom" textRotation="9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34998626667073579"/>
        <name val="Calibri"/>
        <scheme val="minor"/>
      </font>
      <numFmt numFmtId="164" formatCode="#,##0.0"/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1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 tint="0.499984740745262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(RE40-NoTrade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-QUOe(NECP-Trade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cenarios/Aures2/results/Summary%20A2-GoO-QUOe(NECP-NoTrade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225">
          <cell r="AB225">
            <v>10665166.977661133</v>
          </cell>
        </row>
        <row r="353">
          <cell r="AB353">
            <v>61943.015751868486</v>
          </cell>
        </row>
        <row r="354">
          <cell r="AB354">
            <v>170426.94957756996</v>
          </cell>
        </row>
        <row r="355">
          <cell r="AB355">
            <v>26797.548722267151</v>
          </cell>
        </row>
        <row r="356">
          <cell r="AB356">
            <v>22386.78953769058</v>
          </cell>
        </row>
        <row r="357">
          <cell r="AB357">
            <v>300588.07368469238</v>
          </cell>
        </row>
        <row r="358">
          <cell r="AB358">
            <v>52862.079600334167</v>
          </cell>
        </row>
        <row r="359">
          <cell r="AB359">
            <v>512875.10427856445</v>
          </cell>
        </row>
        <row r="360">
          <cell r="AB360">
            <v>7382.2078247070313</v>
          </cell>
        </row>
        <row r="361">
          <cell r="AB361">
            <v>206.22817482789168</v>
          </cell>
        </row>
        <row r="362">
          <cell r="AB362">
            <v>683095.15887981444</v>
          </cell>
        </row>
        <row r="363">
          <cell r="AB363">
            <v>207381.02382022518</v>
          </cell>
        </row>
        <row r="364">
          <cell r="AB364">
            <v>2058507.6289018106</v>
          </cell>
        </row>
        <row r="365">
          <cell r="AB365">
            <v>186037.37695896626</v>
          </cell>
        </row>
        <row r="366">
          <cell r="AB366">
            <v>369805.76148223877</v>
          </cell>
        </row>
        <row r="396">
          <cell r="AB396">
            <v>0.66600972742781783</v>
          </cell>
        </row>
        <row r="453">
          <cell r="AB453">
            <v>12841.416865877807</v>
          </cell>
        </row>
        <row r="454">
          <cell r="AB454">
            <v>32861.897413432598</v>
          </cell>
        </row>
        <row r="455">
          <cell r="AB455">
            <v>4299.4126359522343</v>
          </cell>
        </row>
        <row r="456">
          <cell r="AB456">
            <v>3444.7471013376489</v>
          </cell>
        </row>
        <row r="457">
          <cell r="AB457">
            <v>96670.567749023438</v>
          </cell>
        </row>
        <row r="458">
          <cell r="AB458">
            <v>16671.411246776581</v>
          </cell>
        </row>
        <row r="459">
          <cell r="AB459">
            <v>486740.13168907166</v>
          </cell>
        </row>
        <row r="460">
          <cell r="AB460">
            <v>1738.6638140678406</v>
          </cell>
        </row>
        <row r="461">
          <cell r="AB461">
            <v>61.767096757888794</v>
          </cell>
        </row>
        <row r="462">
          <cell r="AB462">
            <v>270902.16332244873</v>
          </cell>
        </row>
        <row r="463">
          <cell r="AB463">
            <v>58883.732192516327</v>
          </cell>
        </row>
        <row r="464">
          <cell r="AB464">
            <v>985115.91112726275</v>
          </cell>
        </row>
        <row r="465">
          <cell r="AB465">
            <v>34877.087222844362</v>
          </cell>
        </row>
        <row r="466">
          <cell r="AB466">
            <v>378080.15864562988</v>
          </cell>
        </row>
      </sheetData>
      <sheetData sheetId="4">
        <row r="225">
          <cell r="AB225">
            <v>337548.0625</v>
          </cell>
        </row>
        <row r="353">
          <cell r="AB353">
            <v>1425.5154838562012</v>
          </cell>
        </row>
        <row r="354">
          <cell r="AB354">
            <v>4749.9096450805664</v>
          </cell>
        </row>
        <row r="355">
          <cell r="AB355">
            <v>713.33624267578125</v>
          </cell>
        </row>
        <row r="356">
          <cell r="AB356">
            <v>519.7288818359375</v>
          </cell>
        </row>
        <row r="357">
          <cell r="AB357">
            <v>38187.62109375</v>
          </cell>
        </row>
        <row r="358">
          <cell r="AB358">
            <v>8228.58984375</v>
          </cell>
        </row>
        <row r="359">
          <cell r="AB359">
            <v>15056.255493164063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16353.380314340709</v>
          </cell>
        </row>
        <row r="363">
          <cell r="AB363">
            <v>0</v>
          </cell>
        </row>
        <row r="364">
          <cell r="AB364">
            <v>86201.262226572158</v>
          </cell>
        </row>
        <row r="365">
          <cell r="AB365">
            <v>6183.58447265625</v>
          </cell>
        </row>
        <row r="366">
          <cell r="AB366">
            <v>13311.892578125</v>
          </cell>
        </row>
        <row r="396">
          <cell r="AB396">
            <v>1.0909592941972879</v>
          </cell>
        </row>
        <row r="453">
          <cell r="AB453">
            <v>297.5694899559021</v>
          </cell>
        </row>
        <row r="454">
          <cell r="AB454">
            <v>818.51486241817474</v>
          </cell>
        </row>
        <row r="455">
          <cell r="AB455">
            <v>106.50173950195313</v>
          </cell>
        </row>
        <row r="456">
          <cell r="AB456">
            <v>74.332695007324219</v>
          </cell>
        </row>
        <row r="457">
          <cell r="AB457">
            <v>8807.583984375</v>
          </cell>
        </row>
        <row r="458">
          <cell r="AB458">
            <v>1896.16162109375</v>
          </cell>
        </row>
        <row r="459">
          <cell r="AB459">
            <v>15953.395263671875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6741.30615234375</v>
          </cell>
        </row>
        <row r="463">
          <cell r="AB463">
            <v>0</v>
          </cell>
        </row>
        <row r="464">
          <cell r="AB464">
            <v>34695.365808367729</v>
          </cell>
        </row>
        <row r="465">
          <cell r="AB465">
            <v>1102.9696044921875</v>
          </cell>
        </row>
        <row r="466">
          <cell r="AB466">
            <v>14554.220703125</v>
          </cell>
        </row>
      </sheetData>
      <sheetData sheetId="5">
        <row r="225">
          <cell r="AB225">
            <v>411399.640625</v>
          </cell>
        </row>
        <row r="353">
          <cell r="AB353">
            <v>1942.884069442749</v>
          </cell>
        </row>
        <row r="354">
          <cell r="AB354">
            <v>4056.4291324615479</v>
          </cell>
        </row>
        <row r="355">
          <cell r="AB355">
            <v>762.78515625</v>
          </cell>
        </row>
        <row r="356">
          <cell r="AB356">
            <v>396.08489990234375</v>
          </cell>
        </row>
        <row r="357">
          <cell r="AB357">
            <v>161.00189208984375</v>
          </cell>
        </row>
        <row r="358">
          <cell r="AB358">
            <v>199.21791076660156</v>
          </cell>
        </row>
        <row r="359">
          <cell r="AB359">
            <v>19351.097412109375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18005.740268186975</v>
          </cell>
        </row>
        <row r="363">
          <cell r="AB363">
            <v>17833.56400905941</v>
          </cell>
        </row>
        <row r="364">
          <cell r="AB364">
            <v>63237.434587304975</v>
          </cell>
        </row>
        <row r="365">
          <cell r="AB365">
            <v>4596.04931640625</v>
          </cell>
        </row>
        <row r="366">
          <cell r="AB366">
            <v>16497.3671875</v>
          </cell>
        </row>
        <row r="396">
          <cell r="AB396">
            <v>0.63692688026960176</v>
          </cell>
        </row>
        <row r="453">
          <cell r="AB453">
            <v>401.94183492660522</v>
          </cell>
        </row>
        <row r="454">
          <cell r="AB454">
            <v>1143.8099269866943</v>
          </cell>
        </row>
        <row r="455">
          <cell r="AB455">
            <v>116.323486328125</v>
          </cell>
        </row>
        <row r="456">
          <cell r="AB456">
            <v>79.21697998046875</v>
          </cell>
        </row>
        <row r="457">
          <cell r="AB457">
            <v>56.650009155273438</v>
          </cell>
        </row>
        <row r="458">
          <cell r="AB458">
            <v>69.366668701171875</v>
          </cell>
        </row>
        <row r="459">
          <cell r="AB459">
            <v>26543.275390625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7165.24462890625</v>
          </cell>
        </row>
        <row r="463">
          <cell r="AB463">
            <v>5347.3681640625</v>
          </cell>
        </row>
        <row r="464">
          <cell r="AB464">
            <v>40923.197089672089</v>
          </cell>
        </row>
        <row r="465">
          <cell r="AB465">
            <v>919.3175048828125</v>
          </cell>
        </row>
        <row r="466">
          <cell r="AB466">
            <v>22315.25390625</v>
          </cell>
        </row>
      </sheetData>
      <sheetData sheetId="6">
        <row r="225">
          <cell r="AB225">
            <v>109684.8984375</v>
          </cell>
        </row>
        <row r="353">
          <cell r="AB353">
            <v>292.61218643188477</v>
          </cell>
        </row>
        <row r="354">
          <cell r="AB354">
            <v>1612.1524429321289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498.50772094726563</v>
          </cell>
        </row>
        <row r="359">
          <cell r="AB359">
            <v>4946.7469482421875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3731.2001192790426</v>
          </cell>
        </row>
        <row r="363">
          <cell r="AB363">
            <v>27.1199951171875</v>
          </cell>
        </row>
        <row r="364">
          <cell r="AB364">
            <v>15494.063915513174</v>
          </cell>
        </row>
        <row r="365">
          <cell r="AB365">
            <v>1304.8685302734375</v>
          </cell>
        </row>
        <row r="366">
          <cell r="AB366">
            <v>3497.519287109375</v>
          </cell>
        </row>
        <row r="396">
          <cell r="AB396">
            <v>0.41324158686090201</v>
          </cell>
        </row>
        <row r="453">
          <cell r="AB453">
            <v>48.213432312011719</v>
          </cell>
        </row>
        <row r="454">
          <cell r="AB454">
            <v>296.73281478881836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298.07785034179688</v>
          </cell>
        </row>
        <row r="459">
          <cell r="AB459">
            <v>4374.6549072265625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1712.22900390625</v>
          </cell>
        </row>
        <row r="463">
          <cell r="AB463">
            <v>7.280738353729248</v>
          </cell>
        </row>
        <row r="464">
          <cell r="AB464">
            <v>8846.4586386680603</v>
          </cell>
        </row>
        <row r="465">
          <cell r="AB465">
            <v>216.66290283203125</v>
          </cell>
        </row>
        <row r="466">
          <cell r="AB466">
            <v>3268.5517578125</v>
          </cell>
        </row>
      </sheetData>
      <sheetData sheetId="7">
        <row r="225">
          <cell r="AB225">
            <v>83023.50390625</v>
          </cell>
        </row>
        <row r="353">
          <cell r="AB353">
            <v>227.86026287078857</v>
          </cell>
        </row>
        <row r="354">
          <cell r="AB354">
            <v>464.45876240730286</v>
          </cell>
        </row>
        <row r="355">
          <cell r="AB355">
            <v>77.446868896484375</v>
          </cell>
        </row>
        <row r="356">
          <cell r="AB356">
            <v>87.67218017578125</v>
          </cell>
        </row>
        <row r="357">
          <cell r="AB357">
            <v>6744.0498046875</v>
          </cell>
        </row>
        <row r="358">
          <cell r="AB358">
            <v>641.9661865234375</v>
          </cell>
        </row>
        <row r="359">
          <cell r="AB359">
            <v>1942.7082214355469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5101.306640625</v>
          </cell>
        </row>
        <row r="363">
          <cell r="AB363">
            <v>0</v>
          </cell>
        </row>
        <row r="364">
          <cell r="AB364">
            <v>15287.494505167007</v>
          </cell>
        </row>
        <row r="365">
          <cell r="AB365">
            <v>531.4002685546875</v>
          </cell>
        </row>
        <row r="366">
          <cell r="AB366">
            <v>1552.4505615234375</v>
          </cell>
        </row>
        <row r="396">
          <cell r="AB396">
            <v>0.746921418311978</v>
          </cell>
        </row>
        <row r="453">
          <cell r="AB453">
            <v>36.10879111289978</v>
          </cell>
        </row>
        <row r="454">
          <cell r="AB454">
            <v>83.128236293792725</v>
          </cell>
        </row>
        <row r="455">
          <cell r="AB455">
            <v>11.914901733398438</v>
          </cell>
        </row>
        <row r="456">
          <cell r="AB456">
            <v>14.287744522094727</v>
          </cell>
        </row>
        <row r="457">
          <cell r="AB457">
            <v>2168.47412109375</v>
          </cell>
        </row>
        <row r="458">
          <cell r="AB458">
            <v>196.38511657714844</v>
          </cell>
        </row>
        <row r="459">
          <cell r="AB459">
            <v>1850.0260620117188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1919.12109375</v>
          </cell>
        </row>
        <row r="463">
          <cell r="AB463">
            <v>0</v>
          </cell>
        </row>
        <row r="464">
          <cell r="AB464">
            <v>6279.4460670948029</v>
          </cell>
        </row>
        <row r="465">
          <cell r="AB465">
            <v>85.541748046875</v>
          </cell>
        </row>
        <row r="466">
          <cell r="AB466">
            <v>1497.059326171875</v>
          </cell>
        </row>
      </sheetData>
      <sheetData sheetId="8">
        <row r="225">
          <cell r="AB225">
            <v>23259.99658203125</v>
          </cell>
        </row>
        <row r="353">
          <cell r="AB353">
            <v>39.744472980499268</v>
          </cell>
        </row>
        <row r="354">
          <cell r="AB354">
            <v>0</v>
          </cell>
        </row>
        <row r="355">
          <cell r="AB355">
            <v>28.869955062866211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4.7026033401489258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2446.7508586071044</v>
          </cell>
        </row>
        <row r="363">
          <cell r="AB363">
            <v>0</v>
          </cell>
        </row>
        <row r="364">
          <cell r="AB364">
            <v>4210.1565130374938</v>
          </cell>
        </row>
        <row r="365">
          <cell r="AB365">
            <v>50.514865875244141</v>
          </cell>
        </row>
        <row r="366">
          <cell r="AB366">
            <v>1435.8751220703125</v>
          </cell>
        </row>
        <row r="396">
          <cell r="AB396">
            <v>0.67665104671224141</v>
          </cell>
        </row>
        <row r="453">
          <cell r="AB453">
            <v>6.4940338134765625</v>
          </cell>
        </row>
        <row r="454">
          <cell r="AB454">
            <v>0</v>
          </cell>
        </row>
        <row r="455">
          <cell r="AB455">
            <v>4.4517889022827148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1.544201135635376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997.00762939453125</v>
          </cell>
        </row>
        <row r="463">
          <cell r="AB463">
            <v>0</v>
          </cell>
        </row>
        <row r="464">
          <cell r="AB464">
            <v>2210.8934180736542</v>
          </cell>
        </row>
        <row r="465">
          <cell r="AB465">
            <v>8.1612749099731445</v>
          </cell>
        </row>
        <row r="466">
          <cell r="AB466">
            <v>1039.0098876953125</v>
          </cell>
        </row>
      </sheetData>
      <sheetData sheetId="9">
        <row r="225">
          <cell r="AB225">
            <v>302673.1953125</v>
          </cell>
        </row>
        <row r="353">
          <cell r="AB353">
            <v>3482.1691112518311</v>
          </cell>
        </row>
        <row r="354">
          <cell r="AB354">
            <v>4797.6755828857422</v>
          </cell>
        </row>
        <row r="355">
          <cell r="AB355">
            <v>211.69802856445313</v>
          </cell>
        </row>
        <row r="356">
          <cell r="AB356">
            <v>140.85676574707031</v>
          </cell>
        </row>
        <row r="357">
          <cell r="AB357">
            <v>1581.4432373046875</v>
          </cell>
        </row>
        <row r="358">
          <cell r="AB358">
            <v>837.42547607421875</v>
          </cell>
        </row>
        <row r="359">
          <cell r="AB359">
            <v>11621.060302734375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2337.9025693310246</v>
          </cell>
        </row>
        <row r="363">
          <cell r="AB363">
            <v>0</v>
          </cell>
        </row>
        <row r="364">
          <cell r="AB364">
            <v>25755.317514933442</v>
          </cell>
        </row>
        <row r="365">
          <cell r="AB365">
            <v>6622.84912109375</v>
          </cell>
        </row>
        <row r="366">
          <cell r="AB366">
            <v>8303.3046875</v>
          </cell>
        </row>
        <row r="396">
          <cell r="AB396">
            <v>0.35180819845990624</v>
          </cell>
        </row>
        <row r="453">
          <cell r="AB453">
            <v>575.88950347900391</v>
          </cell>
        </row>
        <row r="454">
          <cell r="AB454">
            <v>887.28442668914795</v>
          </cell>
        </row>
        <row r="455">
          <cell r="AB455">
            <v>32.568927764892578</v>
          </cell>
        </row>
        <row r="456">
          <cell r="AB456">
            <v>23.476129531860352</v>
          </cell>
        </row>
        <row r="457">
          <cell r="AB457">
            <v>775.5899658203125</v>
          </cell>
        </row>
        <row r="458">
          <cell r="AB458">
            <v>410.699951171875</v>
          </cell>
        </row>
        <row r="459">
          <cell r="AB459">
            <v>13227.71435546875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890.35382080078125</v>
          </cell>
        </row>
        <row r="463">
          <cell r="AB463">
            <v>0</v>
          </cell>
        </row>
        <row r="464">
          <cell r="AB464">
            <v>16823.577080726624</v>
          </cell>
        </row>
        <row r="465">
          <cell r="AB465">
            <v>1148.6929931640625</v>
          </cell>
        </row>
        <row r="466">
          <cell r="AB466">
            <v>9879.216796875</v>
          </cell>
        </row>
      </sheetData>
      <sheetData sheetId="10">
        <row r="225">
          <cell r="AB225">
            <v>194601.625</v>
          </cell>
        </row>
        <row r="353">
          <cell r="AB353">
            <v>1157.9911918640137</v>
          </cell>
        </row>
        <row r="354">
          <cell r="AB354">
            <v>4953.1654720306396</v>
          </cell>
        </row>
        <row r="355">
          <cell r="AB355">
            <v>752.76605224609375</v>
          </cell>
        </row>
        <row r="356">
          <cell r="AB356">
            <v>342.51058959960938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4456.758056640625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21851.061086749727</v>
          </cell>
        </row>
        <row r="363">
          <cell r="AB363">
            <v>12627.595520271354</v>
          </cell>
        </row>
        <row r="364">
          <cell r="AB364">
            <v>47003.62039409994</v>
          </cell>
        </row>
        <row r="365">
          <cell r="AB365">
            <v>6685.982421875</v>
          </cell>
        </row>
        <row r="366">
          <cell r="AB366">
            <v>3613.2412109375</v>
          </cell>
        </row>
        <row r="396">
          <cell r="AB396">
            <v>0.90965201013222163</v>
          </cell>
        </row>
        <row r="453">
          <cell r="AB453">
            <v>249.75296401977539</v>
          </cell>
        </row>
        <row r="454">
          <cell r="AB454">
            <v>1184.0292143821716</v>
          </cell>
        </row>
        <row r="455">
          <cell r="AB455">
            <v>129.19869995117188</v>
          </cell>
        </row>
        <row r="456">
          <cell r="AB456">
            <v>68.502120971679688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5494.3658447265625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7475.2783203125</v>
          </cell>
        </row>
        <row r="463">
          <cell r="AB463">
            <v>3289.507568359375</v>
          </cell>
        </row>
        <row r="464">
          <cell r="AB464">
            <v>17901.634731769562</v>
          </cell>
        </row>
        <row r="465">
          <cell r="AB465">
            <v>1490.2572021484375</v>
          </cell>
        </row>
        <row r="466">
          <cell r="AB466">
            <v>4562.1005859375</v>
          </cell>
        </row>
      </sheetData>
      <sheetData sheetId="11">
        <row r="225">
          <cell r="AB225">
            <v>38000.0068359375</v>
          </cell>
        </row>
        <row r="353">
          <cell r="AB353">
            <v>116.88443470001221</v>
          </cell>
        </row>
        <row r="354">
          <cell r="AB354">
            <v>847.14966583251953</v>
          </cell>
        </row>
        <row r="355">
          <cell r="AB355">
            <v>56.164352416992188</v>
          </cell>
        </row>
        <row r="356">
          <cell r="AB356">
            <v>28.171348571777344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26.622634887695313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121.4924194936042</v>
          </cell>
        </row>
        <row r="364">
          <cell r="AB364">
            <v>5530.6955036309582</v>
          </cell>
        </row>
        <row r="365">
          <cell r="AB365">
            <v>813.03076171875</v>
          </cell>
        </row>
        <row r="366">
          <cell r="AB366">
            <v>18.915817260742188</v>
          </cell>
        </row>
        <row r="396">
          <cell r="AB396">
            <v>0.53708482549281589</v>
          </cell>
        </row>
        <row r="453">
          <cell r="AB453">
            <v>19.28595232963562</v>
          </cell>
        </row>
        <row r="454">
          <cell r="AB454">
            <v>187.68979454040527</v>
          </cell>
        </row>
        <row r="455">
          <cell r="AB455">
            <v>8.6406698226928711</v>
          </cell>
        </row>
        <row r="456">
          <cell r="AB456">
            <v>4.6952247619628906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31.307701110839844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33.777565002441406</v>
          </cell>
        </row>
        <row r="464">
          <cell r="AB464">
            <v>1777.6199538707733</v>
          </cell>
        </row>
        <row r="465">
          <cell r="AB465">
            <v>144.85517883300781</v>
          </cell>
        </row>
        <row r="466">
          <cell r="AB466">
            <v>23.036281585693359</v>
          </cell>
        </row>
      </sheetData>
      <sheetData sheetId="12">
        <row r="225">
          <cell r="AB225">
            <v>323581.51953125</v>
          </cell>
        </row>
        <row r="353">
          <cell r="AB353">
            <v>707.04282188415527</v>
          </cell>
        </row>
        <row r="354">
          <cell r="AB354">
            <v>15126.386848449707</v>
          </cell>
        </row>
        <row r="355">
          <cell r="AB355">
            <v>301.6505126953125</v>
          </cell>
        </row>
        <row r="356">
          <cell r="AB356">
            <v>135.48165893554688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1342.7705383300781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13269.942502305648</v>
          </cell>
        </row>
        <row r="363">
          <cell r="AB363">
            <v>612.89502303212612</v>
          </cell>
        </row>
        <row r="364">
          <cell r="AB364">
            <v>48095.485945671637</v>
          </cell>
        </row>
        <row r="365">
          <cell r="AB365">
            <v>15920.4052734375</v>
          </cell>
        </row>
        <row r="366">
          <cell r="AB366">
            <v>961.6868896484375</v>
          </cell>
        </row>
        <row r="396">
          <cell r="AB396">
            <v>0.5099848717442601</v>
          </cell>
        </row>
        <row r="453">
          <cell r="AB453">
            <v>142.82934951782227</v>
          </cell>
        </row>
        <row r="454">
          <cell r="AB454">
            <v>2560.4535436630249</v>
          </cell>
        </row>
        <row r="455">
          <cell r="AB455">
            <v>47.820507049560547</v>
          </cell>
        </row>
        <row r="456">
          <cell r="AB456">
            <v>27.096332550048828</v>
          </cell>
        </row>
        <row r="457">
          <cell r="AB457">
            <v>2962.870361328125</v>
          </cell>
        </row>
        <row r="458">
          <cell r="AB458">
            <v>443.00003051757813</v>
          </cell>
        </row>
        <row r="459">
          <cell r="AB459">
            <v>1720.6185607910156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5545.271484375</v>
          </cell>
        </row>
        <row r="463">
          <cell r="AB463">
            <v>191.66122436523438</v>
          </cell>
        </row>
        <row r="464">
          <cell r="AB464">
            <v>13641.62139415741</v>
          </cell>
        </row>
        <row r="465">
          <cell r="AB465">
            <v>2717.015380859375</v>
          </cell>
        </row>
        <row r="466">
          <cell r="AB466">
            <v>1309.3126220703125</v>
          </cell>
        </row>
      </sheetData>
      <sheetData sheetId="13">
        <row r="225">
          <cell r="AB225">
            <v>1444939.46875</v>
          </cell>
        </row>
        <row r="353">
          <cell r="AB353">
            <v>7249.562629699707</v>
          </cell>
        </row>
        <row r="354">
          <cell r="AB354">
            <v>23706.544937133789</v>
          </cell>
        </row>
        <row r="355">
          <cell r="AB355">
            <v>5173.96533203125</v>
          </cell>
        </row>
        <row r="356">
          <cell r="AB356">
            <v>3104.47509765625</v>
          </cell>
        </row>
        <row r="357">
          <cell r="AB357">
            <v>49602.26953125</v>
          </cell>
        </row>
        <row r="358">
          <cell r="AB358">
            <v>9410.3623046875</v>
          </cell>
        </row>
        <row r="359">
          <cell r="AB359">
            <v>90579.86328125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32505.031316174423</v>
          </cell>
        </row>
        <row r="364">
          <cell r="AB364">
            <v>279663.60200655286</v>
          </cell>
        </row>
        <row r="365">
          <cell r="AB365">
            <v>23832.705078125</v>
          </cell>
        </row>
        <row r="366">
          <cell r="AB366">
            <v>68496.8671875</v>
          </cell>
        </row>
        <row r="396">
          <cell r="AB396">
            <v>0.46602211936276944</v>
          </cell>
        </row>
        <row r="453">
          <cell r="AB453">
            <v>1159.758581161499</v>
          </cell>
        </row>
        <row r="454">
          <cell r="AB454">
            <v>4046.7892074584961</v>
          </cell>
        </row>
        <row r="455">
          <cell r="AB455">
            <v>894.91436767578125</v>
          </cell>
        </row>
        <row r="456">
          <cell r="AB456">
            <v>448.27505493164063</v>
          </cell>
        </row>
        <row r="457">
          <cell r="AB457">
            <v>16466.109375</v>
          </cell>
        </row>
        <row r="458">
          <cell r="AB458">
            <v>3112.85400390625</v>
          </cell>
        </row>
        <row r="459">
          <cell r="AB459">
            <v>82178.3603515625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9107.693359375</v>
          </cell>
        </row>
        <row r="464">
          <cell r="AB464">
            <v>136179.59219169617</v>
          </cell>
        </row>
        <row r="465">
          <cell r="AB465">
            <v>4072.316162109375</v>
          </cell>
        </row>
        <row r="466">
          <cell r="AB466">
            <v>67103.0859375</v>
          </cell>
        </row>
      </sheetData>
      <sheetData sheetId="14">
        <row r="225">
          <cell r="AB225">
            <v>2076253.9375</v>
          </cell>
        </row>
        <row r="353">
          <cell r="AB353">
            <v>19433.56298828125</v>
          </cell>
        </row>
        <row r="354">
          <cell r="AB354">
            <v>27305.989715576172</v>
          </cell>
        </row>
        <row r="355">
          <cell r="AB355">
            <v>4923.9632568359375</v>
          </cell>
        </row>
        <row r="356">
          <cell r="AB356">
            <v>1666.92041015625</v>
          </cell>
        </row>
        <row r="357">
          <cell r="AB357">
            <v>15324.9072265625</v>
          </cell>
        </row>
        <row r="358">
          <cell r="AB358">
            <v>5427.9404296875</v>
          </cell>
        </row>
        <row r="359">
          <cell r="AB359">
            <v>116422.15234375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149475.31403082167</v>
          </cell>
        </row>
        <row r="363">
          <cell r="AB363">
            <v>90169.580180568475</v>
          </cell>
        </row>
        <row r="364">
          <cell r="AB364">
            <v>430644.59596408228</v>
          </cell>
        </row>
        <row r="365">
          <cell r="AB365">
            <v>37398.12890625</v>
          </cell>
        </row>
        <row r="366">
          <cell r="AB366">
            <v>78132.2890625</v>
          </cell>
        </row>
        <row r="396">
          <cell r="AB396">
            <v>0.80465533654028387</v>
          </cell>
        </row>
        <row r="453">
          <cell r="AB453">
            <v>4980.7657012939453</v>
          </cell>
        </row>
        <row r="454">
          <cell r="AB454">
            <v>5641.338191986084</v>
          </cell>
        </row>
        <row r="455">
          <cell r="AB455">
            <v>758.1483154296875</v>
          </cell>
        </row>
        <row r="456">
          <cell r="AB456">
            <v>333.38406372070313</v>
          </cell>
        </row>
        <row r="457">
          <cell r="AB457">
            <v>3371.69970703125</v>
          </cell>
        </row>
        <row r="458">
          <cell r="AB458">
            <v>1193.6300048828125</v>
          </cell>
        </row>
        <row r="459">
          <cell r="AB459">
            <v>129704.37109375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71163.984375</v>
          </cell>
        </row>
        <row r="463">
          <cell r="AB463">
            <v>25660.314453125</v>
          </cell>
        </row>
        <row r="464">
          <cell r="AB464">
            <v>242807.63590621948</v>
          </cell>
        </row>
        <row r="465">
          <cell r="AB465">
            <v>8098.376953125</v>
          </cell>
        </row>
        <row r="466">
          <cell r="AB466">
            <v>96490.1953125</v>
          </cell>
        </row>
      </sheetData>
      <sheetData sheetId="15">
        <row r="225">
          <cell r="AB225">
            <v>191895.00390625</v>
          </cell>
        </row>
        <row r="353">
          <cell r="AB353">
            <v>893.92747592926025</v>
          </cell>
        </row>
        <row r="354">
          <cell r="AB354">
            <v>1710.5428733825684</v>
          </cell>
        </row>
        <row r="355">
          <cell r="AB355">
            <v>153.76914978027344</v>
          </cell>
        </row>
        <row r="356">
          <cell r="AB356">
            <v>378.63226318359375</v>
          </cell>
        </row>
        <row r="357">
          <cell r="AB357">
            <v>4852.8427734375</v>
          </cell>
        </row>
        <row r="358">
          <cell r="AB358">
            <v>231.97116088867188</v>
          </cell>
        </row>
        <row r="359">
          <cell r="AB359">
            <v>12961.498779296875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16215.6494140625</v>
          </cell>
        </row>
        <row r="363">
          <cell r="AB363">
            <v>601.03012092018366</v>
          </cell>
        </row>
        <row r="364">
          <cell r="AB364">
            <v>38405.380475114827</v>
          </cell>
        </row>
        <row r="365">
          <cell r="AB365">
            <v>1421.3360595703125</v>
          </cell>
        </row>
        <row r="366">
          <cell r="AB366">
            <v>9846.99609375</v>
          </cell>
        </row>
        <row r="396">
          <cell r="AB396">
            <v>0.66284252088314011</v>
          </cell>
        </row>
        <row r="453">
          <cell r="AB453">
            <v>146.75371098518372</v>
          </cell>
        </row>
        <row r="454">
          <cell r="AB454">
            <v>294.50706100463867</v>
          </cell>
        </row>
        <row r="455">
          <cell r="AB455">
            <v>23.656795501708984</v>
          </cell>
        </row>
        <row r="456">
          <cell r="AB456">
            <v>55.77032470703125</v>
          </cell>
        </row>
        <row r="457">
          <cell r="AB457">
            <v>3004.375244140625</v>
          </cell>
        </row>
        <row r="458">
          <cell r="AB458">
            <v>143.11666870117188</v>
          </cell>
        </row>
        <row r="459">
          <cell r="AB459">
            <v>10179.239990234375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5239.91455078125</v>
          </cell>
        </row>
        <row r="463">
          <cell r="AB463">
            <v>194.44264221191406</v>
          </cell>
        </row>
        <row r="464">
          <cell r="AB464">
            <v>19311.433118104935</v>
          </cell>
        </row>
        <row r="465">
          <cell r="AB465">
            <v>226.56166076660156</v>
          </cell>
        </row>
        <row r="466">
          <cell r="AB466">
            <v>8115.3916015625</v>
          </cell>
        </row>
      </sheetData>
      <sheetData sheetId="16">
        <row r="225">
          <cell r="AB225">
            <v>238415.00390625</v>
          </cell>
        </row>
        <row r="353">
          <cell r="AB353">
            <v>1264.4236068725586</v>
          </cell>
        </row>
        <row r="354">
          <cell r="AB354">
            <v>4046.5241775512695</v>
          </cell>
        </row>
        <row r="355">
          <cell r="AB355">
            <v>329.71737670898438</v>
          </cell>
        </row>
        <row r="356">
          <cell r="AB356">
            <v>779.7921142578125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13373.64208984375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21195.404251098633</v>
          </cell>
        </row>
        <row r="365">
          <cell r="AB365">
            <v>3768.447265625</v>
          </cell>
        </row>
        <row r="366">
          <cell r="AB366">
            <v>9410.6708984375</v>
          </cell>
        </row>
        <row r="396">
          <cell r="AB396">
            <v>0.39978119613642177</v>
          </cell>
        </row>
        <row r="453">
          <cell r="AB453">
            <v>196.55437088012695</v>
          </cell>
        </row>
        <row r="454">
          <cell r="AB454">
            <v>980.05427742004395</v>
          </cell>
        </row>
        <row r="455">
          <cell r="AB455">
            <v>50.725753784179688</v>
          </cell>
        </row>
        <row r="456">
          <cell r="AB456">
            <v>114.14888000488281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13579.302734375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15362.224760055542</v>
          </cell>
        </row>
        <row r="465">
          <cell r="AB465">
            <v>874.61761474609375</v>
          </cell>
        </row>
        <row r="466">
          <cell r="AB466">
            <v>10194.8271484375</v>
          </cell>
        </row>
      </sheetData>
      <sheetData sheetId="17">
        <row r="225">
          <cell r="AB225">
            <v>189289.875</v>
          </cell>
        </row>
        <row r="353">
          <cell r="AB353">
            <v>749.02048492431641</v>
          </cell>
        </row>
        <row r="354">
          <cell r="AB354">
            <v>1302.254264831543</v>
          </cell>
        </row>
        <row r="355">
          <cell r="AB355">
            <v>292.0421142578125</v>
          </cell>
        </row>
        <row r="356">
          <cell r="AB356">
            <v>99.021224975585938</v>
          </cell>
        </row>
        <row r="357">
          <cell r="AB357">
            <v>656.54180908203125</v>
          </cell>
        </row>
        <row r="358">
          <cell r="AB358">
            <v>200.64111328125</v>
          </cell>
        </row>
        <row r="359">
          <cell r="AB359">
            <v>4351.0260620117188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39145.911774470849</v>
          </cell>
        </row>
        <row r="365">
          <cell r="AB365">
            <v>1254.885986328125</v>
          </cell>
        </row>
        <row r="366">
          <cell r="AB366">
            <v>3694.806884765625</v>
          </cell>
        </row>
        <row r="396">
          <cell r="AB396">
            <v>0.68692709666730689</v>
          </cell>
        </row>
        <row r="453">
          <cell r="AB453">
            <v>124.95672130584717</v>
          </cell>
        </row>
        <row r="454">
          <cell r="AB454">
            <v>230.2908878326416</v>
          </cell>
        </row>
        <row r="455">
          <cell r="AB455">
            <v>44.929553985595703</v>
          </cell>
        </row>
        <row r="456">
          <cell r="AB456">
            <v>19.804244995117188</v>
          </cell>
        </row>
        <row r="457">
          <cell r="AB457">
            <v>217.11181640625</v>
          </cell>
        </row>
        <row r="458">
          <cell r="AB458">
            <v>66</v>
          </cell>
        </row>
        <row r="459">
          <cell r="AB459">
            <v>5585.9661865234375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15388.384453773499</v>
          </cell>
        </row>
        <row r="465">
          <cell r="AB465">
            <v>202.78216552734375</v>
          </cell>
        </row>
        <row r="466">
          <cell r="AB466">
            <v>4875.5419921875</v>
          </cell>
        </row>
      </sheetData>
      <sheetData sheetId="18">
        <row r="225">
          <cell r="AB225">
            <v>1295105.21875</v>
          </cell>
        </row>
        <row r="353">
          <cell r="AB353">
            <v>7420.8169250488281</v>
          </cell>
        </row>
        <row r="354">
          <cell r="AB354">
            <v>14917.558746337891</v>
          </cell>
        </row>
        <row r="355">
          <cell r="AB355">
            <v>3725.0538330078125</v>
          </cell>
        </row>
        <row r="356">
          <cell r="AB356">
            <v>9430.318359375</v>
          </cell>
        </row>
        <row r="357">
          <cell r="AB357">
            <v>36204.77734375</v>
          </cell>
        </row>
        <row r="358">
          <cell r="AB358">
            <v>8200.005859375</v>
          </cell>
        </row>
        <row r="359">
          <cell r="AB359">
            <v>96291.296875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50963.124024936144</v>
          </cell>
        </row>
        <row r="363">
          <cell r="AB363">
            <v>419.29418010794058</v>
          </cell>
        </row>
        <row r="364">
          <cell r="AB364">
            <v>229659.13314624754</v>
          </cell>
        </row>
        <row r="365">
          <cell r="AB365">
            <v>16968.19921875</v>
          </cell>
        </row>
        <row r="366">
          <cell r="AB366">
            <v>58376.76171875</v>
          </cell>
        </row>
        <row r="396">
          <cell r="AB396">
            <v>0.67627160845901468</v>
          </cell>
        </row>
        <row r="453">
          <cell r="AB453">
            <v>1846.6832580566406</v>
          </cell>
        </row>
        <row r="454">
          <cell r="AB454">
            <v>2936.3644466400146</v>
          </cell>
        </row>
        <row r="455">
          <cell r="AB455">
            <v>580.45693969726563</v>
          </cell>
        </row>
        <row r="456">
          <cell r="AB456">
            <v>1347.0418701171875</v>
          </cell>
        </row>
        <row r="457">
          <cell r="AB457">
            <v>12430.775390625</v>
          </cell>
        </row>
        <row r="458">
          <cell r="AB458">
            <v>2813.533447265625</v>
          </cell>
        </row>
        <row r="459">
          <cell r="AB459">
            <v>72913.359375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19160.634765625</v>
          </cell>
        </row>
        <row r="463">
          <cell r="AB463">
            <v>138.98619079589844</v>
          </cell>
        </row>
        <row r="464">
          <cell r="AB464">
            <v>114170.30901837349</v>
          </cell>
        </row>
        <row r="465">
          <cell r="AB465">
            <v>3314.224365234375</v>
          </cell>
        </row>
        <row r="466">
          <cell r="AB466">
            <v>49366.8203125</v>
          </cell>
        </row>
      </sheetData>
      <sheetData sheetId="19">
        <row r="225">
          <cell r="AB225">
            <v>45356.1162109375</v>
          </cell>
        </row>
        <row r="353">
          <cell r="AB353">
            <v>314.44428157806396</v>
          </cell>
        </row>
        <row r="354">
          <cell r="AB354">
            <v>520.51625823974609</v>
          </cell>
        </row>
        <row r="355">
          <cell r="AB355">
            <v>19.997093200683594</v>
          </cell>
        </row>
        <row r="356">
          <cell r="AB356">
            <v>33.007068634033203</v>
          </cell>
        </row>
        <row r="357">
          <cell r="AB357">
            <v>3341.849609375</v>
          </cell>
        </row>
        <row r="358">
          <cell r="AB358">
            <v>169.73463439941406</v>
          </cell>
        </row>
        <row r="359">
          <cell r="AB359">
            <v>60.937156677246094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107.61749618953502</v>
          </cell>
        </row>
        <row r="364">
          <cell r="AB364">
            <v>5961.1869677882632</v>
          </cell>
        </row>
        <row r="365">
          <cell r="AB365">
            <v>752.67352294921875</v>
          </cell>
        </row>
        <row r="366">
          <cell r="AB366">
            <v>46.492698669433594</v>
          </cell>
        </row>
        <row r="396">
          <cell r="AB396">
            <v>0.65424301335056279</v>
          </cell>
        </row>
        <row r="453">
          <cell r="AB453">
            <v>53.997080087661743</v>
          </cell>
        </row>
        <row r="454">
          <cell r="AB454">
            <v>86.516448736190796</v>
          </cell>
        </row>
        <row r="455">
          <cell r="AB455">
            <v>3.0764758586883545</v>
          </cell>
        </row>
        <row r="456">
          <cell r="AB456">
            <v>5.5011782646179199</v>
          </cell>
        </row>
        <row r="457">
          <cell r="AB457">
            <v>1754.391845703125</v>
          </cell>
        </row>
        <row r="458">
          <cell r="AB458">
            <v>88.598167419433594</v>
          </cell>
        </row>
        <row r="459">
          <cell r="AB459">
            <v>69.999300003051758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30.708274841308594</v>
          </cell>
        </row>
        <row r="464">
          <cell r="AB464">
            <v>2573.5164625644684</v>
          </cell>
        </row>
        <row r="465">
          <cell r="AB465">
            <v>126.40756225585938</v>
          </cell>
        </row>
        <row r="466">
          <cell r="AB466">
            <v>54.950832366943359</v>
          </cell>
        </row>
      </sheetData>
      <sheetData sheetId="20">
        <row r="225">
          <cell r="AB225">
            <v>52711.8125</v>
          </cell>
        </row>
        <row r="353">
          <cell r="AB353">
            <v>236.09686851501465</v>
          </cell>
        </row>
        <row r="354">
          <cell r="AB354">
            <v>664.24656677246094</v>
          </cell>
        </row>
        <row r="355">
          <cell r="AB355">
            <v>63.060642719268799</v>
          </cell>
        </row>
        <row r="356">
          <cell r="AB356">
            <v>50.95440673828125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137.12629699707031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48.666529996077003</v>
          </cell>
        </row>
        <row r="364">
          <cell r="AB364">
            <v>7463.6538711076792</v>
          </cell>
        </row>
        <row r="365">
          <cell r="AB365">
            <v>864.571044921875</v>
          </cell>
        </row>
        <row r="366">
          <cell r="AB366">
            <v>102.59262084960938</v>
          </cell>
        </row>
        <row r="396">
          <cell r="AB396">
            <v>0.57409366880558388</v>
          </cell>
        </row>
        <row r="453">
          <cell r="AB453">
            <v>41.519049406051636</v>
          </cell>
        </row>
        <row r="454">
          <cell r="AB454">
            <v>161.83902144432068</v>
          </cell>
        </row>
        <row r="455">
          <cell r="AB455">
            <v>9.7016351521015167</v>
          </cell>
        </row>
        <row r="456">
          <cell r="AB456">
            <v>8.492401123046875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158.15532684326172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13.951604843139648</v>
          </cell>
        </row>
        <row r="464">
          <cell r="AB464">
            <v>2506.7821657955647</v>
          </cell>
        </row>
        <row r="465">
          <cell r="AB465">
            <v>173.85725402832031</v>
          </cell>
        </row>
        <row r="466">
          <cell r="AB466">
            <v>121.87670135498047</v>
          </cell>
        </row>
      </sheetData>
      <sheetData sheetId="21">
        <row r="225">
          <cell r="AB225">
            <v>32146.7861328125</v>
          </cell>
        </row>
        <row r="353">
          <cell r="AB353">
            <v>55.06621727347374</v>
          </cell>
        </row>
        <row r="354">
          <cell r="AB354">
            <v>82.965775489807129</v>
          </cell>
        </row>
        <row r="355">
          <cell r="AB355">
            <v>45.600000858306885</v>
          </cell>
        </row>
        <row r="356">
          <cell r="AB356">
            <v>2.8380971401929855E-2</v>
          </cell>
        </row>
        <row r="357">
          <cell r="AB357">
            <v>0</v>
          </cell>
        </row>
        <row r="358">
          <cell r="AB358">
            <v>143.40351867675781</v>
          </cell>
        </row>
        <row r="359">
          <cell r="AB359">
            <v>1403.1541290283203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485.61868889941621</v>
          </cell>
        </row>
        <row r="363">
          <cell r="AB363">
            <v>0</v>
          </cell>
        </row>
        <row r="364">
          <cell r="AB364">
            <v>2260.708386688817</v>
          </cell>
        </row>
        <row r="365">
          <cell r="AB365">
            <v>167.48628234863281</v>
          </cell>
        </row>
        <row r="366">
          <cell r="AB366">
            <v>1184.120361328125</v>
          </cell>
        </row>
        <row r="396">
          <cell r="AB396">
            <v>1.0045784457721201</v>
          </cell>
        </row>
        <row r="453">
          <cell r="AB453">
            <v>12.430436737835407</v>
          </cell>
        </row>
        <row r="454">
          <cell r="AB454">
            <v>13.363965034484863</v>
          </cell>
        </row>
        <row r="455">
          <cell r="AB455">
            <v>7.0153833627700806</v>
          </cell>
        </row>
        <row r="456">
          <cell r="AB456">
            <v>5.6761940941214561E-3</v>
          </cell>
        </row>
        <row r="457">
          <cell r="AB457">
            <v>0</v>
          </cell>
        </row>
        <row r="458">
          <cell r="AB458">
            <v>46.781959533691406</v>
          </cell>
        </row>
        <row r="459">
          <cell r="AB459">
            <v>1798.3889770507813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211.50613403320313</v>
          </cell>
        </row>
        <row r="463">
          <cell r="AB463">
            <v>0</v>
          </cell>
        </row>
        <row r="464">
          <cell r="AB464">
            <v>2089.4925319468603</v>
          </cell>
        </row>
        <row r="465">
          <cell r="AB465">
            <v>30.299493789672852</v>
          </cell>
        </row>
        <row r="466">
          <cell r="AB466">
            <v>1542.0045166015625</v>
          </cell>
        </row>
      </sheetData>
      <sheetData sheetId="22">
        <row r="225">
          <cell r="AB225">
            <v>5911.9019775390625</v>
          </cell>
        </row>
        <row r="353">
          <cell r="AB353">
            <v>4.867679238319397</v>
          </cell>
        </row>
        <row r="354">
          <cell r="AB354">
            <v>9.7738609313964844</v>
          </cell>
        </row>
        <row r="355">
          <cell r="AB355">
            <v>12.064765930175781</v>
          </cell>
        </row>
        <row r="356">
          <cell r="AB356">
            <v>1.9415538758039474E-2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520.59047698974609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227.98551701592194</v>
          </cell>
        </row>
        <row r="363">
          <cell r="AB363">
            <v>223.69049072265625</v>
          </cell>
        </row>
        <row r="364">
          <cell r="AB364">
            <v>998.99216440530404</v>
          </cell>
        </row>
        <row r="365">
          <cell r="AB365">
            <v>1.4416066408157349</v>
          </cell>
        </row>
        <row r="366">
          <cell r="AB366">
            <v>470.65377807617188</v>
          </cell>
        </row>
        <row r="396">
          <cell r="AB396">
            <v>0.28632621507747319</v>
          </cell>
        </row>
        <row r="453">
          <cell r="AB453">
            <v>0.78627845644950867</v>
          </cell>
        </row>
        <row r="454">
          <cell r="AB454">
            <v>1.5036709308624268</v>
          </cell>
        </row>
        <row r="455">
          <cell r="AB455">
            <v>1.8561177253723145</v>
          </cell>
        </row>
        <row r="456">
          <cell r="AB456">
            <v>3.2359231263399124E-3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367.92447280883789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90.762382507324219</v>
          </cell>
        </row>
        <row r="463">
          <cell r="AB463">
            <v>69.097824096679688</v>
          </cell>
        </row>
        <row r="464">
          <cell r="AB464">
            <v>531.93398244865239</v>
          </cell>
        </row>
        <row r="465">
          <cell r="AB465">
            <v>0.25919035077095032</v>
          </cell>
        </row>
        <row r="466">
          <cell r="AB466">
            <v>334.92080688476563</v>
          </cell>
        </row>
      </sheetData>
      <sheetData sheetId="23">
        <row r="225">
          <cell r="AB225">
            <v>493398.484375</v>
          </cell>
        </row>
        <row r="353">
          <cell r="AB353">
            <v>3845.5502975583076</v>
          </cell>
        </row>
        <row r="354">
          <cell r="AB354">
            <v>5123.9057159423828</v>
          </cell>
        </row>
        <row r="355">
          <cell r="AB355">
            <v>2405.0387573242188</v>
          </cell>
        </row>
        <row r="356">
          <cell r="AB356">
            <v>396.08489990234375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16384.46142578125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42804.035388448618</v>
          </cell>
        </row>
        <row r="364">
          <cell r="AB364">
            <v>94680.832821379125</v>
          </cell>
        </row>
        <row r="365">
          <cell r="AB365">
            <v>9112.9697265625</v>
          </cell>
        </row>
        <row r="366">
          <cell r="AB366">
            <v>13360.810546875</v>
          </cell>
        </row>
        <row r="396">
          <cell r="AB396">
            <v>0.74629523924551189</v>
          </cell>
        </row>
        <row r="453">
          <cell r="AB453">
            <v>700.13435797393322</v>
          </cell>
        </row>
        <row r="454">
          <cell r="AB454">
            <v>1337.4758344292641</v>
          </cell>
        </row>
        <row r="455">
          <cell r="AB455">
            <v>370.55563354492188</v>
          </cell>
        </row>
        <row r="456">
          <cell r="AB456">
            <v>79.21697998046875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20965.30908203125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12103.69140625</v>
          </cell>
        </row>
        <row r="464">
          <cell r="AB464">
            <v>42830.352341040969</v>
          </cell>
        </row>
        <row r="465">
          <cell r="AB465">
            <v>1787.2813720703125</v>
          </cell>
        </row>
        <row r="466">
          <cell r="AB466">
            <v>17461.015625</v>
          </cell>
        </row>
      </sheetData>
      <sheetData sheetId="24">
        <row r="225">
          <cell r="AB225">
            <v>781181.15625</v>
          </cell>
        </row>
        <row r="353">
          <cell r="AB353">
            <v>4084.4594688415527</v>
          </cell>
        </row>
        <row r="354">
          <cell r="AB354">
            <v>20963.956268310547</v>
          </cell>
        </row>
        <row r="355">
          <cell r="AB355">
            <v>566.8674430847168</v>
          </cell>
        </row>
        <row r="356">
          <cell r="AB356">
            <v>594.1273193359375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1385.0308033697252</v>
          </cell>
        </row>
        <row r="364">
          <cell r="AB364">
            <v>81758.255554335032</v>
          </cell>
        </row>
        <row r="365">
          <cell r="AB365">
            <v>13326.34765625</v>
          </cell>
        </row>
        <row r="366">
          <cell r="AB366">
            <v>3033.508544921875</v>
          </cell>
        </row>
        <row r="396">
          <cell r="AB396">
            <v>0.41487562325972749</v>
          </cell>
        </row>
        <row r="453">
          <cell r="AB453">
            <v>635.54907584190369</v>
          </cell>
        </row>
        <row r="454">
          <cell r="AB454">
            <v>3975.2465896606445</v>
          </cell>
        </row>
        <row r="455">
          <cell r="AB455">
            <v>87.210376739501953</v>
          </cell>
        </row>
        <row r="456">
          <cell r="AB456">
            <v>99.021224975585938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416.9609375</v>
          </cell>
        </row>
        <row r="464">
          <cell r="AB464">
            <v>28269.001357793808</v>
          </cell>
        </row>
        <row r="465">
          <cell r="AB465">
            <v>2387.646240234375</v>
          </cell>
        </row>
        <row r="466">
          <cell r="AB466">
            <v>3600.474609375</v>
          </cell>
        </row>
      </sheetData>
      <sheetData sheetId="25">
        <row r="225">
          <cell r="AB225">
            <v>170230.34765625</v>
          </cell>
        </row>
        <row r="353">
          <cell r="AB353">
            <v>715.57093048095703</v>
          </cell>
        </row>
        <row r="354">
          <cell r="AB354">
            <v>3211.5837554931641</v>
          </cell>
        </row>
        <row r="355">
          <cell r="AB355">
            <v>302.07726287841797</v>
          </cell>
        </row>
        <row r="356">
          <cell r="AB356">
            <v>270.4345703125</v>
          </cell>
        </row>
        <row r="357">
          <cell r="AB357">
            <v>9759.71484375</v>
          </cell>
        </row>
        <row r="358">
          <cell r="AB358">
            <v>1202.3941650390625</v>
          </cell>
        </row>
        <row r="359">
          <cell r="AB359">
            <v>8185.693115234375</v>
          </cell>
        </row>
        <row r="360">
          <cell r="AB360">
            <v>261.66912841796875</v>
          </cell>
        </row>
        <row r="361">
          <cell r="AB361">
            <v>176.70013427734375</v>
          </cell>
        </row>
        <row r="362">
          <cell r="AB362">
            <v>28262.994604519354</v>
          </cell>
        </row>
        <row r="363">
          <cell r="AB363">
            <v>212.27349853515625</v>
          </cell>
        </row>
        <row r="364">
          <cell r="AB364">
            <v>52488.833626130698</v>
          </cell>
        </row>
        <row r="365">
          <cell r="AB365">
            <v>1461.123291015625</v>
          </cell>
        </row>
        <row r="366">
          <cell r="AB366">
            <v>7511.7607421875</v>
          </cell>
        </row>
        <row r="396">
          <cell r="AB396">
            <v>1.0221097584089804</v>
          </cell>
        </row>
        <row r="453">
          <cell r="AB453">
            <v>115.09813112020493</v>
          </cell>
        </row>
        <row r="454">
          <cell r="AB454">
            <v>568.41365098953247</v>
          </cell>
        </row>
        <row r="455">
          <cell r="AB455">
            <v>48.19968843460083</v>
          </cell>
        </row>
        <row r="456">
          <cell r="AB456">
            <v>39.073513031005859</v>
          </cell>
        </row>
        <row r="457">
          <cell r="AB457">
            <v>4313.9033203125</v>
          </cell>
        </row>
        <row r="458">
          <cell r="AB458">
            <v>526.98492431640625</v>
          </cell>
        </row>
        <row r="459">
          <cell r="AB459">
            <v>6145.2439575195313</v>
          </cell>
        </row>
        <row r="460">
          <cell r="AB460">
            <v>63.898097991943359</v>
          </cell>
        </row>
        <row r="461">
          <cell r="AB461">
            <v>54.537078857421875</v>
          </cell>
        </row>
        <row r="462">
          <cell r="AB462">
            <v>12467.8427734375</v>
          </cell>
        </row>
        <row r="463">
          <cell r="AB463">
            <v>67.305099487304688</v>
          </cell>
        </row>
        <row r="464">
          <cell r="AB464">
            <v>24410.500235497952</v>
          </cell>
        </row>
        <row r="465">
          <cell r="AB465">
            <v>232.87216186523438</v>
          </cell>
        </row>
        <row r="466">
          <cell r="AB466">
            <v>5603.21923828125</v>
          </cell>
        </row>
      </sheetData>
      <sheetData sheetId="26">
        <row r="225">
          <cell r="AB225">
            <v>307229.6875</v>
          </cell>
        </row>
        <row r="353">
          <cell r="AB353">
            <v>1094.074104309082</v>
          </cell>
        </row>
        <row r="354">
          <cell r="AB354">
            <v>3660.2022323608398</v>
          </cell>
        </row>
        <row r="355">
          <cell r="AB355">
            <v>855.790283203125</v>
          </cell>
        </row>
        <row r="356">
          <cell r="AB356">
            <v>2150.185791015625</v>
          </cell>
        </row>
        <row r="357">
          <cell r="AB357">
            <v>18162.1640625</v>
          </cell>
        </row>
        <row r="358">
          <cell r="AB358">
            <v>1729.513916015625</v>
          </cell>
        </row>
        <row r="359">
          <cell r="AB359">
            <v>4330.1947021484375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10318.215720973549</v>
          </cell>
        </row>
        <row r="363">
          <cell r="AB363">
            <v>33.899872071367</v>
          </cell>
        </row>
        <row r="364">
          <cell r="AB364">
            <v>42334.240684597644</v>
          </cell>
        </row>
        <row r="365">
          <cell r="AB365">
            <v>3490.914794921875</v>
          </cell>
        </row>
        <row r="366">
          <cell r="AB366">
            <v>3169.9765625</v>
          </cell>
        </row>
        <row r="396">
          <cell r="AB396">
            <v>0.56636353568290754</v>
          </cell>
        </row>
        <row r="453">
          <cell r="AB453">
            <v>169.13527393341064</v>
          </cell>
        </row>
        <row r="454">
          <cell r="AB454">
            <v>610.45708465576172</v>
          </cell>
        </row>
        <row r="455">
          <cell r="AB455">
            <v>131.6600341796875</v>
          </cell>
        </row>
        <row r="456">
          <cell r="AB456">
            <v>324.9769287109375</v>
          </cell>
        </row>
        <row r="457">
          <cell r="AB457">
            <v>6985.01806640625</v>
          </cell>
        </row>
        <row r="458">
          <cell r="AB458">
            <v>659.04095458984375</v>
          </cell>
        </row>
        <row r="459">
          <cell r="AB459">
            <v>3775.0922241210938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4978.78173828125</v>
          </cell>
        </row>
        <row r="463">
          <cell r="AB463">
            <v>9.3793048858642578</v>
          </cell>
        </row>
        <row r="464">
          <cell r="AB464">
            <v>17643.541609764099</v>
          </cell>
        </row>
        <row r="465">
          <cell r="AB465">
            <v>562.62078857421875</v>
          </cell>
        </row>
        <row r="466">
          <cell r="AB466">
            <v>2874.418212890625</v>
          </cell>
        </row>
      </sheetData>
      <sheetData sheetId="27">
        <row r="225">
          <cell r="AB225">
            <v>119449.794921875</v>
          </cell>
        </row>
        <row r="353">
          <cell r="AB353">
            <v>627.92242836952209</v>
          </cell>
        </row>
        <row r="354">
          <cell r="AB354">
            <v>2756.307918548584</v>
          </cell>
        </row>
        <row r="355">
          <cell r="AB355">
            <v>153.69633483886719</v>
          </cell>
        </row>
        <row r="356">
          <cell r="AB356">
            <v>162.28620910644531</v>
          </cell>
        </row>
        <row r="357">
          <cell r="AB357">
            <v>4183.3046875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15069.624844519696</v>
          </cell>
        </row>
        <row r="365">
          <cell r="AB365">
            <v>2392.163818359375</v>
          </cell>
        </row>
        <row r="366">
          <cell r="AB366">
            <v>4071.3037109375</v>
          </cell>
        </row>
        <row r="396">
          <cell r="AB396">
            <v>0.42619393440214154</v>
          </cell>
        </row>
        <row r="453">
          <cell r="AB453">
            <v>104.09126225113869</v>
          </cell>
        </row>
        <row r="454">
          <cell r="AB454">
            <v>473.45533752441406</v>
          </cell>
        </row>
        <row r="455">
          <cell r="AB455">
            <v>23.645587921142578</v>
          </cell>
        </row>
        <row r="456">
          <cell r="AB456">
            <v>27.047702789306641</v>
          </cell>
        </row>
        <row r="457">
          <cell r="AB457">
            <v>1692.0201416015625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8491.137351423502</v>
          </cell>
        </row>
        <row r="465">
          <cell r="AB465">
            <v>394.52740478515625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453.89008712768555</v>
          </cell>
        </row>
        <row r="354">
          <cell r="AB354">
            <v>609.85777282714844</v>
          </cell>
        </row>
        <row r="355">
          <cell r="AB355">
            <v>74.841026306152344</v>
          </cell>
        </row>
        <row r="356">
          <cell r="AB356">
            <v>174.80662536621094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2321.0313720703125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970.7725830078125</v>
          </cell>
        </row>
        <row r="363">
          <cell r="AB363">
            <v>0</v>
          </cell>
        </row>
        <row r="364">
          <cell r="AB364">
            <v>9306.7978115081787</v>
          </cell>
        </row>
        <row r="365">
          <cell r="AB365">
            <v>851.17657470703125</v>
          </cell>
        </row>
        <row r="366">
          <cell r="AB366">
            <v>1769.0390625</v>
          </cell>
        </row>
        <row r="396">
          <cell r="AB396">
            <v>0.55144794934173247</v>
          </cell>
        </row>
        <row r="453">
          <cell r="AB453">
            <v>72.057971000671387</v>
          </cell>
        </row>
        <row r="454">
          <cell r="AB454">
            <v>108.59095764160156</v>
          </cell>
        </row>
        <row r="455">
          <cell r="AB455">
            <v>11.514003753662109</v>
          </cell>
        </row>
        <row r="456">
          <cell r="AB456">
            <v>26.260269165039063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2289.1153564453125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515.82147216796875</v>
          </cell>
        </row>
        <row r="463">
          <cell r="AB463">
            <v>0</v>
          </cell>
        </row>
        <row r="464">
          <cell r="AB464">
            <v>4231.5336599349976</v>
          </cell>
        </row>
        <row r="465">
          <cell r="AB465">
            <v>141.86441040039063</v>
          </cell>
        </row>
        <row r="466">
          <cell r="AB466">
            <v>1830.9095458984375</v>
          </cell>
        </row>
      </sheetData>
      <sheetData sheetId="29">
        <row r="225">
          <cell r="AB225">
            <v>906447.78125</v>
          </cell>
        </row>
        <row r="353">
          <cell r="AB353">
            <v>3521.2158279418945</v>
          </cell>
        </row>
        <row r="354">
          <cell r="AB354">
            <v>7508.0651092529297</v>
          </cell>
        </row>
        <row r="355">
          <cell r="AB355">
            <v>4151.212158203125</v>
          </cell>
        </row>
        <row r="356">
          <cell r="AB356">
            <v>582.5513916015625</v>
          </cell>
        </row>
        <row r="357">
          <cell r="AB357">
            <v>25005.44921875</v>
          </cell>
        </row>
        <row r="358">
          <cell r="AB358">
            <v>4878.06787109375</v>
          </cell>
        </row>
        <row r="359">
          <cell r="AB359">
            <v>73931.80078125</v>
          </cell>
        </row>
        <row r="360">
          <cell r="AB360">
            <v>7013.0849609375</v>
          </cell>
        </row>
        <row r="361">
          <cell r="AB361">
            <v>0</v>
          </cell>
        </row>
        <row r="362">
          <cell r="AB362">
            <v>131079.19921292394</v>
          </cell>
        </row>
        <row r="363">
          <cell r="AB363">
            <v>1051.3638527774904</v>
          </cell>
        </row>
        <row r="364">
          <cell r="AB364">
            <v>258736.93199991784</v>
          </cell>
        </row>
        <row r="365">
          <cell r="AB365">
            <v>10898.5771484375</v>
          </cell>
        </row>
        <row r="366">
          <cell r="AB366">
            <v>56428.9375</v>
          </cell>
        </row>
        <row r="396">
          <cell r="AB396">
            <v>0.87801095278516073</v>
          </cell>
        </row>
        <row r="453">
          <cell r="AB453">
            <v>605.76844692230225</v>
          </cell>
        </row>
        <row r="454">
          <cell r="AB454">
            <v>1564.1315631866455</v>
          </cell>
        </row>
        <row r="455">
          <cell r="AB455">
            <v>638.64805603027344</v>
          </cell>
        </row>
        <row r="456">
          <cell r="AB456">
            <v>83.941619873046875</v>
          </cell>
        </row>
        <row r="457">
          <cell r="AB457">
            <v>12198.96484375</v>
          </cell>
        </row>
        <row r="458">
          <cell r="AB458">
            <v>2366.47607421875</v>
          </cell>
        </row>
        <row r="459">
          <cell r="AB459">
            <v>54051.798828125</v>
          </cell>
        </row>
        <row r="460">
          <cell r="AB460">
            <v>1644.60107421875</v>
          </cell>
        </row>
        <row r="461">
          <cell r="AB461">
            <v>0</v>
          </cell>
        </row>
        <row r="462">
          <cell r="AB462">
            <v>52658.5234375</v>
          </cell>
        </row>
        <row r="463">
          <cell r="AB463">
            <v>329.720703125</v>
          </cell>
        </row>
        <row r="464">
          <cell r="AB464">
            <v>126142.57464694977</v>
          </cell>
        </row>
        <row r="465">
          <cell r="AB465">
            <v>1775.310546875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585.83941459655762</v>
          </cell>
        </row>
        <row r="354">
          <cell r="AB354">
            <v>15718.826076507568</v>
          </cell>
        </row>
        <row r="355">
          <cell r="AB355">
            <v>516.42095947265625</v>
          </cell>
        </row>
        <row r="356">
          <cell r="AB356">
            <v>225.80276489257813</v>
          </cell>
        </row>
        <row r="357">
          <cell r="AB357">
            <v>64432.09765625</v>
          </cell>
        </row>
        <row r="358">
          <cell r="AB358">
            <v>5360.56982421875</v>
          </cell>
        </row>
        <row r="359">
          <cell r="AB359">
            <v>2147.3526000976563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42655.438435168238</v>
          </cell>
        </row>
        <row r="363">
          <cell r="AB363">
            <v>3583.3605922102706</v>
          </cell>
        </row>
        <row r="364">
          <cell r="AB364">
            <v>137918.01144593471</v>
          </cell>
        </row>
        <row r="365">
          <cell r="AB365">
            <v>15365.5439453125</v>
          </cell>
        </row>
        <row r="366">
          <cell r="AB366">
            <v>1505.920166015625</v>
          </cell>
        </row>
        <row r="396">
          <cell r="AB396">
            <v>0.91221649213529143</v>
          </cell>
        </row>
        <row r="453">
          <cell r="AB453">
            <v>97.291806995868683</v>
          </cell>
        </row>
        <row r="454">
          <cell r="AB454">
            <v>2669.9163970947266</v>
          </cell>
        </row>
        <row r="455">
          <cell r="AB455">
            <v>136.43815612792969</v>
          </cell>
        </row>
        <row r="456">
          <cell r="AB456">
            <v>45.160552978515625</v>
          </cell>
        </row>
        <row r="457">
          <cell r="AB457">
            <v>15978.24609375</v>
          </cell>
        </row>
        <row r="458">
          <cell r="AB458">
            <v>1326.494873046875</v>
          </cell>
        </row>
        <row r="459">
          <cell r="AB459">
            <v>2696.0452880859375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14983.5517578125</v>
          </cell>
        </row>
        <row r="463">
          <cell r="AB463">
            <v>1143.0062255859375</v>
          </cell>
        </row>
        <row r="464">
          <cell r="AB464">
            <v>39076.151151478291</v>
          </cell>
        </row>
        <row r="465">
          <cell r="AB465">
            <v>2641.7880859375</v>
          </cell>
        </row>
        <row r="466">
          <cell r="AB466">
            <v>1992.061279296875</v>
          </cell>
        </row>
      </sheetData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 refreshError="1"/>
      <sheetData sheetId="1">
        <row r="220">
          <cell r="D220">
            <v>363.56810807800292</v>
          </cell>
        </row>
      </sheetData>
      <sheetData sheetId="2" refreshError="1"/>
      <sheetData sheetId="3">
        <row r="220">
          <cell r="H220">
            <v>2957049.2927246094</v>
          </cell>
        </row>
        <row r="353">
          <cell r="AB353">
            <v>41664.665783792734</v>
          </cell>
        </row>
        <row r="354">
          <cell r="AB354">
            <v>112549.59910130501</v>
          </cell>
        </row>
        <row r="355">
          <cell r="AB355">
            <v>26796.414000511169</v>
          </cell>
        </row>
        <row r="356">
          <cell r="AB356">
            <v>11763.195114135742</v>
          </cell>
        </row>
        <row r="357">
          <cell r="AB357">
            <v>297986.58325195313</v>
          </cell>
        </row>
        <row r="358">
          <cell r="AB358">
            <v>49677.139995098114</v>
          </cell>
        </row>
        <row r="359">
          <cell r="AB359">
            <v>494091.61422348022</v>
          </cell>
        </row>
        <row r="360">
          <cell r="AB360">
            <v>3693.3724365234375</v>
          </cell>
        </row>
        <row r="361">
          <cell r="AB361">
            <v>206.22817482789168</v>
          </cell>
        </row>
        <row r="362">
          <cell r="AB362">
            <v>681768.18475666444</v>
          </cell>
        </row>
        <row r="363">
          <cell r="AB363">
            <v>30395.298797519416</v>
          </cell>
        </row>
        <row r="364">
          <cell r="AB364">
            <v>1750592.2956358111</v>
          </cell>
        </row>
        <row r="365">
          <cell r="AB365">
            <v>140533.26323008537</v>
          </cell>
        </row>
        <row r="366">
          <cell r="AB366">
            <v>363568.10807800293</v>
          </cell>
        </row>
        <row r="396">
          <cell r="AB396">
            <v>0.56638677519774083</v>
          </cell>
        </row>
        <row r="453">
          <cell r="AB453">
            <v>9657.1386318206787</v>
          </cell>
        </row>
        <row r="454">
          <cell r="AB454">
            <v>23796.124545753002</v>
          </cell>
        </row>
        <row r="455">
          <cell r="AB455">
            <v>4299.2380620539188</v>
          </cell>
        </row>
        <row r="456">
          <cell r="AB456">
            <v>1711.1013731956482</v>
          </cell>
        </row>
        <row r="457">
          <cell r="AB457">
            <v>95654.9150390625</v>
          </cell>
        </row>
        <row r="458">
          <cell r="AB458">
            <v>15631.830731987953</v>
          </cell>
        </row>
        <row r="459">
          <cell r="AB459">
            <v>455827.71191871166</v>
          </cell>
        </row>
        <row r="460">
          <cell r="AB460">
            <v>869.19415807723999</v>
          </cell>
        </row>
        <row r="461">
          <cell r="AB461">
            <v>61.767096757888794</v>
          </cell>
        </row>
        <row r="462">
          <cell r="AB462">
            <v>268539.49501800537</v>
          </cell>
        </row>
        <row r="463">
          <cell r="AB463">
            <v>9071.9425832182169</v>
          </cell>
        </row>
        <row r="464">
          <cell r="AB464">
            <v>885120.45915864408</v>
          </cell>
        </row>
        <row r="465">
          <cell r="AB465">
            <v>27784.013832569122</v>
          </cell>
        </row>
        <row r="466">
          <cell r="AB466">
            <v>358474.10269784927</v>
          </cell>
        </row>
      </sheetData>
      <sheetData sheetId="4">
        <row r="225">
          <cell r="AB225">
            <v>337548.0625</v>
          </cell>
        </row>
        <row r="353">
          <cell r="AB353">
            <v>196.84658432006836</v>
          </cell>
        </row>
        <row r="354">
          <cell r="AB354">
            <v>4287.9447174072266</v>
          </cell>
        </row>
        <row r="355">
          <cell r="AB355">
            <v>713.33624267578125</v>
          </cell>
        </row>
        <row r="356">
          <cell r="AB356">
            <v>164.83619689941406</v>
          </cell>
        </row>
        <row r="357">
          <cell r="AB357">
            <v>36908.26953125</v>
          </cell>
        </row>
        <row r="358">
          <cell r="AB358">
            <v>7533.7080078125</v>
          </cell>
        </row>
        <row r="359">
          <cell r="AB359">
            <v>13817.09130859375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19206.382680379127</v>
          </cell>
        </row>
        <row r="363">
          <cell r="AB363">
            <v>0</v>
          </cell>
        </row>
        <row r="364">
          <cell r="AB364">
            <v>82828.415269337871</v>
          </cell>
        </row>
        <row r="365">
          <cell r="AB365">
            <v>4970.6630859375</v>
          </cell>
        </row>
        <row r="366">
          <cell r="AB366">
            <v>11260.720703125</v>
          </cell>
        </row>
        <row r="396">
          <cell r="AB396">
            <v>1.0482726949427641</v>
          </cell>
        </row>
        <row r="453">
          <cell r="AB453">
            <v>108.53140902519226</v>
          </cell>
        </row>
        <row r="454">
          <cell r="AB454">
            <v>749.76870763301849</v>
          </cell>
        </row>
        <row r="455">
          <cell r="AB455">
            <v>106.50173950195313</v>
          </cell>
        </row>
        <row r="456">
          <cell r="AB456">
            <v>23.633739471435547</v>
          </cell>
        </row>
        <row r="457">
          <cell r="AB457">
            <v>8521.91796875</v>
          </cell>
        </row>
        <row r="458">
          <cell r="AB458">
            <v>1730.5701904296875</v>
          </cell>
        </row>
        <row r="459">
          <cell r="AB459">
            <v>13732.66650390625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8019.6591796875</v>
          </cell>
        </row>
        <row r="463">
          <cell r="AB463">
            <v>0</v>
          </cell>
        </row>
        <row r="464">
          <cell r="AB464">
            <v>32993.249438405037</v>
          </cell>
        </row>
        <row r="465">
          <cell r="AB465">
            <v>917.5093994140625</v>
          </cell>
        </row>
        <row r="466">
          <cell r="AB466">
            <v>11682.1708984375</v>
          </cell>
        </row>
      </sheetData>
      <sheetData sheetId="5">
        <row r="225">
          <cell r="AB225">
            <v>411399.640625</v>
          </cell>
        </row>
        <row r="353">
          <cell r="AB353">
            <v>530.94857978820801</v>
          </cell>
        </row>
        <row r="354">
          <cell r="AB354">
            <v>2889.9964237213135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9051.3333129882813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17729.774435969546</v>
          </cell>
        </row>
        <row r="363">
          <cell r="AB363">
            <v>2504.8912974848513</v>
          </cell>
        </row>
        <row r="364">
          <cell r="AB364">
            <v>33811.165058252984</v>
          </cell>
        </row>
        <row r="365">
          <cell r="AB365">
            <v>2760.75341796875</v>
          </cell>
        </row>
        <row r="366">
          <cell r="AB366">
            <v>8412.359375</v>
          </cell>
        </row>
        <row r="396">
          <cell r="AB396">
            <v>0.34054575457361891</v>
          </cell>
        </row>
        <row r="453">
          <cell r="AB453">
            <v>183.84872961044312</v>
          </cell>
        </row>
        <row r="454">
          <cell r="AB454">
            <v>923.58292007446289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12194.889282226563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7018.96630859375</v>
          </cell>
        </row>
        <row r="463">
          <cell r="AB463">
            <v>771.41131591796875</v>
          </cell>
        </row>
        <row r="464">
          <cell r="AB464">
            <v>21328.732751369476</v>
          </cell>
        </row>
        <row r="465">
          <cell r="AB465">
            <v>628.905029296875</v>
          </cell>
        </row>
        <row r="466">
          <cell r="AB466">
            <v>10531.3125</v>
          </cell>
        </row>
      </sheetData>
      <sheetData sheetId="6">
        <row r="225">
          <cell r="AB225">
            <v>109684.8984375</v>
          </cell>
        </row>
        <row r="353">
          <cell r="AB353">
            <v>276.78240966796875</v>
          </cell>
        </row>
        <row r="354">
          <cell r="AB354">
            <v>1554.6196441650391</v>
          </cell>
        </row>
        <row r="355">
          <cell r="AB355">
            <v>127.65376281738281</v>
          </cell>
        </row>
        <row r="356">
          <cell r="AB356">
            <v>636.83489990234375</v>
          </cell>
        </row>
        <row r="357">
          <cell r="AB357">
            <v>3621.23583984375</v>
          </cell>
        </row>
        <row r="358">
          <cell r="AB358">
            <v>437.80953979492188</v>
          </cell>
        </row>
        <row r="359">
          <cell r="AB359">
            <v>7347.817626953125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5149.7766149158897</v>
          </cell>
        </row>
        <row r="363">
          <cell r="AB363">
            <v>0</v>
          </cell>
        </row>
        <row r="364">
          <cell r="AB364">
            <v>19152.53033806042</v>
          </cell>
        </row>
        <row r="365">
          <cell r="AB365">
            <v>1216.3572998046875</v>
          </cell>
        </row>
        <row r="366">
          <cell r="AB366">
            <v>5108.9541015625</v>
          </cell>
        </row>
        <row r="396">
          <cell r="AB396">
            <v>0.51081640507351156</v>
          </cell>
        </row>
        <row r="453">
          <cell r="AB453">
            <v>45.480516016483307</v>
          </cell>
        </row>
        <row r="454">
          <cell r="AB454">
            <v>274.49108123779297</v>
          </cell>
        </row>
        <row r="455">
          <cell r="AB455">
            <v>19.639039993286133</v>
          </cell>
        </row>
        <row r="456">
          <cell r="AB456">
            <v>96.014152526855469</v>
          </cell>
        </row>
        <row r="457">
          <cell r="AB457">
            <v>1993.61669921875</v>
          </cell>
        </row>
        <row r="458">
          <cell r="AB458">
            <v>261.29998779296875</v>
          </cell>
        </row>
        <row r="459">
          <cell r="AB459">
            <v>6508.4305419921875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2377.171630859375</v>
          </cell>
        </row>
        <row r="463">
          <cell r="AB463">
            <v>0</v>
          </cell>
        </row>
        <row r="464">
          <cell r="AB464">
            <v>11576.143649637699</v>
          </cell>
        </row>
        <row r="465">
          <cell r="AB465">
            <v>203.25955200195313</v>
          </cell>
        </row>
        <row r="466">
          <cell r="AB466">
            <v>4799.6484375</v>
          </cell>
        </row>
      </sheetData>
      <sheetData sheetId="7">
        <row r="225">
          <cell r="AB225">
            <v>83023.50390625</v>
          </cell>
        </row>
        <row r="353">
          <cell r="AB353">
            <v>126.50208950042725</v>
          </cell>
        </row>
        <row r="354">
          <cell r="AB354">
            <v>201.75407910346985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617.43426513671875</v>
          </cell>
        </row>
        <row r="359">
          <cell r="AB359">
            <v>3120.5633544921875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7929.7373046875</v>
          </cell>
        </row>
        <row r="363">
          <cell r="AB363">
            <v>0</v>
          </cell>
        </row>
        <row r="364">
          <cell r="AB364">
            <v>19374.867588281631</v>
          </cell>
        </row>
        <row r="365">
          <cell r="AB365">
            <v>349.87063598632813</v>
          </cell>
        </row>
        <row r="366">
          <cell r="AB366">
            <v>2389.16015625</v>
          </cell>
        </row>
        <row r="396">
          <cell r="AB396">
            <v>0.94662363239148684</v>
          </cell>
        </row>
        <row r="453">
          <cell r="AB453">
            <v>20.541023850440979</v>
          </cell>
        </row>
        <row r="454">
          <cell r="AB454">
            <v>42.712131500244141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187.92001342773438</v>
          </cell>
        </row>
        <row r="459">
          <cell r="AB459">
            <v>2980.8745727539063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3131.34033203125</v>
          </cell>
        </row>
        <row r="463">
          <cell r="AB463">
            <v>0</v>
          </cell>
        </row>
        <row r="464">
          <cell r="AB464">
            <v>8551.3346363306046</v>
          </cell>
        </row>
        <row r="465">
          <cell r="AB465">
            <v>57.639911651611328</v>
          </cell>
        </row>
        <row r="466">
          <cell r="AB466">
            <v>2319.3603515625</v>
          </cell>
        </row>
      </sheetData>
      <sheetData sheetId="8">
        <row r="225">
          <cell r="AB225">
            <v>23259.99658203125</v>
          </cell>
        </row>
        <row r="353">
          <cell r="AB353">
            <v>42.77446174621582</v>
          </cell>
        </row>
        <row r="354">
          <cell r="AB354">
            <v>0</v>
          </cell>
        </row>
        <row r="355">
          <cell r="AB355">
            <v>39.799999237060547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4.2958502769470215</v>
          </cell>
        </row>
        <row r="359">
          <cell r="AB359">
            <v>1688.0079345703125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2143.2887454417719</v>
          </cell>
        </row>
        <row r="363">
          <cell r="AB363">
            <v>0</v>
          </cell>
        </row>
        <row r="364">
          <cell r="AB364">
            <v>3920.2476797488703</v>
          </cell>
        </row>
        <row r="365">
          <cell r="AB365">
            <v>60.924911499023438</v>
          </cell>
        </row>
        <row r="366">
          <cell r="AB366">
            <v>1435.8751220703125</v>
          </cell>
        </row>
        <row r="396">
          <cell r="AB396">
            <v>0.63005726453611421</v>
          </cell>
        </row>
        <row r="453">
          <cell r="AB453">
            <v>6.9361857175827026</v>
          </cell>
        </row>
        <row r="454">
          <cell r="AB454">
            <v>0</v>
          </cell>
        </row>
        <row r="455">
          <cell r="AB455">
            <v>6.1333327293395996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1.4199546575546265</v>
          </cell>
        </row>
        <row r="459">
          <cell r="AB459">
            <v>1200.8872528076172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851.55084228515625</v>
          </cell>
        </row>
        <row r="463">
          <cell r="AB463">
            <v>0</v>
          </cell>
        </row>
        <row r="464">
          <cell r="AB464">
            <v>2067.4360802173615</v>
          </cell>
        </row>
        <row r="465">
          <cell r="AB465">
            <v>9.7388181686401367</v>
          </cell>
        </row>
        <row r="466">
          <cell r="AB466">
            <v>1039.0098876953125</v>
          </cell>
        </row>
      </sheetData>
      <sheetData sheetId="9">
        <row r="225">
          <cell r="AB225">
            <v>302673.1953125</v>
          </cell>
        </row>
        <row r="353">
          <cell r="AB353">
            <v>1556.4890022277832</v>
          </cell>
        </row>
        <row r="354">
          <cell r="AB354">
            <v>3643.7938690185547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696.121337890625</v>
          </cell>
        </row>
        <row r="359">
          <cell r="AB359">
            <v>10444.908203125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2636.2394425214638</v>
          </cell>
        </row>
        <row r="363">
          <cell r="AB363">
            <v>0</v>
          </cell>
        </row>
        <row r="364">
          <cell r="AB364">
            <v>20770.693120652566</v>
          </cell>
        </row>
        <row r="365">
          <cell r="AB365">
            <v>4377.51806640625</v>
          </cell>
        </row>
        <row r="366">
          <cell r="AB366">
            <v>6577.478515625</v>
          </cell>
        </row>
        <row r="396">
          <cell r="AB396">
            <v>0.28372005599633671</v>
          </cell>
        </row>
        <row r="453">
          <cell r="AB453">
            <v>279.34081077575684</v>
          </cell>
        </row>
        <row r="454">
          <cell r="AB454">
            <v>699.99725723266602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775.5899658203125</v>
          </cell>
        </row>
        <row r="458">
          <cell r="AB458">
            <v>341.39993286132813</v>
          </cell>
        </row>
        <row r="459">
          <cell r="AB459">
            <v>11694.816650390625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1006.7486572265625</v>
          </cell>
        </row>
        <row r="463">
          <cell r="AB463">
            <v>0</v>
          </cell>
        </row>
        <row r="464">
          <cell r="AB464">
            <v>14830.462202072144</v>
          </cell>
        </row>
        <row r="465">
          <cell r="AB465">
            <v>799.7794189453125</v>
          </cell>
        </row>
        <row r="466">
          <cell r="AB466">
            <v>7791.5517578125</v>
          </cell>
        </row>
      </sheetData>
      <sheetData sheetId="10">
        <row r="225">
          <cell r="AB225">
            <v>194601.625</v>
          </cell>
        </row>
        <row r="353">
          <cell r="AB353">
            <v>342.31124687194824</v>
          </cell>
        </row>
        <row r="354">
          <cell r="AB354">
            <v>4164.4539241790771</v>
          </cell>
        </row>
        <row r="355">
          <cell r="AB355">
            <v>752.76605224609375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4502.6617889404297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4789.2699996792107</v>
          </cell>
        </row>
        <row r="364">
          <cell r="AB364">
            <v>36434.633191065994</v>
          </cell>
        </row>
        <row r="365">
          <cell r="AB365">
            <v>5207.38330078125</v>
          </cell>
        </row>
        <row r="366">
          <cell r="AB366">
            <v>4280.1630859375</v>
          </cell>
        </row>
        <row r="396">
          <cell r="AB396">
            <v>0.705112436931423</v>
          </cell>
        </row>
        <row r="453">
          <cell r="AB453">
            <v>124.0918128490448</v>
          </cell>
        </row>
        <row r="454">
          <cell r="AB454">
            <v>1068.8744597434998</v>
          </cell>
        </row>
        <row r="455">
          <cell r="AB455">
            <v>129.19869995117188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5629.6529541015625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1274.8671875</v>
          </cell>
        </row>
        <row r="464">
          <cell r="AB464">
            <v>15715.527398347855</v>
          </cell>
        </row>
        <row r="465">
          <cell r="AB465">
            <v>1263.1881103515625</v>
          </cell>
        </row>
        <row r="466">
          <cell r="AB466">
            <v>5383.74462890625</v>
          </cell>
        </row>
      </sheetData>
      <sheetData sheetId="11">
        <row r="225">
          <cell r="AB225">
            <v>38000.0068359375</v>
          </cell>
        </row>
        <row r="353">
          <cell r="AB353">
            <v>79.901700019836426</v>
          </cell>
        </row>
        <row r="354">
          <cell r="AB354">
            <v>527.88990020751953</v>
          </cell>
        </row>
        <row r="355">
          <cell r="AB355">
            <v>56.164352416992188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43.806510925292969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15.583523216579799</v>
          </cell>
        </row>
        <row r="364">
          <cell r="AB364">
            <v>4883.1035445621101</v>
          </cell>
        </row>
        <row r="365">
          <cell r="AB365">
            <v>565.287841796875</v>
          </cell>
        </row>
        <row r="366">
          <cell r="AB366">
            <v>33.238197326660156</v>
          </cell>
        </row>
        <row r="396">
          <cell r="AB396">
            <v>0.47419728917867576</v>
          </cell>
        </row>
        <row r="453">
          <cell r="AB453">
            <v>13.708567261695862</v>
          </cell>
        </row>
        <row r="454">
          <cell r="AB454">
            <v>138.40253829956055</v>
          </cell>
        </row>
        <row r="455">
          <cell r="AB455">
            <v>8.6406698226928711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51.821079254150391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1484.123046875</v>
          </cell>
        </row>
        <row r="463">
          <cell r="AB463">
            <v>4.6902236938476563</v>
          </cell>
        </row>
        <row r="464">
          <cell r="AB464">
            <v>1709.4861246347427</v>
          </cell>
        </row>
        <row r="465">
          <cell r="AB465">
            <v>106.85313415527344</v>
          </cell>
        </row>
        <row r="466">
          <cell r="AB466">
            <v>40.478530883789063</v>
          </cell>
        </row>
      </sheetData>
      <sheetData sheetId="12">
        <row r="225">
          <cell r="AB225">
            <v>323581.51953125</v>
          </cell>
        </row>
        <row r="353">
          <cell r="AB353">
            <v>463.35367774963379</v>
          </cell>
        </row>
        <row r="354">
          <cell r="AB354">
            <v>13430.046646118164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1187.55517578125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10980.037574310925</v>
          </cell>
        </row>
        <row r="363">
          <cell r="AB363">
            <v>136.28648093805154</v>
          </cell>
        </row>
        <row r="364">
          <cell r="AB364">
            <v>41609.112196499584</v>
          </cell>
        </row>
        <row r="365">
          <cell r="AB365">
            <v>14085.6416015625</v>
          </cell>
        </row>
        <row r="366">
          <cell r="AB366">
            <v>1187.55517578125</v>
          </cell>
        </row>
        <row r="396">
          <cell r="AB396">
            <v>0.44120601610917015</v>
          </cell>
        </row>
        <row r="453">
          <cell r="AB453">
            <v>105.65099716186523</v>
          </cell>
        </row>
        <row r="454">
          <cell r="AB454">
            <v>2297.0664176940918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1616.8201904296875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4623.642578125</v>
          </cell>
        </row>
        <row r="463">
          <cell r="AB463">
            <v>46.821029663085938</v>
          </cell>
        </row>
        <row r="464">
          <cell r="AB464">
            <v>12143.692356109619</v>
          </cell>
        </row>
        <row r="465">
          <cell r="AB465">
            <v>2432.66552734375</v>
          </cell>
        </row>
        <row r="466">
          <cell r="AB466">
            <v>1616.8201904296875</v>
          </cell>
        </row>
      </sheetData>
      <sheetData sheetId="13">
        <row r="225">
          <cell r="AB225">
            <v>1444939.46875</v>
          </cell>
        </row>
        <row r="353">
          <cell r="AB353">
            <v>4500.2914352416992</v>
          </cell>
        </row>
        <row r="354">
          <cell r="AB354">
            <v>7046.2208862304688</v>
          </cell>
        </row>
        <row r="355">
          <cell r="AB355">
            <v>5173.96533203125</v>
          </cell>
        </row>
        <row r="356">
          <cell r="AB356">
            <v>1168.3853759765625</v>
          </cell>
        </row>
        <row r="357">
          <cell r="AB357">
            <v>49114.11328125</v>
          </cell>
        </row>
        <row r="358">
          <cell r="AB358">
            <v>8448.0546875</v>
          </cell>
        </row>
        <row r="359">
          <cell r="AB359">
            <v>82220.3134765625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1095.7796692625798</v>
          </cell>
        </row>
        <row r="364">
          <cell r="AB364">
            <v>217129.81132765859</v>
          </cell>
        </row>
        <row r="365">
          <cell r="AB365">
            <v>14676.8544921875</v>
          </cell>
        </row>
        <row r="366">
          <cell r="AB366">
            <v>68496.8671875</v>
          </cell>
        </row>
        <row r="396">
          <cell r="AB396">
            <v>0.36181789165893236</v>
          </cell>
        </row>
        <row r="453">
          <cell r="AB453">
            <v>739.29359292984009</v>
          </cell>
        </row>
        <row r="454">
          <cell r="AB454">
            <v>1382.2609748840332</v>
          </cell>
        </row>
        <row r="455">
          <cell r="AB455">
            <v>894.91436767578125</v>
          </cell>
        </row>
        <row r="456">
          <cell r="AB456">
            <v>168.95648193359375</v>
          </cell>
        </row>
        <row r="457">
          <cell r="AB457">
            <v>16304.05859375</v>
          </cell>
        </row>
        <row r="458">
          <cell r="AB458">
            <v>2793.4033203125</v>
          </cell>
        </row>
        <row r="459">
          <cell r="AB459">
            <v>76533.373046875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348.25253295898438</v>
          </cell>
        </row>
        <row r="464">
          <cell r="AB464">
            <v>117929.35080194473</v>
          </cell>
        </row>
        <row r="465">
          <cell r="AB465">
            <v>2666.223388671875</v>
          </cell>
        </row>
        <row r="466">
          <cell r="AB466">
            <v>67103.0859375</v>
          </cell>
        </row>
      </sheetData>
      <sheetData sheetId="14">
        <row r="225">
          <cell r="AB225">
            <v>2076253.9375</v>
          </cell>
        </row>
        <row r="353">
          <cell r="AB353">
            <v>17576.780639648438</v>
          </cell>
        </row>
        <row r="354">
          <cell r="AB354">
            <v>18414.221069335938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115995.06640625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136499.68484569914</v>
          </cell>
        </row>
        <row r="363">
          <cell r="AB363">
            <v>15919.550427852251</v>
          </cell>
        </row>
        <row r="364">
          <cell r="AB364">
            <v>329191.23588390293</v>
          </cell>
        </row>
        <row r="365">
          <cell r="AB365">
            <v>29966.234375</v>
          </cell>
        </row>
        <row r="366">
          <cell r="AB366">
            <v>77659.7734375</v>
          </cell>
        </row>
        <row r="396">
          <cell r="AB396">
            <v>0.61509069701263952</v>
          </cell>
        </row>
        <row r="453">
          <cell r="AB453">
            <v>4679.9923858642578</v>
          </cell>
        </row>
        <row r="454">
          <cell r="AB454">
            <v>4497.306468963623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127690.75390625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64288.7890625</v>
          </cell>
        </row>
        <row r="463">
          <cell r="AB463">
            <v>4809.16845703125</v>
          </cell>
        </row>
        <row r="464">
          <cell r="AB464">
            <v>211083.64113998413</v>
          </cell>
        </row>
        <row r="465">
          <cell r="AB465">
            <v>6939.89404296875</v>
          </cell>
        </row>
        <row r="466">
          <cell r="AB466">
            <v>94438.6875</v>
          </cell>
        </row>
      </sheetData>
      <sheetData sheetId="15">
        <row r="225">
          <cell r="AB225">
            <v>191895.00390625</v>
          </cell>
        </row>
        <row r="353">
          <cell r="AB353">
            <v>671.05585765838623</v>
          </cell>
        </row>
        <row r="354">
          <cell r="AB354">
            <v>1111.8421592712402</v>
          </cell>
        </row>
        <row r="355">
          <cell r="AB355">
            <v>153.76914978027344</v>
          </cell>
        </row>
        <row r="356">
          <cell r="AB356">
            <v>41.985031127929688</v>
          </cell>
        </row>
        <row r="357">
          <cell r="AB357">
            <v>4574.4560546875</v>
          </cell>
        </row>
        <row r="358">
          <cell r="AB358">
            <v>193.677490234375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77.054081924055552</v>
          </cell>
        </row>
        <row r="364">
          <cell r="AB364">
            <v>37024.268291480636</v>
          </cell>
        </row>
        <row r="365">
          <cell r="AB365">
            <v>1050.0106201171875</v>
          </cell>
        </row>
        <row r="366">
          <cell r="AB366">
            <v>10247.28125</v>
          </cell>
        </row>
        <row r="396">
          <cell r="AB396">
            <v>0.6390057597289136</v>
          </cell>
        </row>
        <row r="453">
          <cell r="AB453">
            <v>110.89726543426514</v>
          </cell>
        </row>
        <row r="454">
          <cell r="AB454">
            <v>199.88375854492188</v>
          </cell>
        </row>
        <row r="455">
          <cell r="AB455">
            <v>23.656795501708984</v>
          </cell>
        </row>
        <row r="456">
          <cell r="AB456">
            <v>5.997861385345459</v>
          </cell>
        </row>
        <row r="457">
          <cell r="AB457">
            <v>2825.476318359375</v>
          </cell>
        </row>
        <row r="458">
          <cell r="AB458">
            <v>119.37740325927734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27.93023681640625</v>
          </cell>
        </row>
        <row r="464">
          <cell r="AB464">
            <v>19417.949987888336</v>
          </cell>
        </row>
        <row r="465">
          <cell r="AB465">
            <v>168.68389892578125</v>
          </cell>
        </row>
        <row r="466">
          <cell r="AB466">
            <v>8450.615234375</v>
          </cell>
        </row>
      </sheetData>
      <sheetData sheetId="16">
        <row r="225">
          <cell r="AB225">
            <v>238415.00390625</v>
          </cell>
        </row>
        <row r="353">
          <cell r="AB353">
            <v>752.9017481803894</v>
          </cell>
        </row>
        <row r="354">
          <cell r="AB354">
            <v>1631.7811126708984</v>
          </cell>
        </row>
        <row r="355">
          <cell r="AB355">
            <v>329.71737670898438</v>
          </cell>
        </row>
        <row r="356">
          <cell r="AB356">
            <v>312.25811767578125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11657.95166015625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15828.616538524628</v>
          </cell>
        </row>
        <row r="365">
          <cell r="AB365">
            <v>2284.07421875</v>
          </cell>
        </row>
        <row r="366">
          <cell r="AB366">
            <v>7694.98046875</v>
          </cell>
        </row>
        <row r="396">
          <cell r="AB396">
            <v>0.29855449690836267</v>
          </cell>
        </row>
        <row r="453">
          <cell r="AB453">
            <v>118.48689717799425</v>
          </cell>
        </row>
        <row r="454">
          <cell r="AB454">
            <v>603.57886600494385</v>
          </cell>
        </row>
        <row r="455">
          <cell r="AB455">
            <v>50.725753784179688</v>
          </cell>
        </row>
        <row r="456">
          <cell r="AB456">
            <v>47.358299255371094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11155.2265625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12416.815122313797</v>
          </cell>
        </row>
        <row r="465">
          <cell r="AB465">
            <v>646.88067626953125</v>
          </cell>
        </row>
        <row r="466">
          <cell r="AB466">
            <v>7770.7509765625</v>
          </cell>
        </row>
      </sheetData>
      <sheetData sheetId="17">
        <row r="225">
          <cell r="AB225">
            <v>189289.875</v>
          </cell>
        </row>
        <row r="353">
          <cell r="AB353">
            <v>281.15077972412109</v>
          </cell>
        </row>
        <row r="354">
          <cell r="AB354">
            <v>807.88634490966797</v>
          </cell>
        </row>
        <row r="355">
          <cell r="AB355">
            <v>292.0421142578125</v>
          </cell>
        </row>
        <row r="356">
          <cell r="AB356">
            <v>0</v>
          </cell>
        </row>
        <row r="357">
          <cell r="AB357">
            <v>610.48126220703125</v>
          </cell>
        </row>
        <row r="358">
          <cell r="AB358">
            <v>168.88931274414063</v>
          </cell>
        </row>
        <row r="359">
          <cell r="AB359">
            <v>3578.6407775878906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1181.3861845980273</v>
          </cell>
        </row>
        <row r="364">
          <cell r="AB364">
            <v>35138.216023755645</v>
          </cell>
        </row>
        <row r="365">
          <cell r="AB365">
            <v>811.390380859375</v>
          </cell>
        </row>
        <row r="366">
          <cell r="AB366">
            <v>3456.70947265625</v>
          </cell>
        </row>
        <row r="396">
          <cell r="AB396">
            <v>0.61660060070457723</v>
          </cell>
        </row>
        <row r="453">
          <cell r="AB453">
            <v>53.259105682373047</v>
          </cell>
        </row>
        <row r="454">
          <cell r="AB454">
            <v>152.69462394714355</v>
          </cell>
        </row>
        <row r="455">
          <cell r="AB455">
            <v>44.929553985595703</v>
          </cell>
        </row>
        <row r="456">
          <cell r="AB456">
            <v>0</v>
          </cell>
        </row>
        <row r="457">
          <cell r="AB457">
            <v>201.87998962402344</v>
          </cell>
        </row>
        <row r="458">
          <cell r="AB458">
            <v>55.500003814697266</v>
          </cell>
        </row>
        <row r="459">
          <cell r="AB459">
            <v>4600.2364654541016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292.69403076171875</v>
          </cell>
        </row>
        <row r="464">
          <cell r="AB464">
            <v>13771.639909744263</v>
          </cell>
        </row>
        <row r="465">
          <cell r="AB465">
            <v>134.83444213867188</v>
          </cell>
        </row>
        <row r="466">
          <cell r="AB466">
            <v>4468.2333984375</v>
          </cell>
        </row>
      </sheetData>
      <sheetData sheetId="18">
        <row r="225">
          <cell r="AB225">
            <v>1295105.21875</v>
          </cell>
        </row>
        <row r="353">
          <cell r="AB353">
            <v>4943.1156311035156</v>
          </cell>
        </row>
        <row r="354">
          <cell r="AB354">
            <v>7776.8429718017578</v>
          </cell>
        </row>
        <row r="355">
          <cell r="AB355">
            <v>3725.0538330078125</v>
          </cell>
        </row>
        <row r="356">
          <cell r="AB356">
            <v>7827.3515625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106783.98046875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57638.692407540169</v>
          </cell>
        </row>
        <row r="363">
          <cell r="AB363">
            <v>153.50473043600701</v>
          </cell>
        </row>
        <row r="364">
          <cell r="AB364">
            <v>233142.59252991981</v>
          </cell>
        </row>
        <row r="365">
          <cell r="AB365">
            <v>11568.271484375</v>
          </cell>
        </row>
        <row r="366">
          <cell r="AB366">
            <v>71499.3046875</v>
          </cell>
        </row>
        <row r="396">
          <cell r="AB396">
            <v>0.68652926574494344</v>
          </cell>
        </row>
        <row r="453">
          <cell r="AB453">
            <v>1460.4182586669922</v>
          </cell>
        </row>
        <row r="454">
          <cell r="AB454">
            <v>1818.1128215789795</v>
          </cell>
        </row>
        <row r="455">
          <cell r="AB455">
            <v>580.45693969726563</v>
          </cell>
        </row>
        <row r="456">
          <cell r="AB456">
            <v>1118.046630859375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82400.671875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21845.978515625</v>
          </cell>
        </row>
        <row r="463">
          <cell r="AB463">
            <v>54.75299072265625</v>
          </cell>
        </row>
        <row r="464">
          <cell r="AB464">
            <v>124483.3603413105</v>
          </cell>
        </row>
        <row r="465">
          <cell r="AB465">
            <v>2477.6796875</v>
          </cell>
        </row>
        <row r="466">
          <cell r="AB466">
            <v>60601.61328125</v>
          </cell>
        </row>
      </sheetData>
      <sheetData sheetId="19">
        <row r="225">
          <cell r="AB225">
            <v>45356.1162109375</v>
          </cell>
        </row>
        <row r="353">
          <cell r="AB353">
            <v>125.2138843536377</v>
          </cell>
        </row>
        <row r="354">
          <cell r="AB354">
            <v>323.29917526245117</v>
          </cell>
        </row>
        <row r="355">
          <cell r="AB355">
            <v>19.997093200683594</v>
          </cell>
        </row>
        <row r="356">
          <cell r="AB356">
            <v>0</v>
          </cell>
        </row>
        <row r="357">
          <cell r="AB357">
            <v>3126.172119140625</v>
          </cell>
        </row>
        <row r="358">
          <cell r="AB358">
            <v>125.17958068847656</v>
          </cell>
        </row>
        <row r="359">
          <cell r="AB359">
            <v>7.2232437133789063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0</v>
          </cell>
        </row>
        <row r="364">
          <cell r="AB364">
            <v>5088.9483730803568</v>
          </cell>
        </row>
        <row r="365">
          <cell r="AB365">
            <v>407.14059448242188</v>
          </cell>
        </row>
        <row r="366">
          <cell r="AB366">
            <v>6.4544754028320313</v>
          </cell>
        </row>
        <row r="396">
          <cell r="AB396">
            <v>0.55851442613363012</v>
          </cell>
        </row>
        <row r="453">
          <cell r="AB453">
            <v>24.963760077953339</v>
          </cell>
        </row>
        <row r="454">
          <cell r="AB454">
            <v>56.17535662651062</v>
          </cell>
        </row>
        <row r="455">
          <cell r="AB455">
            <v>3.0764758586883545</v>
          </cell>
        </row>
        <row r="456">
          <cell r="AB456">
            <v>0</v>
          </cell>
        </row>
        <row r="457">
          <cell r="AB457">
            <v>1638.8555908203125</v>
          </cell>
        </row>
        <row r="458">
          <cell r="AB458">
            <v>65.007026672363281</v>
          </cell>
        </row>
        <row r="459">
          <cell r="AB459">
            <v>8.4296139478683472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0</v>
          </cell>
        </row>
        <row r="464">
          <cell r="AB464">
            <v>2277.2355156540871</v>
          </cell>
        </row>
        <row r="465">
          <cell r="AB465">
            <v>73.32769775390625</v>
          </cell>
        </row>
        <row r="466">
          <cell r="AB466">
            <v>7.6286988258361816</v>
          </cell>
        </row>
      </sheetData>
      <sheetData sheetId="20">
        <row r="225">
          <cell r="AB225">
            <v>52711.8125</v>
          </cell>
        </row>
        <row r="353">
          <cell r="AB353">
            <v>134.23461532592773</v>
          </cell>
        </row>
        <row r="354">
          <cell r="AB354">
            <v>276.43415832519531</v>
          </cell>
        </row>
        <row r="355">
          <cell r="AB355">
            <v>63.060642719268799</v>
          </cell>
        </row>
        <row r="356">
          <cell r="AB356">
            <v>0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223.01930236816406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0</v>
          </cell>
        </row>
        <row r="364">
          <cell r="AB364">
            <v>6974.2055322584529</v>
          </cell>
        </row>
        <row r="365">
          <cell r="AB365">
            <v>380.35284423828125</v>
          </cell>
        </row>
        <row r="366">
          <cell r="AB366">
            <v>175.83932495117188</v>
          </cell>
        </row>
        <row r="396">
          <cell r="AB396">
            <v>0.5364459968484907</v>
          </cell>
        </row>
        <row r="453">
          <cell r="AB453">
            <v>22.106075465679169</v>
          </cell>
        </row>
        <row r="454">
          <cell r="AB454">
            <v>61.849914312362671</v>
          </cell>
        </row>
        <row r="455">
          <cell r="AB455">
            <v>9.7016351521015167</v>
          </cell>
        </row>
        <row r="456">
          <cell r="AB456">
            <v>0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258.4553337097168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1952.109130859375</v>
          </cell>
        </row>
        <row r="463">
          <cell r="AB463">
            <v>0</v>
          </cell>
        </row>
        <row r="464">
          <cell r="AB464">
            <v>2465.2360856235027</v>
          </cell>
        </row>
        <row r="465">
          <cell r="AB465">
            <v>76.4613037109375</v>
          </cell>
        </row>
        <row r="466">
          <cell r="AB466">
            <v>208.89140319824219</v>
          </cell>
        </row>
      </sheetData>
      <sheetData sheetId="21">
        <row r="225">
          <cell r="AB225">
            <v>32146.7861328125</v>
          </cell>
        </row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534.66944122314453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483.46438460665627</v>
          </cell>
        </row>
        <row r="363">
          <cell r="AB363">
            <v>0</v>
          </cell>
        </row>
        <row r="364">
          <cell r="AB364">
            <v>1237.6710070582001</v>
          </cell>
        </row>
        <row r="365">
          <cell r="AB365">
            <v>75.099517822265625</v>
          </cell>
        </row>
        <row r="366">
          <cell r="AB366">
            <v>503.6175537109375</v>
          </cell>
        </row>
        <row r="396">
          <cell r="AB396">
            <v>0.54997700011579809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652.20576858520508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210.50531005859375</v>
          </cell>
        </row>
        <row r="463">
          <cell r="AB463">
            <v>0</v>
          </cell>
        </row>
        <row r="464">
          <cell r="AB464">
            <v>924.43659878522158</v>
          </cell>
        </row>
        <row r="465">
          <cell r="AB465">
            <v>16.086149215698242</v>
          </cell>
        </row>
        <row r="466">
          <cell r="AB466">
            <v>606.75811767578125</v>
          </cell>
        </row>
      </sheetData>
      <sheetData sheetId="22">
        <row r="225">
          <cell r="AB225">
            <v>5911.9019775390625</v>
          </cell>
        </row>
        <row r="353">
          <cell r="AB353">
            <v>3.7761404514312744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502.86763381958008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214.83554874546036</v>
          </cell>
        </row>
        <row r="363">
          <cell r="AB363">
            <v>0</v>
          </cell>
        </row>
        <row r="364">
          <cell r="AB364">
            <v>721.47932301647165</v>
          </cell>
        </row>
        <row r="365">
          <cell r="AB365">
            <v>0.3500678539276123</v>
          </cell>
        </row>
        <row r="366">
          <cell r="AB366">
            <v>455.33627319335938</v>
          </cell>
        </row>
        <row r="396">
          <cell r="AB396">
            <v>0.20678685096488153</v>
          </cell>
        </row>
        <row r="453">
          <cell r="AB453">
            <v>0.59300178289413452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349.93747138977051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84.072334289550781</v>
          </cell>
        </row>
        <row r="463">
          <cell r="AB463">
            <v>0</v>
          </cell>
        </row>
        <row r="464">
          <cell r="AB464">
            <v>434.60280746221542</v>
          </cell>
        </row>
        <row r="465">
          <cell r="AB465">
            <v>6.5913677215576172E-2</v>
          </cell>
        </row>
        <row r="466">
          <cell r="AB466">
            <v>318.60562133789063</v>
          </cell>
        </row>
      </sheetData>
      <sheetData sheetId="23">
        <row r="225">
          <cell r="AB225">
            <v>493398.484375</v>
          </cell>
        </row>
        <row r="353">
          <cell r="AB353">
            <v>819.64075165987015</v>
          </cell>
        </row>
        <row r="354">
          <cell r="AB354">
            <v>3851.6063232421875</v>
          </cell>
        </row>
        <row r="355">
          <cell r="AB355">
            <v>2405.0387573242188</v>
          </cell>
        </row>
        <row r="356">
          <cell r="AB356">
            <v>0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3636.6358642578125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2656.3598329792026</v>
          </cell>
        </row>
        <row r="364">
          <cell r="AB364">
            <v>35932.42026067595</v>
          </cell>
        </row>
        <row r="365">
          <cell r="AB365">
            <v>5801.7939453125</v>
          </cell>
        </row>
        <row r="366">
          <cell r="AB366">
            <v>3373.958984375</v>
          </cell>
        </row>
        <row r="396">
          <cell r="AB396">
            <v>0.28322727394785108</v>
          </cell>
        </row>
        <row r="453">
          <cell r="AB453">
            <v>234.13914351165295</v>
          </cell>
        </row>
        <row r="454">
          <cell r="AB454">
            <v>1056.8000856041908</v>
          </cell>
        </row>
        <row r="455">
          <cell r="AB455">
            <v>370.55563354492188</v>
          </cell>
        </row>
        <row r="456">
          <cell r="AB456">
            <v>0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4573.0535278320313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821.849853515625</v>
          </cell>
        </row>
        <row r="464">
          <cell r="AB464">
            <v>14330.367290839553</v>
          </cell>
        </row>
        <row r="465">
          <cell r="AB465">
            <v>1244.362060546875</v>
          </cell>
        </row>
        <row r="466">
          <cell r="AB466">
            <v>4188.28759765625</v>
          </cell>
        </row>
      </sheetData>
      <sheetData sheetId="24">
        <row r="225">
          <cell r="AB225">
            <v>781181.15625</v>
          </cell>
        </row>
        <row r="353">
          <cell r="AB353">
            <v>1942.5611209869385</v>
          </cell>
        </row>
        <row r="354">
          <cell r="AB354">
            <v>13246.650894165039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3669.226806640625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70046.790986940003</v>
          </cell>
        </row>
        <row r="365">
          <cell r="AB365">
            <v>9260.2021484375</v>
          </cell>
        </row>
        <row r="366">
          <cell r="AB366">
            <v>3033.508544921875</v>
          </cell>
        </row>
        <row r="396">
          <cell r="AB396">
            <v>0.35544674811141713</v>
          </cell>
        </row>
        <row r="453">
          <cell r="AB453">
            <v>306.95682239532471</v>
          </cell>
        </row>
        <row r="454">
          <cell r="AB454">
            <v>2735.8885726928711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4226.7549438476563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26227.719319343567</v>
          </cell>
        </row>
        <row r="465">
          <cell r="AB465">
            <v>1763.0162353515625</v>
          </cell>
        </row>
        <row r="466">
          <cell r="AB466">
            <v>3600.474609375</v>
          </cell>
        </row>
      </sheetData>
      <sheetData sheetId="25">
        <row r="225">
          <cell r="AB225">
            <v>170230.34765625</v>
          </cell>
        </row>
        <row r="353">
          <cell r="AB353">
            <v>716.01209259033203</v>
          </cell>
        </row>
        <row r="354">
          <cell r="AB354">
            <v>3158.6218280792236</v>
          </cell>
        </row>
        <row r="355">
          <cell r="AB355">
            <v>302.07726287841797</v>
          </cell>
        </row>
        <row r="356">
          <cell r="AB356">
            <v>199.5</v>
          </cell>
        </row>
        <row r="357">
          <cell r="AB357">
            <v>9403.0068359375</v>
          </cell>
        </row>
        <row r="358">
          <cell r="AB358">
            <v>950.8590087890625</v>
          </cell>
        </row>
        <row r="359">
          <cell r="AB359">
            <v>8182.906494140625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28241.295867992896</v>
          </cell>
        </row>
        <row r="363">
          <cell r="AB363">
            <v>0</v>
          </cell>
        </row>
        <row r="364">
          <cell r="AB364">
            <v>51427.70242507603</v>
          </cell>
        </row>
        <row r="365">
          <cell r="AB365">
            <v>1482.3255615234375</v>
          </cell>
        </row>
        <row r="366">
          <cell r="AB366">
            <v>7508.97412109375</v>
          </cell>
        </row>
        <row r="396">
          <cell r="AB396">
            <v>1.0014464576529454</v>
          </cell>
        </row>
        <row r="453">
          <cell r="AB453">
            <v>111.87033176422119</v>
          </cell>
        </row>
        <row r="454">
          <cell r="AB454">
            <v>531.67585468292236</v>
          </cell>
        </row>
        <row r="455">
          <cell r="AB455">
            <v>48.19968843460083</v>
          </cell>
        </row>
        <row r="456">
          <cell r="AB456">
            <v>27.500001907348633</v>
          </cell>
        </row>
        <row r="457">
          <cell r="AB457">
            <v>4155.12939453125</v>
          </cell>
        </row>
        <row r="458">
          <cell r="AB458">
            <v>416.39999389648438</v>
          </cell>
        </row>
        <row r="459">
          <cell r="AB459">
            <v>6143.2376098632813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12496.27734375</v>
          </cell>
        </row>
        <row r="463">
          <cell r="AB463">
            <v>0</v>
          </cell>
        </row>
        <row r="464">
          <cell r="AB464">
            <v>24008.446474552155</v>
          </cell>
        </row>
        <row r="465">
          <cell r="AB465">
            <v>228.81364440917969</v>
          </cell>
        </row>
        <row r="466">
          <cell r="AB466">
            <v>5601.212890625</v>
          </cell>
        </row>
      </sheetData>
      <sheetData sheetId="26">
        <row r="225">
          <cell r="AB225">
            <v>307229.6875</v>
          </cell>
        </row>
        <row r="353">
          <cell r="AB353">
            <v>902.00550842285156</v>
          </cell>
        </row>
        <row r="354">
          <cell r="AB354">
            <v>1851.8828735351563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18313.203125</v>
          </cell>
        </row>
        <row r="358">
          <cell r="AB358">
            <v>1878.322998046875</v>
          </cell>
        </row>
        <row r="359">
          <cell r="AB359">
            <v>8606.2529296875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7561.2451049224783</v>
          </cell>
        </row>
        <row r="363">
          <cell r="AB363">
            <v>5.8448039711002311</v>
          </cell>
        </row>
        <row r="364">
          <cell r="AB364">
            <v>40739.547626789084</v>
          </cell>
        </row>
        <row r="365">
          <cell r="AB365">
            <v>2616.7822265625</v>
          </cell>
        </row>
        <row r="366">
          <cell r="AB366">
            <v>6387.9501953125</v>
          </cell>
        </row>
        <row r="396">
          <cell r="AB396">
            <v>0.54502912684637339</v>
          </cell>
        </row>
        <row r="453">
          <cell r="AB453">
            <v>141.0262508392334</v>
          </cell>
        </row>
        <row r="454">
          <cell r="AB454">
            <v>341.97781372070313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7049.75341796875</v>
          </cell>
        </row>
        <row r="458">
          <cell r="AB458">
            <v>715.9716796875</v>
          </cell>
        </row>
        <row r="459">
          <cell r="AB459">
            <v>7576.45849609375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3640.06396484375</v>
          </cell>
        </row>
        <row r="463">
          <cell r="AB463">
            <v>1.7941703796386719</v>
          </cell>
        </row>
        <row r="464">
          <cell r="AB464">
            <v>19717.09868812561</v>
          </cell>
        </row>
        <row r="465">
          <cell r="AB465">
            <v>429.57882690429688</v>
          </cell>
        </row>
        <row r="466">
          <cell r="AB466">
            <v>5854.396484375</v>
          </cell>
        </row>
      </sheetData>
      <sheetData sheetId="27">
        <row r="225">
          <cell r="AB225">
            <v>119449.794921875</v>
          </cell>
        </row>
        <row r="353">
          <cell r="AB353">
            <v>254.41341066360474</v>
          </cell>
        </row>
        <row r="354">
          <cell r="AB354">
            <v>2359.8955078125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4121.92431640625</v>
          </cell>
        </row>
        <row r="358">
          <cell r="AB358">
            <v>353.33319091796875</v>
          </cell>
        </row>
        <row r="359">
          <cell r="AB359">
            <v>5372.0284423828125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896.62549754818406</v>
          </cell>
        </row>
        <row r="363">
          <cell r="AB363">
            <v>0</v>
          </cell>
        </row>
        <row r="364">
          <cell r="AB364">
            <v>13517.610960213742</v>
          </cell>
        </row>
        <row r="365">
          <cell r="AB365">
            <v>2051.30126953125</v>
          </cell>
        </row>
        <row r="366">
          <cell r="AB366">
            <v>4071.3037109375</v>
          </cell>
        </row>
        <row r="396">
          <cell r="AB396">
            <v>0.38230041280331722</v>
          </cell>
        </row>
        <row r="453">
          <cell r="AB453">
            <v>46.434815049171448</v>
          </cell>
        </row>
        <row r="454">
          <cell r="AB454">
            <v>411.44635438919067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1665.8868408203125</v>
          </cell>
        </row>
        <row r="458">
          <cell r="AB458">
            <v>139.52047729492188</v>
          </cell>
        </row>
        <row r="459">
          <cell r="AB459">
            <v>5659.4588623046875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371.89797973632813</v>
          </cell>
        </row>
        <row r="463">
          <cell r="AB463">
            <v>0</v>
          </cell>
        </row>
        <row r="464">
          <cell r="AB464">
            <v>8319.2399607896805</v>
          </cell>
        </row>
        <row r="465">
          <cell r="AB465">
            <v>342.18304443359375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310.05802154541016</v>
          </cell>
        </row>
        <row r="354">
          <cell r="AB354">
            <v>461.67705917358398</v>
          </cell>
        </row>
        <row r="355">
          <cell r="AB355">
            <v>74.841026306152344</v>
          </cell>
        </row>
        <row r="356">
          <cell r="AB356">
            <v>77.75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2397.80712890625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410.068603515625</v>
          </cell>
        </row>
        <row r="363">
          <cell r="AB363">
            <v>0</v>
          </cell>
        </row>
        <row r="364">
          <cell r="AB364">
            <v>8390.3056602478027</v>
          </cell>
        </row>
        <row r="365">
          <cell r="AB365">
            <v>751.8883056640625</v>
          </cell>
        </row>
        <row r="366">
          <cell r="AB366">
            <v>1769.0390625</v>
          </cell>
        </row>
        <row r="396">
          <cell r="AB396">
            <v>0.49714380224020355</v>
          </cell>
        </row>
        <row r="453">
          <cell r="AB453">
            <v>49.801491975784302</v>
          </cell>
        </row>
        <row r="454">
          <cell r="AB454">
            <v>85.793935775756836</v>
          </cell>
        </row>
        <row r="455">
          <cell r="AB455">
            <v>11.514003753662109</v>
          </cell>
        </row>
        <row r="456">
          <cell r="AB456">
            <v>11.607142448425293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2353.853515625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174.59617614746094</v>
          </cell>
        </row>
        <row r="463">
          <cell r="AB463">
            <v>0</v>
          </cell>
        </row>
        <row r="464">
          <cell r="AB464">
            <v>3895.3398954868317</v>
          </cell>
        </row>
        <row r="465">
          <cell r="AB465">
            <v>126.46082305908203</v>
          </cell>
        </row>
        <row r="466">
          <cell r="AB466">
            <v>1830.9095458984375</v>
          </cell>
        </row>
      </sheetData>
      <sheetData sheetId="29">
        <row r="225">
          <cell r="AB225">
            <v>906447.78125</v>
          </cell>
        </row>
        <row r="353">
          <cell r="AB353">
            <v>3530.0086193084717</v>
          </cell>
        </row>
        <row r="354">
          <cell r="AB354">
            <v>6383.6017303466797</v>
          </cell>
        </row>
        <row r="355">
          <cell r="AB355">
            <v>4151.212158203125</v>
          </cell>
        </row>
        <row r="356">
          <cell r="AB356">
            <v>330.6470947265625</v>
          </cell>
        </row>
        <row r="357">
          <cell r="AB357">
            <v>24944.111328125</v>
          </cell>
        </row>
        <row r="358">
          <cell r="AB358">
            <v>4587.1337890625</v>
          </cell>
        </row>
        <row r="359">
          <cell r="AB359">
            <v>75540.357421875</v>
          </cell>
        </row>
        <row r="360">
          <cell r="AB360">
            <v>3489.19580078125</v>
          </cell>
        </row>
        <row r="361">
          <cell r="AB361">
            <v>0</v>
          </cell>
        </row>
        <row r="362">
          <cell r="AB362">
            <v>128502.9560811618</v>
          </cell>
        </row>
        <row r="363">
          <cell r="AB363">
            <v>0.56120095501667755</v>
          </cell>
        </row>
        <row r="364">
          <cell r="AB364">
            <v>251459.7852245454</v>
          </cell>
        </row>
        <row r="365">
          <cell r="AB365">
            <v>10602.0380859375</v>
          </cell>
        </row>
        <row r="366">
          <cell r="AB366">
            <v>56428.9375</v>
          </cell>
        </row>
        <row r="396">
          <cell r="AB396">
            <v>0.85331631594141766</v>
          </cell>
        </row>
        <row r="453">
          <cell r="AB453">
            <v>567.48972749710083</v>
          </cell>
        </row>
        <row r="454">
          <cell r="AB454">
            <v>1391.1372928619385</v>
          </cell>
        </row>
        <row r="455">
          <cell r="AB455">
            <v>638.64805603027344</v>
          </cell>
        </row>
        <row r="456">
          <cell r="AB456">
            <v>47.955295562744141</v>
          </cell>
        </row>
        <row r="457">
          <cell r="AB457">
            <v>12171.71875</v>
          </cell>
        </row>
        <row r="458">
          <cell r="AB458">
            <v>2232.33349609375</v>
          </cell>
        </row>
        <row r="459">
          <cell r="AB459">
            <v>55012.689453125</v>
          </cell>
        </row>
        <row r="460">
          <cell r="AB460">
            <v>815.41033935546875</v>
          </cell>
        </row>
        <row r="461">
          <cell r="AB461">
            <v>0</v>
          </cell>
        </row>
        <row r="462">
          <cell r="AB462">
            <v>51675.89453125</v>
          </cell>
        </row>
        <row r="463">
          <cell r="AB463">
            <v>0.19535268843173981</v>
          </cell>
        </row>
        <row r="464">
          <cell r="AB464">
            <v>124553.47229446471</v>
          </cell>
        </row>
        <row r="465">
          <cell r="AB465">
            <v>1728.48876953125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574.48082733154297</v>
          </cell>
        </row>
        <row r="354">
          <cell r="AB354">
            <v>13120.150909423828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5316.63818359375</v>
          </cell>
        </row>
        <row r="359">
          <cell r="AB359">
            <v>168.4110107421875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48955.790687891909</v>
          </cell>
        </row>
        <row r="363">
          <cell r="AB363">
            <v>1732.3294394996167</v>
          </cell>
        </row>
        <row r="364">
          <cell r="AB364">
            <v>134816.3196742055</v>
          </cell>
        </row>
        <row r="365">
          <cell r="AB365">
            <v>13152.7529296875</v>
          </cell>
        </row>
        <row r="366">
          <cell r="AB366">
            <v>112.76739501953125</v>
          </cell>
        </row>
        <row r="396">
          <cell r="AB396">
            <v>0.8917013008413619</v>
          </cell>
        </row>
        <row r="453">
          <cell r="AB453">
            <v>95.620179891586304</v>
          </cell>
        </row>
        <row r="454">
          <cell r="AB454">
            <v>2269.9717388153076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1314.950927734375</v>
          </cell>
        </row>
        <row r="459">
          <cell r="AB459">
            <v>210.24100875854492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17368.109375</v>
          </cell>
        </row>
        <row r="463">
          <cell r="AB463">
            <v>574.86480712890625</v>
          </cell>
        </row>
        <row r="464">
          <cell r="AB464">
            <v>37948.44228720665</v>
          </cell>
        </row>
        <row r="465">
          <cell r="AB465">
            <v>2301.434326171875</v>
          </cell>
        </row>
        <row r="466">
          <cell r="AB466">
            <v>149.17111206054688</v>
          </cell>
        </row>
      </sheetData>
      <sheetData sheetId="3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imports(nonEU)"/>
      <sheetName val="country-comparison"/>
      <sheetName val="main-results"/>
      <sheetName val="EU28"/>
      <sheetName val="AT"/>
      <sheetName val="BE"/>
      <sheetName val="BG"/>
      <sheetName val="HR"/>
      <sheetName val="CY"/>
      <sheetName val="CZ"/>
      <sheetName val="DK"/>
      <sheetName val="EE"/>
      <sheetName val="FI"/>
      <sheetName val="FR"/>
      <sheetName val="DE"/>
      <sheetName val="GR"/>
      <sheetName val="HU"/>
      <sheetName val="IE"/>
      <sheetName val="IT"/>
      <sheetName val="LA"/>
      <sheetName val="LT"/>
      <sheetName val="LU"/>
      <sheetName val="MT"/>
      <sheetName val="NL"/>
      <sheetName val="PL"/>
      <sheetName val="PT"/>
      <sheetName val="RO"/>
      <sheetName val="SK"/>
      <sheetName val="SI"/>
      <sheetName val="ES"/>
      <sheetName val="SE"/>
      <sheetName val="UK"/>
    </sheetNames>
    <sheetDataSet>
      <sheetData sheetId="0"/>
      <sheetData sheetId="1"/>
      <sheetData sheetId="2"/>
      <sheetData sheetId="3">
        <row r="225">
          <cell r="AB225">
            <v>10665166.977661133</v>
          </cell>
        </row>
        <row r="353">
          <cell r="AB353">
            <v>45880.399892859161</v>
          </cell>
        </row>
        <row r="354">
          <cell r="AB354">
            <v>114693.04643702507</v>
          </cell>
        </row>
        <row r="355">
          <cell r="AB355">
            <v>26757.41400128603</v>
          </cell>
        </row>
        <row r="356">
          <cell r="AB356">
            <v>13145.722962379456</v>
          </cell>
        </row>
        <row r="357">
          <cell r="AB357">
            <v>297603.64892578125</v>
          </cell>
        </row>
        <row r="358">
          <cell r="AB358">
            <v>48773.294931173325</v>
          </cell>
        </row>
        <row r="359">
          <cell r="AB359">
            <v>450957.96557617188</v>
          </cell>
        </row>
        <row r="360">
          <cell r="AB360">
            <v>4494.4285888671875</v>
          </cell>
        </row>
        <row r="361">
          <cell r="AB361">
            <v>206.22817482789168</v>
          </cell>
        </row>
        <row r="362">
          <cell r="AB362">
            <v>665127.83041111613</v>
          </cell>
        </row>
        <row r="363">
          <cell r="AB363">
            <v>94755.55203184548</v>
          </cell>
        </row>
        <row r="364">
          <cell r="AB364">
            <v>1762395.5319333328</v>
          </cell>
        </row>
        <row r="365">
          <cell r="AB365">
            <v>146944.96997978538</v>
          </cell>
        </row>
        <row r="366">
          <cell r="AB366">
            <v>327315.08778381348</v>
          </cell>
        </row>
        <row r="396">
          <cell r="AB396">
            <v>0.57020559523945835</v>
          </cell>
        </row>
        <row r="453">
          <cell r="AB453">
            <v>10362.9006501697</v>
          </cell>
        </row>
        <row r="454">
          <cell r="AB454">
            <v>24986.094717279077</v>
          </cell>
        </row>
        <row r="455">
          <cell r="AB455">
            <v>4293.2380626648664</v>
          </cell>
        </row>
        <row r="456">
          <cell r="AB456">
            <v>1928.1130149364471</v>
          </cell>
        </row>
        <row r="457">
          <cell r="AB457">
            <v>95604.910232543945</v>
          </cell>
        </row>
        <row r="458">
          <cell r="AB458">
            <v>15423.256866812706</v>
          </cell>
        </row>
        <row r="459">
          <cell r="AB459">
            <v>424426.34608602524</v>
          </cell>
        </row>
        <row r="460">
          <cell r="AB460">
            <v>1056.3975882530212</v>
          </cell>
        </row>
        <row r="461">
          <cell r="AB461">
            <v>61.767096757888794</v>
          </cell>
        </row>
        <row r="462">
          <cell r="AB462">
            <v>261497.91519546509</v>
          </cell>
        </row>
        <row r="463">
          <cell r="AB463">
            <v>26912.84624004364</v>
          </cell>
        </row>
        <row r="464">
          <cell r="AB464">
            <v>866553.78575095162</v>
          </cell>
        </row>
        <row r="465">
          <cell r="AB465">
            <v>28861.438833717257</v>
          </cell>
        </row>
        <row r="466">
          <cell r="AB466">
            <v>330863.46535110474</v>
          </cell>
        </row>
      </sheetData>
      <sheetData sheetId="4">
        <row r="225">
          <cell r="AB225">
            <v>337548.0625</v>
          </cell>
        </row>
        <row r="353">
          <cell r="AB353">
            <v>196.88254928588867</v>
          </cell>
        </row>
        <row r="354">
          <cell r="AB354">
            <v>3881.1335906982422</v>
          </cell>
        </row>
        <row r="355">
          <cell r="AB355">
            <v>713.33624267578125</v>
          </cell>
        </row>
        <row r="356">
          <cell r="AB356">
            <v>7.8000001907348633</v>
          </cell>
        </row>
        <row r="357">
          <cell r="AB357">
            <v>36331.0859375</v>
          </cell>
        </row>
        <row r="358">
          <cell r="AB358">
            <v>6555.39306640625</v>
          </cell>
        </row>
        <row r="359">
          <cell r="AB359">
            <v>12116.973876953125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13019.51098968372</v>
          </cell>
        </row>
        <row r="363">
          <cell r="AB363">
            <v>0</v>
          </cell>
        </row>
        <row r="364">
          <cell r="AB364">
            <v>72822.116253393746</v>
          </cell>
        </row>
        <row r="365">
          <cell r="AB365">
            <v>4650.8828125</v>
          </cell>
        </row>
        <row r="366">
          <cell r="AB366">
            <v>11149.4521484375</v>
          </cell>
        </row>
        <row r="396">
          <cell r="AB396">
            <v>0.92163342505285828</v>
          </cell>
        </row>
        <row r="453">
          <cell r="AB453">
            <v>108.53415465354919</v>
          </cell>
        </row>
        <row r="454">
          <cell r="AB454">
            <v>685.91245424747467</v>
          </cell>
        </row>
        <row r="455">
          <cell r="AB455">
            <v>106.50173950195313</v>
          </cell>
        </row>
        <row r="456">
          <cell r="AB456">
            <v>1.2000000476837158</v>
          </cell>
        </row>
        <row r="457">
          <cell r="AB457">
            <v>8378.466796875</v>
          </cell>
        </row>
        <row r="458">
          <cell r="AB458">
            <v>1515.2109375</v>
          </cell>
        </row>
        <row r="459">
          <cell r="AB459">
            <v>12304.644775390625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5315.7392578125</v>
          </cell>
        </row>
        <row r="463">
          <cell r="AB463">
            <v>0</v>
          </cell>
        </row>
        <row r="464">
          <cell r="AB464">
            <v>28416.210116028786</v>
          </cell>
        </row>
        <row r="465">
          <cell r="AB465">
            <v>868.30963134765625</v>
          </cell>
        </row>
        <row r="466">
          <cell r="AB466">
            <v>11528.583984375</v>
          </cell>
        </row>
      </sheetData>
      <sheetData sheetId="5">
        <row r="225">
          <cell r="AB225">
            <v>411399.640625</v>
          </cell>
        </row>
        <row r="353">
          <cell r="AB353">
            <v>523.38858222961426</v>
          </cell>
        </row>
        <row r="354">
          <cell r="AB354">
            <v>2985.177001953125</v>
          </cell>
        </row>
        <row r="355">
          <cell r="AB355">
            <v>762.78515625</v>
          </cell>
        </row>
        <row r="356">
          <cell r="AB356">
            <v>0</v>
          </cell>
        </row>
        <row r="357">
          <cell r="AB357">
            <v>156.31248474121094</v>
          </cell>
        </row>
        <row r="358">
          <cell r="AB358">
            <v>185.12336730957031</v>
          </cell>
        </row>
        <row r="359">
          <cell r="AB359">
            <v>12258.870422363281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17680.162817443357</v>
          </cell>
        </row>
        <row r="363">
          <cell r="AB363">
            <v>2612.6333295226646</v>
          </cell>
        </row>
        <row r="364">
          <cell r="AB364">
            <v>37164.453161812824</v>
          </cell>
        </row>
        <row r="365">
          <cell r="AB365">
            <v>2819.947265625</v>
          </cell>
        </row>
        <row r="366">
          <cell r="AB366">
            <v>11619.896484375</v>
          </cell>
        </row>
        <row r="396">
          <cell r="AB396">
            <v>0.37432004261019125</v>
          </cell>
        </row>
        <row r="453">
          <cell r="AB453">
            <v>182.52873373031616</v>
          </cell>
        </row>
        <row r="454">
          <cell r="AB454">
            <v>943.44679260253906</v>
          </cell>
        </row>
        <row r="455">
          <cell r="AB455">
            <v>116.323486328125</v>
          </cell>
        </row>
        <row r="456">
          <cell r="AB456">
            <v>0</v>
          </cell>
        </row>
        <row r="457">
          <cell r="AB457">
            <v>55</v>
          </cell>
        </row>
        <row r="458">
          <cell r="AB458">
            <v>64.710708618164063</v>
          </cell>
        </row>
        <row r="459">
          <cell r="AB459">
            <v>16278.428344726563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6982.3818359375</v>
          </cell>
        </row>
        <row r="463">
          <cell r="AB463">
            <v>801.882080078125</v>
          </cell>
        </row>
        <row r="464">
          <cell r="AB464">
            <v>25424.701982021332</v>
          </cell>
        </row>
        <row r="465">
          <cell r="AB465">
            <v>641.4488525390625</v>
          </cell>
        </row>
        <row r="466">
          <cell r="AB466">
            <v>14614.8515625</v>
          </cell>
        </row>
      </sheetData>
      <sheetData sheetId="6">
        <row r="225">
          <cell r="AB225">
            <v>109684.8984375</v>
          </cell>
        </row>
        <row r="353">
          <cell r="AB353">
            <v>252.50744819641113</v>
          </cell>
        </row>
        <row r="354">
          <cell r="AB354">
            <v>1061.3436660766602</v>
          </cell>
        </row>
        <row r="355">
          <cell r="AB355">
            <v>127.65376281738281</v>
          </cell>
        </row>
        <row r="356">
          <cell r="AB356">
            <v>623.70001220703125</v>
          </cell>
        </row>
        <row r="357">
          <cell r="AB357">
            <v>3621.23583984375</v>
          </cell>
        </row>
        <row r="358">
          <cell r="AB358">
            <v>371.82330322265625</v>
          </cell>
        </row>
        <row r="359">
          <cell r="AB359">
            <v>4052.6512451171875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1492.4846935301616</v>
          </cell>
        </row>
        <row r="363">
          <cell r="AB363">
            <v>0</v>
          </cell>
        </row>
        <row r="364">
          <cell r="AB364">
            <v>11603.39997101124</v>
          </cell>
        </row>
        <row r="365">
          <cell r="AB365">
            <v>937.3575439453125</v>
          </cell>
        </row>
        <row r="366">
          <cell r="AB366">
            <v>2759.249755859375</v>
          </cell>
        </row>
        <row r="396">
          <cell r="AB396">
            <v>0.30947383740953255</v>
          </cell>
        </row>
        <row r="453">
          <cell r="AB453">
            <v>41.655979692935944</v>
          </cell>
        </row>
        <row r="454">
          <cell r="AB454">
            <v>202.81010437011719</v>
          </cell>
        </row>
        <row r="455">
          <cell r="AB455">
            <v>19.639039993286133</v>
          </cell>
        </row>
        <row r="456">
          <cell r="AB456">
            <v>93.825004577636719</v>
          </cell>
        </row>
        <row r="457">
          <cell r="AB457">
            <v>1993.61669921875</v>
          </cell>
        </row>
        <row r="458">
          <cell r="AB458">
            <v>225</v>
          </cell>
        </row>
        <row r="459">
          <cell r="AB459">
            <v>3552.0386962890625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718.450927734375</v>
          </cell>
        </row>
        <row r="463">
          <cell r="AB463">
            <v>0</v>
          </cell>
        </row>
        <row r="464">
          <cell r="AB464">
            <v>6847.0364518761635</v>
          </cell>
        </row>
        <row r="465">
          <cell r="AB465">
            <v>160.24656677246094</v>
          </cell>
        </row>
        <row r="466">
          <cell r="AB466">
            <v>2564.86767578125</v>
          </cell>
        </row>
      </sheetData>
      <sheetData sheetId="7">
        <row r="225">
          <cell r="AB225">
            <v>83023.50390625</v>
          </cell>
        </row>
        <row r="353">
          <cell r="AB353">
            <v>126.77700519561768</v>
          </cell>
        </row>
        <row r="354">
          <cell r="AB354">
            <v>152.58717846870422</v>
          </cell>
        </row>
        <row r="355">
          <cell r="AB355">
            <v>77.446868896484375</v>
          </cell>
        </row>
        <row r="356">
          <cell r="AB356">
            <v>47.29095458984375</v>
          </cell>
        </row>
        <row r="357">
          <cell r="AB357">
            <v>7254.138671875</v>
          </cell>
        </row>
        <row r="358">
          <cell r="AB358">
            <v>491.09759521484375</v>
          </cell>
        </row>
        <row r="359">
          <cell r="AB359">
            <v>2113.30615234375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3365.495361328125</v>
          </cell>
        </row>
        <row r="363">
          <cell r="AB363">
            <v>0</v>
          </cell>
        </row>
        <row r="364">
          <cell r="AB364">
            <v>13628.139787912369</v>
          </cell>
        </row>
        <row r="365">
          <cell r="AB365">
            <v>302.90817260742188</v>
          </cell>
        </row>
        <row r="366">
          <cell r="AB366">
            <v>1987.02978515625</v>
          </cell>
        </row>
        <row r="396">
          <cell r="AB396">
            <v>0.66584812154149675</v>
          </cell>
        </row>
        <row r="453">
          <cell r="AB453">
            <v>20.566484332084656</v>
          </cell>
        </row>
        <row r="454">
          <cell r="AB454">
            <v>35.147992134094238</v>
          </cell>
        </row>
        <row r="455">
          <cell r="AB455">
            <v>11.914901733398438</v>
          </cell>
        </row>
        <row r="456">
          <cell r="AB456">
            <v>7.5575399398803711</v>
          </cell>
        </row>
        <row r="457">
          <cell r="AB457">
            <v>2168.47412109375</v>
          </cell>
        </row>
        <row r="458">
          <cell r="AB458">
            <v>146.62002563476563</v>
          </cell>
        </row>
        <row r="459">
          <cell r="AB459">
            <v>2036.404411315918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1230.8822021484375</v>
          </cell>
        </row>
        <row r="463">
          <cell r="AB463">
            <v>0</v>
          </cell>
        </row>
        <row r="464">
          <cell r="AB464">
            <v>5657.5676783323288</v>
          </cell>
        </row>
        <row r="465">
          <cell r="AB465">
            <v>50.398078918457031</v>
          </cell>
        </row>
        <row r="466">
          <cell r="AB466">
            <v>1922.1943359375</v>
          </cell>
        </row>
      </sheetData>
      <sheetData sheetId="8">
        <row r="225">
          <cell r="AB225">
            <v>23259.99658203125</v>
          </cell>
        </row>
        <row r="353">
          <cell r="AB353">
            <v>30.671560168266296</v>
          </cell>
        </row>
        <row r="354">
          <cell r="AB354">
            <v>0</v>
          </cell>
        </row>
        <row r="355">
          <cell r="AB355">
            <v>0.80000001192092896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3.2700002193450928</v>
          </cell>
        </row>
        <row r="359">
          <cell r="AB359">
            <v>1633.6238555908203</v>
          </cell>
        </row>
        <row r="360">
          <cell r="AB360">
            <v>2.0806884765625</v>
          </cell>
        </row>
        <row r="361">
          <cell r="AB361">
            <v>0</v>
          </cell>
        </row>
        <row r="362">
          <cell r="AB362">
            <v>1023.2644564153369</v>
          </cell>
        </row>
        <row r="363">
          <cell r="AB363">
            <v>0</v>
          </cell>
        </row>
        <row r="364">
          <cell r="AB364">
            <v>2693.7105608822521</v>
          </cell>
        </row>
        <row r="365">
          <cell r="AB365">
            <v>19.611997604370117</v>
          </cell>
        </row>
        <row r="366">
          <cell r="AB366">
            <v>1411.0936279296875</v>
          </cell>
        </row>
        <row r="396">
          <cell r="AB396">
            <v>0.4329297651801009</v>
          </cell>
        </row>
        <row r="453">
          <cell r="AB453">
            <v>5.0445481240749359</v>
          </cell>
        </row>
        <row r="454">
          <cell r="AB454">
            <v>0</v>
          </cell>
        </row>
        <row r="455">
          <cell r="AB455">
            <v>0.13333334028720856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1.0666667222976685</v>
          </cell>
        </row>
        <row r="459">
          <cell r="AB459">
            <v>1153.2465362548828</v>
          </cell>
        </row>
        <row r="460">
          <cell r="AB460">
            <v>0.50851202011108398</v>
          </cell>
        </row>
        <row r="461">
          <cell r="AB461">
            <v>0</v>
          </cell>
        </row>
        <row r="462">
          <cell r="AB462">
            <v>374.4642333984375</v>
          </cell>
        </row>
        <row r="463">
          <cell r="AB463">
            <v>0</v>
          </cell>
        </row>
        <row r="464">
          <cell r="AB464">
            <v>1534.4638298600912</v>
          </cell>
        </row>
        <row r="465">
          <cell r="AB465">
            <v>3.3533337116241455</v>
          </cell>
        </row>
        <row r="466">
          <cell r="AB466">
            <v>1010.785400390625</v>
          </cell>
        </row>
      </sheetData>
      <sheetData sheetId="9">
        <row r="225">
          <cell r="AB225">
            <v>302673.1953125</v>
          </cell>
        </row>
        <row r="353">
          <cell r="AB353">
            <v>1526.7530975341797</v>
          </cell>
        </row>
        <row r="354">
          <cell r="AB354">
            <v>3093.4045562744141</v>
          </cell>
        </row>
        <row r="355">
          <cell r="AB355">
            <v>211.69802856445313</v>
          </cell>
        </row>
        <row r="356">
          <cell r="AB356">
            <v>0</v>
          </cell>
        </row>
        <row r="357">
          <cell r="AB357">
            <v>1581.4432373046875</v>
          </cell>
        </row>
        <row r="358">
          <cell r="AB358">
            <v>654.34808349609375</v>
          </cell>
        </row>
        <row r="359">
          <cell r="AB359">
            <v>3772.389892578125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2626.6272600407437</v>
          </cell>
        </row>
        <row r="363">
          <cell r="AB363">
            <v>0</v>
          </cell>
        </row>
        <row r="364">
          <cell r="AB364">
            <v>13466.664155792696</v>
          </cell>
        </row>
        <row r="365">
          <cell r="AB365">
            <v>4092.894775390625</v>
          </cell>
        </row>
        <row r="366">
          <cell r="AB366">
            <v>2618.23583984375</v>
          </cell>
        </row>
        <row r="396">
          <cell r="AB396">
            <v>0.18394969711272324</v>
          </cell>
        </row>
        <row r="453">
          <cell r="AB453">
            <v>274.74354600906372</v>
          </cell>
        </row>
        <row r="454">
          <cell r="AB454">
            <v>603.99762344360352</v>
          </cell>
        </row>
        <row r="455">
          <cell r="AB455">
            <v>32.568927764892578</v>
          </cell>
        </row>
        <row r="456">
          <cell r="AB456">
            <v>0</v>
          </cell>
        </row>
        <row r="457">
          <cell r="AB457">
            <v>775.58990478515625</v>
          </cell>
        </row>
        <row r="458">
          <cell r="AB458">
            <v>318.63665771484375</v>
          </cell>
        </row>
        <row r="459">
          <cell r="AB459">
            <v>4236.81689453125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1002.9569091796875</v>
          </cell>
        </row>
        <row r="463">
          <cell r="AB463">
            <v>0</v>
          </cell>
        </row>
        <row r="464">
          <cell r="AB464">
            <v>7245.3104634284973</v>
          </cell>
        </row>
        <row r="465">
          <cell r="AB465">
            <v>759.15631103515625</v>
          </cell>
        </row>
        <row r="466">
          <cell r="AB466">
            <v>3071.96875</v>
          </cell>
        </row>
      </sheetData>
      <sheetData sheetId="10">
        <row r="225">
          <cell r="AB225">
            <v>194601.625</v>
          </cell>
        </row>
        <row r="353">
          <cell r="AB353">
            <v>617.70889091491699</v>
          </cell>
        </row>
        <row r="354">
          <cell r="AB354">
            <v>4569.0121212005615</v>
          </cell>
        </row>
        <row r="355">
          <cell r="AB355">
            <v>752.76605224609375</v>
          </cell>
        </row>
        <row r="356">
          <cell r="AB356">
            <v>48.930084228515625</v>
          </cell>
        </row>
        <row r="357">
          <cell r="AB357">
            <v>0</v>
          </cell>
        </row>
        <row r="358">
          <cell r="AB358">
            <v>26.36296272277832</v>
          </cell>
        </row>
        <row r="359">
          <cell r="AB359">
            <v>5529.39013671875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21856.807216426459</v>
          </cell>
        </row>
        <row r="363">
          <cell r="AB363">
            <v>17768.009884431689</v>
          </cell>
        </row>
        <row r="364">
          <cell r="AB364">
            <v>51168.987348889765</v>
          </cell>
        </row>
        <row r="365">
          <cell r="AB365">
            <v>5864.9921875</v>
          </cell>
        </row>
        <row r="366">
          <cell r="AB366">
            <v>4558.15625</v>
          </cell>
        </row>
        <row r="396">
          <cell r="AB396">
            <v>0.99026355434081426</v>
          </cell>
        </row>
        <row r="453">
          <cell r="AB453">
            <v>166.6406991481781</v>
          </cell>
        </row>
        <row r="454">
          <cell r="AB454">
            <v>1127.8429465293884</v>
          </cell>
        </row>
        <row r="455">
          <cell r="AB455">
            <v>129.19869995117188</v>
          </cell>
        </row>
        <row r="456">
          <cell r="AB456">
            <v>9.7860174179077148</v>
          </cell>
        </row>
        <row r="457">
          <cell r="AB457">
            <v>0</v>
          </cell>
        </row>
        <row r="458">
          <cell r="AB458">
            <v>10.999999046325684</v>
          </cell>
        </row>
        <row r="459">
          <cell r="AB459">
            <v>6912.419189453125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7477.84228515625</v>
          </cell>
        </row>
        <row r="463">
          <cell r="AB463">
            <v>4638.556640625</v>
          </cell>
        </row>
        <row r="464">
          <cell r="AB464">
            <v>20473.286477327347</v>
          </cell>
        </row>
        <row r="465">
          <cell r="AB465">
            <v>1364.5389404296875</v>
          </cell>
        </row>
        <row r="466">
          <cell r="AB466">
            <v>5838.99951171875</v>
          </cell>
        </row>
      </sheetData>
      <sheetData sheetId="11">
        <row r="225">
          <cell r="AB225">
            <v>38000.0068359375</v>
          </cell>
        </row>
        <row r="353">
          <cell r="AB353">
            <v>80.527584075927734</v>
          </cell>
        </row>
        <row r="354">
          <cell r="AB354">
            <v>537.25328826904297</v>
          </cell>
        </row>
        <row r="355">
          <cell r="AB355">
            <v>56.164352416992188</v>
          </cell>
        </row>
        <row r="356">
          <cell r="AB356">
            <v>8.6416740417480469</v>
          </cell>
        </row>
        <row r="357">
          <cell r="AB357">
            <v>0</v>
          </cell>
        </row>
        <row r="358">
          <cell r="AB358">
            <v>33.113571166992188</v>
          </cell>
        </row>
        <row r="359">
          <cell r="AB359">
            <v>24.534225463867188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4126.6439866088967</v>
          </cell>
        </row>
        <row r="363">
          <cell r="AB363">
            <v>49.204306865590347</v>
          </cell>
        </row>
        <row r="364">
          <cell r="AB364">
            <v>4916.0829889090573</v>
          </cell>
        </row>
        <row r="365">
          <cell r="AB365">
            <v>599.32501220703125</v>
          </cell>
        </row>
        <row r="366">
          <cell r="AB366">
            <v>18.915817260742188</v>
          </cell>
        </row>
        <row r="396">
          <cell r="AB396">
            <v>0.47739991696758616</v>
          </cell>
        </row>
        <row r="453">
          <cell r="AB453">
            <v>14.360443115234375</v>
          </cell>
        </row>
        <row r="454">
          <cell r="AB454">
            <v>145.13072872161865</v>
          </cell>
        </row>
        <row r="455">
          <cell r="AB455">
            <v>8.6406698226928711</v>
          </cell>
        </row>
        <row r="456">
          <cell r="AB456">
            <v>1.4402790069580078</v>
          </cell>
        </row>
        <row r="457">
          <cell r="AB457">
            <v>0</v>
          </cell>
        </row>
        <row r="458">
          <cell r="AB458">
            <v>8.0999994277954102</v>
          </cell>
        </row>
        <row r="459">
          <cell r="AB459">
            <v>29.066294193267822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1484.1229248046875</v>
          </cell>
        </row>
        <row r="463">
          <cell r="AB463">
            <v>14.436803817749023</v>
          </cell>
        </row>
        <row r="464">
          <cell r="AB464">
            <v>1705.2981429100037</v>
          </cell>
        </row>
        <row r="465">
          <cell r="AB465">
            <v>112.05658721923828</v>
          </cell>
        </row>
        <row r="466">
          <cell r="AB466">
            <v>23.036281585693359</v>
          </cell>
        </row>
      </sheetData>
      <sheetData sheetId="12">
        <row r="225">
          <cell r="AB225">
            <v>323581.51953125</v>
          </cell>
        </row>
        <row r="353">
          <cell r="AB353">
            <v>511.78927421569824</v>
          </cell>
        </row>
        <row r="354">
          <cell r="AB354">
            <v>14005.40869140625</v>
          </cell>
        </row>
        <row r="355">
          <cell r="AB355">
            <v>301.6505126953125</v>
          </cell>
        </row>
        <row r="356">
          <cell r="AB356">
            <v>0</v>
          </cell>
        </row>
        <row r="357">
          <cell r="AB357">
            <v>13144.8076171875</v>
          </cell>
        </row>
        <row r="358">
          <cell r="AB358">
            <v>1965.37451171875</v>
          </cell>
        </row>
        <row r="359">
          <cell r="AB359">
            <v>2422.0055541992188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17414.036696913103</v>
          </cell>
        </row>
        <row r="363">
          <cell r="AB363">
            <v>212.40217580392857</v>
          </cell>
        </row>
        <row r="364">
          <cell r="AB364">
            <v>49977.475034139759</v>
          </cell>
        </row>
        <row r="365">
          <cell r="AB365">
            <v>14707.7919921875</v>
          </cell>
        </row>
        <row r="366">
          <cell r="AB366">
            <v>2169.858154296875</v>
          </cell>
        </row>
        <row r="396">
          <cell r="AB396">
            <v>0.52994071468949366</v>
          </cell>
        </row>
        <row r="453">
          <cell r="AB453">
            <v>113.69647216796875</v>
          </cell>
        </row>
        <row r="454">
          <cell r="AB454">
            <v>2389.3240900039673</v>
          </cell>
        </row>
        <row r="455">
          <cell r="AB455">
            <v>47.820507049560547</v>
          </cell>
        </row>
        <row r="456">
          <cell r="AB456">
            <v>0</v>
          </cell>
        </row>
        <row r="457">
          <cell r="AB457">
            <v>2962.87060546875</v>
          </cell>
        </row>
        <row r="458">
          <cell r="AB458">
            <v>443.00003051757813</v>
          </cell>
        </row>
        <row r="459">
          <cell r="AB459">
            <v>3235.7819519042969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7355.63232421875</v>
          </cell>
        </row>
        <row r="463">
          <cell r="AB463">
            <v>71.65899658203125</v>
          </cell>
        </row>
        <row r="464">
          <cell r="AB464">
            <v>16619.784977912903</v>
          </cell>
        </row>
        <row r="465">
          <cell r="AB465">
            <v>2532.6943359375</v>
          </cell>
        </row>
        <row r="466">
          <cell r="AB466">
            <v>2963.6376953125</v>
          </cell>
        </row>
      </sheetData>
      <sheetData sheetId="13">
        <row r="225">
          <cell r="AB225">
            <v>1444939.46875</v>
          </cell>
        </row>
        <row r="353">
          <cell r="AB353">
            <v>5651.6831588745117</v>
          </cell>
        </row>
        <row r="354">
          <cell r="AB354">
            <v>11834.437484741211</v>
          </cell>
        </row>
        <row r="355">
          <cell r="AB355">
            <v>5173.96533203125</v>
          </cell>
        </row>
        <row r="356">
          <cell r="AB356">
            <v>2869.61279296875</v>
          </cell>
        </row>
        <row r="357">
          <cell r="AB357">
            <v>49602.26953125</v>
          </cell>
        </row>
        <row r="358">
          <cell r="AB358">
            <v>8972.7900390625</v>
          </cell>
        </row>
        <row r="359">
          <cell r="AB359">
            <v>84742.6171875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58362.687183603543</v>
          </cell>
        </row>
        <row r="363">
          <cell r="AB363">
            <v>12625.495204476787</v>
          </cell>
        </row>
        <row r="364">
          <cell r="AB364">
            <v>239835.55791450854</v>
          </cell>
        </row>
        <row r="365">
          <cell r="AB365">
            <v>19176.2890625</v>
          </cell>
        </row>
        <row r="366">
          <cell r="AB366">
            <v>68347.1015625</v>
          </cell>
        </row>
        <row r="396">
          <cell r="AB396">
            <v>0.39965399213892921</v>
          </cell>
        </row>
        <row r="453">
          <cell r="AB453">
            <v>942.39621734619141</v>
          </cell>
        </row>
        <row r="454">
          <cell r="AB454">
            <v>3064.9731140136719</v>
          </cell>
        </row>
        <row r="455">
          <cell r="AB455">
            <v>894.91436767578125</v>
          </cell>
        </row>
        <row r="456">
          <cell r="AB456">
            <v>411.989013671875</v>
          </cell>
        </row>
        <row r="457">
          <cell r="AB457">
            <v>16466.109375</v>
          </cell>
        </row>
        <row r="458">
          <cell r="AB458">
            <v>2975.6572265625</v>
          </cell>
        </row>
        <row r="459">
          <cell r="AB459">
            <v>78189.025390625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18764.837890625</v>
          </cell>
        </row>
        <row r="463">
          <cell r="AB463">
            <v>3590.11376953125</v>
          </cell>
        </row>
        <row r="464">
          <cell r="AB464">
            <v>125300.01636505127</v>
          </cell>
        </row>
        <row r="465">
          <cell r="AB465">
            <v>3364.112060546875</v>
          </cell>
        </row>
        <row r="466">
          <cell r="AB466">
            <v>66954.359375</v>
          </cell>
        </row>
      </sheetData>
      <sheetData sheetId="14">
        <row r="225">
          <cell r="AB225">
            <v>2076253.9375</v>
          </cell>
        </row>
        <row r="353">
          <cell r="AB353">
            <v>17575.348754882813</v>
          </cell>
        </row>
        <row r="354">
          <cell r="AB354">
            <v>19243.397674560547</v>
          </cell>
        </row>
        <row r="355">
          <cell r="AB355">
            <v>4923.9632568359375</v>
          </cell>
        </row>
        <row r="356">
          <cell r="AB356">
            <v>185.66162109375</v>
          </cell>
        </row>
        <row r="357">
          <cell r="AB357">
            <v>14897.267578125</v>
          </cell>
        </row>
        <row r="358">
          <cell r="AB358">
            <v>4779.0400390625</v>
          </cell>
        </row>
        <row r="359">
          <cell r="AB359">
            <v>117889.15234375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139547.82758303455</v>
          </cell>
        </row>
        <row r="363">
          <cell r="AB363">
            <v>15912.955770263563</v>
          </cell>
        </row>
        <row r="364">
          <cell r="AB364">
            <v>334954.61462160863</v>
          </cell>
        </row>
        <row r="365">
          <cell r="AB365">
            <v>29818.07421875</v>
          </cell>
        </row>
        <row r="366">
          <cell r="AB366">
            <v>77546.1328125</v>
          </cell>
        </row>
        <row r="396">
          <cell r="AB396">
            <v>0.62585951543335061</v>
          </cell>
        </row>
        <row r="453">
          <cell r="AB453">
            <v>4681.5028533935547</v>
          </cell>
        </row>
        <row r="454">
          <cell r="AB454">
            <v>4312.3695335388184</v>
          </cell>
        </row>
        <row r="455">
          <cell r="AB455">
            <v>758.1483154296875</v>
          </cell>
        </row>
        <row r="456">
          <cell r="AB456">
            <v>37.13232421875</v>
          </cell>
        </row>
        <row r="457">
          <cell r="AB457">
            <v>3277.35009765625</v>
          </cell>
        </row>
        <row r="458">
          <cell r="AB458">
            <v>1045.0001220703125</v>
          </cell>
        </row>
        <row r="459">
          <cell r="AB459">
            <v>129392.48828125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65959.296875</v>
          </cell>
        </row>
        <row r="463">
          <cell r="AB463">
            <v>4807.25244140625</v>
          </cell>
        </row>
        <row r="464">
          <cell r="AB464">
            <v>214270.54084396362</v>
          </cell>
        </row>
        <row r="465">
          <cell r="AB465">
            <v>6918.8310546875</v>
          </cell>
        </row>
        <row r="466">
          <cell r="AB466">
            <v>94299.125</v>
          </cell>
        </row>
      </sheetData>
      <sheetData sheetId="15">
        <row r="225">
          <cell r="AB225">
            <v>191895.00390625</v>
          </cell>
        </row>
        <row r="353">
          <cell r="AB353">
            <v>666.56585216522217</v>
          </cell>
        </row>
        <row r="354">
          <cell r="AB354">
            <v>1042.9480934143066</v>
          </cell>
        </row>
        <row r="355">
          <cell r="AB355">
            <v>153.76914978027344</v>
          </cell>
        </row>
        <row r="356">
          <cell r="AB356">
            <v>290.96212768554688</v>
          </cell>
        </row>
        <row r="357">
          <cell r="AB357">
            <v>4780.41845703125</v>
          </cell>
        </row>
        <row r="358">
          <cell r="AB358">
            <v>231.97116088867188</v>
          </cell>
        </row>
        <row r="359">
          <cell r="AB359">
            <v>13810.510498046875</v>
          </cell>
        </row>
        <row r="360">
          <cell r="AB360">
            <v>105.373046875</v>
          </cell>
        </row>
        <row r="361">
          <cell r="AB361">
            <v>0</v>
          </cell>
        </row>
        <row r="362">
          <cell r="AB362">
            <v>16284.544921875</v>
          </cell>
        </row>
        <row r="363">
          <cell r="AB363">
            <v>508.13531661222379</v>
          </cell>
        </row>
        <row r="364">
          <cell r="AB364">
            <v>37875.198624374367</v>
          </cell>
        </row>
        <row r="365">
          <cell r="AB365">
            <v>1134.8046875</v>
          </cell>
        </row>
        <row r="366">
          <cell r="AB366">
            <v>10247.28125</v>
          </cell>
        </row>
        <row r="396">
          <cell r="AB396">
            <v>0.65369205628355076</v>
          </cell>
        </row>
        <row r="453">
          <cell r="AB453">
            <v>129.17100238800049</v>
          </cell>
        </row>
        <row r="454">
          <cell r="AB454">
            <v>235.66390800476074</v>
          </cell>
        </row>
        <row r="455">
          <cell r="AB455">
            <v>23.656795501708984</v>
          </cell>
        </row>
        <row r="456">
          <cell r="AB456">
            <v>43.246021270751953</v>
          </cell>
        </row>
        <row r="457">
          <cell r="AB457">
            <v>2963.441162109375</v>
          </cell>
        </row>
        <row r="458">
          <cell r="AB458">
            <v>143.11666870117188</v>
          </cell>
        </row>
        <row r="459">
          <cell r="AB459">
            <v>10811.8154296875</v>
          </cell>
        </row>
        <row r="460">
          <cell r="AB460">
            <v>29.656129837036133</v>
          </cell>
        </row>
        <row r="461">
          <cell r="AB461">
            <v>0</v>
          </cell>
        </row>
        <row r="462">
          <cell r="AB462">
            <v>5263.2587890625</v>
          </cell>
        </row>
        <row r="463">
          <cell r="AB463">
            <v>167.56086730957031</v>
          </cell>
        </row>
        <row r="464">
          <cell r="AB464">
            <v>19810.586773872375</v>
          </cell>
        </row>
        <row r="465">
          <cell r="AB465">
            <v>206.23088073730469</v>
          </cell>
        </row>
        <row r="466">
          <cell r="AB466">
            <v>8450.615234375</v>
          </cell>
        </row>
      </sheetData>
      <sheetData sheetId="16">
        <row r="225">
          <cell r="AB225">
            <v>238415.00390625</v>
          </cell>
        </row>
        <row r="353">
          <cell r="AB353">
            <v>759.78158569335938</v>
          </cell>
        </row>
        <row r="354">
          <cell r="AB354">
            <v>1641.1771507263184</v>
          </cell>
        </row>
        <row r="355">
          <cell r="AB355">
            <v>329.71737670898438</v>
          </cell>
        </row>
        <row r="356">
          <cell r="AB356">
            <v>374.650390625</v>
          </cell>
        </row>
        <row r="357">
          <cell r="AB357">
            <v>189.72164916992188</v>
          </cell>
        </row>
        <row r="358">
          <cell r="AB358">
            <v>80.043235778808594</v>
          </cell>
        </row>
        <row r="359">
          <cell r="AB359">
            <v>7156.34814453125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874.24163818359375</v>
          </cell>
        </row>
        <row r="363">
          <cell r="AB363">
            <v>0</v>
          </cell>
        </row>
        <row r="364">
          <cell r="AB364">
            <v>11405.681171417236</v>
          </cell>
        </row>
        <row r="365">
          <cell r="AB365">
            <v>2372.722900390625</v>
          </cell>
        </row>
        <row r="366">
          <cell r="AB366">
            <v>3736.13818359375</v>
          </cell>
        </row>
        <row r="396">
          <cell r="AB396">
            <v>0.21513045032974532</v>
          </cell>
        </row>
        <row r="453">
          <cell r="AB453">
            <v>121.02378034591675</v>
          </cell>
        </row>
        <row r="454">
          <cell r="AB454">
            <v>628.05817604064941</v>
          </cell>
        </row>
        <row r="455">
          <cell r="AB455">
            <v>50.725753784179688</v>
          </cell>
        </row>
        <row r="456">
          <cell r="AB456">
            <v>56.271492004394531</v>
          </cell>
        </row>
        <row r="457">
          <cell r="AB457">
            <v>45.803432464599609</v>
          </cell>
        </row>
        <row r="458">
          <cell r="AB458">
            <v>19.695339202880859</v>
          </cell>
        </row>
        <row r="459">
          <cell r="AB459">
            <v>6632.757568359375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375.93997192382813</v>
          </cell>
        </row>
        <row r="463">
          <cell r="AB463">
            <v>0</v>
          </cell>
        </row>
        <row r="464">
          <cell r="AB464">
            <v>7930.275514125824</v>
          </cell>
        </row>
        <row r="465">
          <cell r="AB465">
            <v>660.12664794921875</v>
          </cell>
        </row>
        <row r="466">
          <cell r="AB466">
            <v>3730.96728515625</v>
          </cell>
        </row>
      </sheetData>
      <sheetData sheetId="17">
        <row r="225">
          <cell r="AB225">
            <v>189289.875</v>
          </cell>
        </row>
        <row r="353">
          <cell r="AB353">
            <v>647.06202697753906</v>
          </cell>
        </row>
        <row r="354">
          <cell r="AB354">
            <v>1182.6758651733398</v>
          </cell>
        </row>
        <row r="355">
          <cell r="AB355">
            <v>292.0421142578125</v>
          </cell>
        </row>
        <row r="356">
          <cell r="AB356">
            <v>84.514060974121094</v>
          </cell>
        </row>
        <row r="357">
          <cell r="AB357">
            <v>647.54742431640625</v>
          </cell>
        </row>
        <row r="358">
          <cell r="AB358">
            <v>200.64111328125</v>
          </cell>
        </row>
        <row r="359">
          <cell r="AB359">
            <v>4266.1641845703125</v>
          </cell>
        </row>
        <row r="360">
          <cell r="AB360">
            <v>0</v>
          </cell>
        </row>
        <row r="361">
          <cell r="AB361">
            <v>18.414127488765693</v>
          </cell>
        </row>
        <row r="362">
          <cell r="AB362">
            <v>28199.325120238187</v>
          </cell>
        </row>
        <row r="363">
          <cell r="AB363">
            <v>3013.4825311595678</v>
          </cell>
        </row>
        <row r="364">
          <cell r="AB364">
            <v>38551.868568437305</v>
          </cell>
        </row>
        <row r="365">
          <cell r="AB365">
            <v>1181.915283203125</v>
          </cell>
        </row>
        <row r="366">
          <cell r="AB366">
            <v>3694.806884765625</v>
          </cell>
        </row>
        <row r="396">
          <cell r="AB396">
            <v>0.67650290787419565</v>
          </cell>
        </row>
        <row r="453">
          <cell r="AB453">
            <v>110.01006889343262</v>
          </cell>
        </row>
        <row r="454">
          <cell r="AB454">
            <v>211.89420890808105</v>
          </cell>
        </row>
        <row r="455">
          <cell r="AB455">
            <v>44.929553985595703</v>
          </cell>
        </row>
        <row r="456">
          <cell r="AB456">
            <v>16.902812957763672</v>
          </cell>
        </row>
        <row r="457">
          <cell r="AB457">
            <v>214.137451171875</v>
          </cell>
        </row>
        <row r="458">
          <cell r="AB458">
            <v>66</v>
          </cell>
        </row>
        <row r="459">
          <cell r="AB459">
            <v>5494.0945434570313</v>
          </cell>
        </row>
        <row r="460">
          <cell r="AB460">
            <v>0</v>
          </cell>
        </row>
        <row r="461">
          <cell r="AB461">
            <v>4.756683349609375</v>
          </cell>
        </row>
        <row r="462">
          <cell r="AB462">
            <v>8365.689453125</v>
          </cell>
        </row>
        <row r="463">
          <cell r="AB463">
            <v>728.87890625</v>
          </cell>
        </row>
        <row r="464">
          <cell r="AB464">
            <v>15257.293682098389</v>
          </cell>
        </row>
        <row r="465">
          <cell r="AB465">
            <v>192.29518127441406</v>
          </cell>
        </row>
        <row r="466">
          <cell r="AB466">
            <v>4875.5419921875</v>
          </cell>
        </row>
      </sheetData>
      <sheetData sheetId="18">
        <row r="225">
          <cell r="AB225">
            <v>1295105.21875</v>
          </cell>
        </row>
        <row r="353">
          <cell r="AB353">
            <v>4696.7855529785156</v>
          </cell>
        </row>
        <row r="354">
          <cell r="AB354">
            <v>6646.1882476806641</v>
          </cell>
        </row>
        <row r="355">
          <cell r="AB355">
            <v>3725.0538330078125</v>
          </cell>
        </row>
        <row r="356">
          <cell r="AB356">
            <v>6857.8525390625</v>
          </cell>
        </row>
        <row r="357">
          <cell r="AB357">
            <v>36161.546875</v>
          </cell>
        </row>
        <row r="358">
          <cell r="AB358">
            <v>8121.39013671875</v>
          </cell>
        </row>
        <row r="359">
          <cell r="AB359">
            <v>65338.796875</v>
          </cell>
        </row>
        <row r="360">
          <cell r="AB360">
            <v>0</v>
          </cell>
        </row>
        <row r="361">
          <cell r="AB361">
            <v>11.113913061782231</v>
          </cell>
        </row>
        <row r="362">
          <cell r="AB362">
            <v>55458.94492904075</v>
          </cell>
        </row>
        <row r="363">
          <cell r="AB363">
            <v>153.50473043600701</v>
          </cell>
        </row>
        <row r="364">
          <cell r="AB364">
            <v>187171.17763198679</v>
          </cell>
        </row>
        <row r="365">
          <cell r="AB365">
            <v>11236.791015625</v>
          </cell>
        </row>
        <row r="366">
          <cell r="AB366">
            <v>36712.67578125</v>
          </cell>
        </row>
        <row r="396">
          <cell r="AB396">
            <v>0.55115836945072028</v>
          </cell>
        </row>
        <row r="453">
          <cell r="AB453">
            <v>1416.6383514404297</v>
          </cell>
        </row>
        <row r="454">
          <cell r="AB454">
            <v>1549.7849197387695</v>
          </cell>
        </row>
        <row r="455">
          <cell r="AB455">
            <v>580.45693969726563</v>
          </cell>
        </row>
        <row r="456">
          <cell r="AB456">
            <v>967.4854736328125</v>
          </cell>
        </row>
        <row r="457">
          <cell r="AB457">
            <v>12415.923828125</v>
          </cell>
        </row>
        <row r="458">
          <cell r="AB458">
            <v>2786.525146484375</v>
          </cell>
        </row>
        <row r="459">
          <cell r="AB459">
            <v>48248.470703125</v>
          </cell>
        </row>
        <row r="460">
          <cell r="AB460">
            <v>0</v>
          </cell>
        </row>
        <row r="461">
          <cell r="AB461">
            <v>2.4733345508575439</v>
          </cell>
        </row>
        <row r="462">
          <cell r="AB462">
            <v>20961.90625</v>
          </cell>
        </row>
        <row r="463">
          <cell r="AB463">
            <v>54.75299072265625</v>
          </cell>
        </row>
        <row r="464">
          <cell r="AB464">
            <v>88984.417937517166</v>
          </cell>
        </row>
        <row r="465">
          <cell r="AB465">
            <v>2421.2705078125</v>
          </cell>
        </row>
        <row r="466">
          <cell r="AB466">
            <v>30796.435546875</v>
          </cell>
        </row>
      </sheetData>
      <sheetData sheetId="19">
        <row r="225">
          <cell r="AB225">
            <v>45356.1162109375</v>
          </cell>
        </row>
        <row r="353">
          <cell r="AB353">
            <v>189.01941299438477</v>
          </cell>
        </row>
        <row r="354">
          <cell r="AB354">
            <v>319.24728918075562</v>
          </cell>
        </row>
        <row r="355">
          <cell r="AB355">
            <v>19.997093200683594</v>
          </cell>
        </row>
        <row r="356">
          <cell r="AB356">
            <v>17.13525390625</v>
          </cell>
        </row>
        <row r="357">
          <cell r="AB357">
            <v>3302.235595703125</v>
          </cell>
        </row>
        <row r="358">
          <cell r="AB358">
            <v>166.86524963378906</v>
          </cell>
        </row>
        <row r="359">
          <cell r="AB359">
            <v>33.089553833007813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1361.8632767211041</v>
          </cell>
        </row>
        <row r="363">
          <cell r="AB363">
            <v>56.563217086345887</v>
          </cell>
        </row>
        <row r="364">
          <cell r="AB364">
            <v>5466.0159422594452</v>
          </cell>
        </row>
        <row r="365">
          <cell r="AB365">
            <v>514.7437744140625</v>
          </cell>
        </row>
        <row r="366">
          <cell r="AB366">
            <v>26.555023193359375</v>
          </cell>
        </row>
        <row r="396">
          <cell r="AB396">
            <v>0.59989776539635209</v>
          </cell>
        </row>
        <row r="453">
          <cell r="AB453">
            <v>34.806382596492767</v>
          </cell>
        </row>
        <row r="454">
          <cell r="AB454">
            <v>62.833471491932869</v>
          </cell>
        </row>
        <row r="455">
          <cell r="AB455">
            <v>3.0764758586883545</v>
          </cell>
        </row>
        <row r="456">
          <cell r="AB456">
            <v>2.8558754920959473</v>
          </cell>
        </row>
        <row r="457">
          <cell r="AB457">
            <v>1731.284912109375</v>
          </cell>
        </row>
        <row r="458">
          <cell r="AB458">
            <v>86.924415588378906</v>
          </cell>
        </row>
        <row r="459">
          <cell r="AB459">
            <v>38.193795204162598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480.72769165039063</v>
          </cell>
        </row>
        <row r="463">
          <cell r="AB463">
            <v>16.288610458374023</v>
          </cell>
        </row>
        <row r="464">
          <cell r="AB464">
            <v>2456.9916304498911</v>
          </cell>
        </row>
        <row r="465">
          <cell r="AB465">
            <v>89.908432006835938</v>
          </cell>
        </row>
        <row r="466">
          <cell r="AB466">
            <v>31.386016845703125</v>
          </cell>
        </row>
      </sheetData>
      <sheetData sheetId="20">
        <row r="225">
          <cell r="AB225">
            <v>52711.8125</v>
          </cell>
        </row>
        <row r="353">
          <cell r="AB353">
            <v>178.14419937133789</v>
          </cell>
        </row>
        <row r="354">
          <cell r="AB354">
            <v>403.94371032714844</v>
          </cell>
        </row>
        <row r="355">
          <cell r="AB355">
            <v>63.060642719268799</v>
          </cell>
        </row>
        <row r="356">
          <cell r="AB356">
            <v>38.930587768554688</v>
          </cell>
        </row>
        <row r="357">
          <cell r="AB357">
            <v>411.93478393554688</v>
          </cell>
        </row>
        <row r="358">
          <cell r="AB358">
            <v>202.12699890136719</v>
          </cell>
        </row>
        <row r="359">
          <cell r="AB359">
            <v>132.12260437011719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5663.3950306829829</v>
          </cell>
        </row>
        <row r="363">
          <cell r="AB363">
            <v>34.179186158184059</v>
          </cell>
        </row>
        <row r="364">
          <cell r="AB364">
            <v>7127.8377442345081</v>
          </cell>
        </row>
        <row r="365">
          <cell r="AB365">
            <v>577.00146484375</v>
          </cell>
        </row>
        <row r="366">
          <cell r="AB366">
            <v>102.59262084960938</v>
          </cell>
        </row>
        <row r="396">
          <cell r="AB396">
            <v>0.54826316867119218</v>
          </cell>
        </row>
        <row r="453">
          <cell r="AB453">
            <v>29.134033203125</v>
          </cell>
        </row>
        <row r="454">
          <cell r="AB454">
            <v>93.987027287483215</v>
          </cell>
        </row>
        <row r="455">
          <cell r="AB455">
            <v>9.7016351521015167</v>
          </cell>
        </row>
        <row r="456">
          <cell r="AB456">
            <v>6.4884309768676758</v>
          </cell>
        </row>
        <row r="457">
          <cell r="AB457">
            <v>108.01399230957031</v>
          </cell>
        </row>
        <row r="458">
          <cell r="AB458">
            <v>53.000003814697266</v>
          </cell>
        </row>
        <row r="459">
          <cell r="AB459">
            <v>152.8988037109375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1952.10888671875</v>
          </cell>
        </row>
        <row r="463">
          <cell r="AB463">
            <v>10.081915855407715</v>
          </cell>
        </row>
        <row r="464">
          <cell r="AB464">
            <v>2415.4147290289402</v>
          </cell>
        </row>
        <row r="465">
          <cell r="AB465">
            <v>112.57963562011719</v>
          </cell>
        </row>
        <row r="466">
          <cell r="AB466">
            <v>121.87670135498047</v>
          </cell>
        </row>
      </sheetData>
      <sheetData sheetId="21">
        <row r="225">
          <cell r="AB225">
            <v>32146.7861328125</v>
          </cell>
        </row>
        <row r="353">
          <cell r="AB353">
            <v>11.054947704076767</v>
          </cell>
        </row>
        <row r="354">
          <cell r="AB354">
            <v>26.484893798828125</v>
          </cell>
        </row>
        <row r="355">
          <cell r="AB355">
            <v>45.600000858306885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136.3973388671875</v>
          </cell>
        </row>
        <row r="359">
          <cell r="AB359">
            <v>286.33211517333984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293.61031047365219</v>
          </cell>
        </row>
        <row r="363">
          <cell r="AB363">
            <v>0</v>
          </cell>
        </row>
        <row r="364">
          <cell r="AB364">
            <v>799.47960687539126</v>
          </cell>
        </row>
        <row r="365">
          <cell r="AB365">
            <v>75.099517822265625</v>
          </cell>
        </row>
        <row r="366">
          <cell r="AB366">
            <v>255.28022766113281</v>
          </cell>
        </row>
        <row r="396">
          <cell r="AB396">
            <v>0.35526031823932763</v>
          </cell>
        </row>
        <row r="453">
          <cell r="AB453">
            <v>5.6594735458493233</v>
          </cell>
        </row>
        <row r="454">
          <cell r="AB454">
            <v>4.6745989322662354</v>
          </cell>
        </row>
        <row r="455">
          <cell r="AB455">
            <v>7.0153833627700806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44.376064300537109</v>
          </cell>
        </row>
        <row r="459">
          <cell r="AB459">
            <v>352.12031936645508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126.83518981933594</v>
          </cell>
        </row>
        <row r="463">
          <cell r="AB463">
            <v>0</v>
          </cell>
        </row>
        <row r="464">
          <cell r="AB464">
            <v>540.68102932721376</v>
          </cell>
        </row>
        <row r="465">
          <cell r="AB465">
            <v>16.086149215698242</v>
          </cell>
        </row>
        <row r="466">
          <cell r="AB466">
            <v>306.67266845703125</v>
          </cell>
        </row>
      </sheetData>
      <sheetData sheetId="22">
        <row r="225">
          <cell r="AB225">
            <v>5911.9019775390625</v>
          </cell>
        </row>
        <row r="353">
          <cell r="AB353">
            <v>0.12299682945013046</v>
          </cell>
        </row>
        <row r="354">
          <cell r="AB354">
            <v>0</v>
          </cell>
        </row>
        <row r="355">
          <cell r="AB355">
            <v>0</v>
          </cell>
        </row>
        <row r="356">
          <cell r="AB356">
            <v>0</v>
          </cell>
        </row>
        <row r="357">
          <cell r="AB357">
            <v>0</v>
          </cell>
        </row>
        <row r="358">
          <cell r="AB358">
            <v>0</v>
          </cell>
        </row>
        <row r="359">
          <cell r="AB359">
            <v>261.00092315673828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161.70823960988437</v>
          </cell>
        </row>
        <row r="363">
          <cell r="AB363">
            <v>0</v>
          </cell>
        </row>
        <row r="364">
          <cell r="AB364">
            <v>422.83215959607276</v>
          </cell>
        </row>
        <row r="365">
          <cell r="AB365">
            <v>0.12299682945013046</v>
          </cell>
        </row>
        <row r="366">
          <cell r="AB366">
            <v>229.80513000488281</v>
          </cell>
        </row>
        <row r="396">
          <cell r="AB396">
            <v>0.12119007153799735</v>
          </cell>
        </row>
        <row r="453">
          <cell r="AB453">
            <v>2.0499471575021744E-2</v>
          </cell>
        </row>
        <row r="454">
          <cell r="AB454">
            <v>0</v>
          </cell>
        </row>
        <row r="455">
          <cell r="AB455">
            <v>0</v>
          </cell>
        </row>
        <row r="456">
          <cell r="AB456">
            <v>0</v>
          </cell>
        </row>
        <row r="457">
          <cell r="AB457">
            <v>0</v>
          </cell>
        </row>
        <row r="458">
          <cell r="AB458">
            <v>0</v>
          </cell>
        </row>
        <row r="459">
          <cell r="AB459">
            <v>179.33949851989746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60.570896148681641</v>
          </cell>
        </row>
        <row r="463">
          <cell r="AB463">
            <v>0</v>
          </cell>
        </row>
        <row r="464">
          <cell r="AB464">
            <v>239.93089414015412</v>
          </cell>
        </row>
        <row r="465">
          <cell r="AB465">
            <v>2.0499471575021744E-2</v>
          </cell>
        </row>
        <row r="466">
          <cell r="AB466">
            <v>159.197998046875</v>
          </cell>
        </row>
      </sheetData>
      <sheetData sheetId="23">
        <row r="225">
          <cell r="AB225">
            <v>493398.484375</v>
          </cell>
        </row>
        <row r="353">
          <cell r="AB353">
            <v>3529.3348892331123</v>
          </cell>
        </row>
        <row r="354">
          <cell r="AB354">
            <v>4586.6654319763184</v>
          </cell>
        </row>
        <row r="355">
          <cell r="AB355">
            <v>2405.0387573242188</v>
          </cell>
        </row>
        <row r="356">
          <cell r="AB356">
            <v>368.12289428710938</v>
          </cell>
        </row>
        <row r="357">
          <cell r="AB357">
            <v>94.295669555664063</v>
          </cell>
        </row>
        <row r="358">
          <cell r="AB358">
            <v>5.6067695617675781</v>
          </cell>
        </row>
        <row r="359">
          <cell r="AB359">
            <v>15220.51416015625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22463.236292095229</v>
          </cell>
        </row>
        <row r="363">
          <cell r="AB363">
            <v>39506.266274594149</v>
          </cell>
        </row>
        <row r="364">
          <cell r="AB364">
            <v>88179.081138783818</v>
          </cell>
        </row>
        <row r="365">
          <cell r="AB365">
            <v>8796.3212890625</v>
          </cell>
        </row>
        <row r="366">
          <cell r="AB366">
            <v>12196.86328125</v>
          </cell>
        </row>
        <row r="396">
          <cell r="AB396">
            <v>0.69504699624968413</v>
          </cell>
        </row>
        <row r="453">
          <cell r="AB453">
            <v>651.50662855803967</v>
          </cell>
        </row>
        <row r="454">
          <cell r="AB454">
            <v>1319.111730158329</v>
          </cell>
        </row>
        <row r="455">
          <cell r="AB455">
            <v>370.55563354492188</v>
          </cell>
        </row>
        <row r="456">
          <cell r="AB456">
            <v>73.624580383300781</v>
          </cell>
        </row>
        <row r="457">
          <cell r="AB457">
            <v>37.000003814697266</v>
          </cell>
        </row>
        <row r="458">
          <cell r="AB458">
            <v>2.2000000476837158</v>
          </cell>
        </row>
        <row r="459">
          <cell r="AB459">
            <v>18978.72314453125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7234.76904296875</v>
          </cell>
        </row>
        <row r="463">
          <cell r="AB463">
            <v>11252.5</v>
          </cell>
        </row>
        <row r="464">
          <cell r="AB464">
            <v>39919.990764006972</v>
          </cell>
        </row>
        <row r="465">
          <cell r="AB465">
            <v>1740.026611328125</v>
          </cell>
        </row>
        <row r="466">
          <cell r="AB466">
            <v>15474.4296875</v>
          </cell>
        </row>
      </sheetData>
      <sheetData sheetId="24">
        <row r="225">
          <cell r="AB225">
            <v>781181.15625</v>
          </cell>
        </row>
        <row r="353">
          <cell r="AB353">
            <v>1915.9637088775635</v>
          </cell>
        </row>
        <row r="354">
          <cell r="AB354">
            <v>10448.287322998047</v>
          </cell>
        </row>
        <row r="355">
          <cell r="AB355">
            <v>566.8674430847168</v>
          </cell>
        </row>
        <row r="356">
          <cell r="AB356">
            <v>0</v>
          </cell>
        </row>
        <row r="357">
          <cell r="AB357">
            <v>1077.3748779296875</v>
          </cell>
        </row>
        <row r="358">
          <cell r="AB358">
            <v>2021.66845703125</v>
          </cell>
        </row>
        <row r="359">
          <cell r="AB359">
            <v>3079.7119140625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47395.544262378877</v>
          </cell>
        </row>
        <row r="363">
          <cell r="AB363">
            <v>126.89712472286301</v>
          </cell>
        </row>
        <row r="364">
          <cell r="AB364">
            <v>66632.315111085511</v>
          </cell>
        </row>
        <row r="365">
          <cell r="AB365">
            <v>8032.46240234375</v>
          </cell>
        </row>
        <row r="366">
          <cell r="AB366">
            <v>2443.99365234375</v>
          </cell>
        </row>
        <row r="396">
          <cell r="AB396">
            <v>0.33812026777624166</v>
          </cell>
        </row>
        <row r="453">
          <cell r="AB453">
            <v>302.86491107940674</v>
          </cell>
        </row>
        <row r="454">
          <cell r="AB454">
            <v>2381.4034461975098</v>
          </cell>
        </row>
        <row r="455">
          <cell r="AB455">
            <v>87.210376739501953</v>
          </cell>
        </row>
        <row r="456">
          <cell r="AB456">
            <v>0</v>
          </cell>
        </row>
        <row r="457">
          <cell r="AB457">
            <v>304.87997436523438</v>
          </cell>
        </row>
        <row r="458">
          <cell r="AB458">
            <v>568.44464111328125</v>
          </cell>
        </row>
        <row r="459">
          <cell r="AB459">
            <v>3527.0503540039063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17954.93359375</v>
          </cell>
        </row>
        <row r="463">
          <cell r="AB463">
            <v>42.650394439697266</v>
          </cell>
        </row>
        <row r="464">
          <cell r="AB464">
            <v>25169.437691688538</v>
          </cell>
        </row>
        <row r="465">
          <cell r="AB465">
            <v>1574.1329345703125</v>
          </cell>
        </row>
        <row r="466">
          <cell r="AB466">
            <v>2900.77001953125</v>
          </cell>
        </row>
      </sheetData>
      <sheetData sheetId="25">
        <row r="225">
          <cell r="AB225">
            <v>170230.34765625</v>
          </cell>
        </row>
        <row r="353">
          <cell r="AB353">
            <v>698.45061492919922</v>
          </cell>
        </row>
        <row r="354">
          <cell r="AB354">
            <v>3076.2273025512695</v>
          </cell>
        </row>
        <row r="355">
          <cell r="AB355">
            <v>302.07726287841797</v>
          </cell>
        </row>
        <row r="356">
          <cell r="AB356">
            <v>130.19999694824219</v>
          </cell>
        </row>
        <row r="357">
          <cell r="AB357">
            <v>9211.9404296875</v>
          </cell>
        </row>
        <row r="358">
          <cell r="AB358">
            <v>822.3665771484375</v>
          </cell>
        </row>
        <row r="359">
          <cell r="AB359">
            <v>6160.244384765625</v>
          </cell>
        </row>
        <row r="360">
          <cell r="AB360">
            <v>96.722900390625</v>
          </cell>
        </row>
        <row r="361">
          <cell r="AB361">
            <v>176.70013427734375</v>
          </cell>
        </row>
        <row r="362">
          <cell r="AB362">
            <v>20389.190419306164</v>
          </cell>
        </row>
        <row r="363">
          <cell r="AB363">
            <v>0</v>
          </cell>
        </row>
        <row r="364">
          <cell r="AB364">
            <v>41064.120022882824</v>
          </cell>
        </row>
        <row r="365">
          <cell r="AB365">
            <v>1531.5609130859375</v>
          </cell>
        </row>
        <row r="366">
          <cell r="AB366">
            <v>5711.6162109375</v>
          </cell>
        </row>
        <row r="396">
          <cell r="AB396">
            <v>0.79963746374754752</v>
          </cell>
        </row>
        <row r="453">
          <cell r="AB453">
            <v>108.83386039733887</v>
          </cell>
        </row>
        <row r="454">
          <cell r="AB454">
            <v>519.29230403900146</v>
          </cell>
        </row>
        <row r="455">
          <cell r="AB455">
            <v>48.19968843460083</v>
          </cell>
        </row>
        <row r="456">
          <cell r="AB456">
            <v>17.600000381469727</v>
          </cell>
        </row>
        <row r="457">
          <cell r="AB457">
            <v>4070.569580078125</v>
          </cell>
        </row>
        <row r="458">
          <cell r="AB458">
            <v>358.86666870117188</v>
          </cell>
        </row>
        <row r="459">
          <cell r="AB459">
            <v>4641.6479187011719</v>
          </cell>
        </row>
        <row r="460">
          <cell r="AB460">
            <v>23.619176864624023</v>
          </cell>
        </row>
        <row r="461">
          <cell r="AB461">
            <v>54.537078857421875</v>
          </cell>
        </row>
        <row r="462">
          <cell r="AB462">
            <v>9083.3017578125</v>
          </cell>
        </row>
        <row r="463">
          <cell r="AB463">
            <v>0</v>
          </cell>
        </row>
        <row r="464">
          <cell r="AB464">
            <v>18926.468034267426</v>
          </cell>
        </row>
        <row r="465">
          <cell r="AB465">
            <v>236.05363464355469</v>
          </cell>
        </row>
        <row r="466">
          <cell r="AB466">
            <v>4240.5517578125</v>
          </cell>
        </row>
      </sheetData>
      <sheetData sheetId="26">
        <row r="225">
          <cell r="AB225">
            <v>307229.6875</v>
          </cell>
        </row>
        <row r="353">
          <cell r="AB353">
            <v>854.43041276931763</v>
          </cell>
        </row>
        <row r="354">
          <cell r="AB354">
            <v>1494.0863800048828</v>
          </cell>
        </row>
        <row r="355">
          <cell r="AB355">
            <v>855.790283203125</v>
          </cell>
        </row>
        <row r="356">
          <cell r="AB356">
            <v>765</v>
          </cell>
        </row>
        <row r="357">
          <cell r="AB357">
            <v>17977.03515625</v>
          </cell>
        </row>
        <row r="358">
          <cell r="AB358">
            <v>1742.942626953125</v>
          </cell>
        </row>
        <row r="359">
          <cell r="AB359">
            <v>7684.39404296875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5727.1480926822933</v>
          </cell>
        </row>
        <row r="363">
          <cell r="AB363">
            <v>5.8448039711002311</v>
          </cell>
        </row>
        <row r="364">
          <cell r="AB364">
            <v>37106.671798802592</v>
          </cell>
        </row>
        <row r="365">
          <cell r="AB365">
            <v>2282.95166015625</v>
          </cell>
        </row>
        <row r="366">
          <cell r="AB366">
            <v>5466.09130859375</v>
          </cell>
        </row>
        <row r="396">
          <cell r="AB396">
            <v>0.49642713551825246</v>
          </cell>
        </row>
        <row r="453">
          <cell r="AB453">
            <v>134.02086341381073</v>
          </cell>
        </row>
        <row r="454">
          <cell r="AB454">
            <v>283.93355178833008</v>
          </cell>
        </row>
        <row r="455">
          <cell r="AB455">
            <v>131.6600341796875</v>
          </cell>
        </row>
        <row r="456">
          <cell r="AB456">
            <v>118.39286041259766</v>
          </cell>
        </row>
        <row r="457">
          <cell r="AB457">
            <v>6905.67041015625</v>
          </cell>
        </row>
        <row r="458">
          <cell r="AB458">
            <v>663.74993896484375</v>
          </cell>
        </row>
        <row r="459">
          <cell r="AB459">
            <v>6717.48291015625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2782.27685546875</v>
          </cell>
        </row>
        <row r="463">
          <cell r="AB463">
            <v>1.7941703796386719</v>
          </cell>
        </row>
        <row r="464">
          <cell r="AB464">
            <v>17738.981594920158</v>
          </cell>
        </row>
        <row r="465">
          <cell r="AB465">
            <v>378.5341796875</v>
          </cell>
        </row>
        <row r="466">
          <cell r="AB466">
            <v>4995.4208984375</v>
          </cell>
        </row>
      </sheetData>
      <sheetData sheetId="27">
        <row r="225">
          <cell r="AB225">
            <v>119449.794921875</v>
          </cell>
        </row>
        <row r="353">
          <cell r="AB353">
            <v>238.48841524124146</v>
          </cell>
        </row>
        <row r="354">
          <cell r="AB354">
            <v>2045.7205200195313</v>
          </cell>
        </row>
        <row r="355">
          <cell r="AB355">
            <v>153.69633483886719</v>
          </cell>
        </row>
        <row r="356">
          <cell r="AB356">
            <v>5.6942596435546875</v>
          </cell>
        </row>
        <row r="357">
          <cell r="AB357">
            <v>4025.00732421875</v>
          </cell>
        </row>
        <row r="358">
          <cell r="AB358">
            <v>311.18344116210938</v>
          </cell>
        </row>
        <row r="359">
          <cell r="AB359">
            <v>4241.0100708007813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376.96239783103482</v>
          </cell>
        </row>
        <row r="363">
          <cell r="AB363">
            <v>0</v>
          </cell>
        </row>
        <row r="364">
          <cell r="AB364">
            <v>11397.762763755871</v>
          </cell>
        </row>
        <row r="365">
          <cell r="AB365">
            <v>1760.2022705078125</v>
          </cell>
        </row>
        <row r="366">
          <cell r="AB366">
            <v>4071.3037109375</v>
          </cell>
        </row>
        <row r="396">
          <cell r="AB396">
            <v>0.32234759695652965</v>
          </cell>
        </row>
        <row r="453">
          <cell r="AB453">
            <v>43.984814286231995</v>
          </cell>
        </row>
        <row r="454">
          <cell r="AB454">
            <v>368.37072229385376</v>
          </cell>
        </row>
        <row r="455">
          <cell r="AB455">
            <v>23.645587921142578</v>
          </cell>
        </row>
        <row r="456">
          <cell r="AB456">
            <v>0.94904327392578125</v>
          </cell>
        </row>
        <row r="457">
          <cell r="AB457">
            <v>1626.686767578125</v>
          </cell>
        </row>
        <row r="458">
          <cell r="AB458">
            <v>123.53805541992188</v>
          </cell>
        </row>
        <row r="459">
          <cell r="AB459">
            <v>4629.037353515625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151.69900512695313</v>
          </cell>
        </row>
        <row r="463">
          <cell r="AB463">
            <v>0</v>
          </cell>
        </row>
        <row r="464">
          <cell r="AB464">
            <v>6967.9113494157791</v>
          </cell>
        </row>
        <row r="465">
          <cell r="AB465">
            <v>297.39862060546875</v>
          </cell>
        </row>
        <row r="466">
          <cell r="AB466">
            <v>4474.42529296875</v>
          </cell>
        </row>
      </sheetData>
      <sheetData sheetId="28">
        <row r="225">
          <cell r="AB225">
            <v>61122.10546875</v>
          </cell>
        </row>
        <row r="353">
          <cell r="AB353">
            <v>277.17801856994629</v>
          </cell>
        </row>
        <row r="354">
          <cell r="AB354">
            <v>250.32287216186523</v>
          </cell>
        </row>
        <row r="355">
          <cell r="AB355">
            <v>74.841026306152344</v>
          </cell>
        </row>
        <row r="356">
          <cell r="AB356">
            <v>42</v>
          </cell>
        </row>
        <row r="357">
          <cell r="AB357">
            <v>3848.66845703125</v>
          </cell>
        </row>
        <row r="358">
          <cell r="AB358">
            <v>809.43536376953125</v>
          </cell>
        </row>
        <row r="359">
          <cell r="AB359">
            <v>2117.0198669433594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210.96975708007813</v>
          </cell>
        </row>
        <row r="363">
          <cell r="AB363">
            <v>0</v>
          </cell>
        </row>
        <row r="364">
          <cell r="AB364">
            <v>7630.4353618621826</v>
          </cell>
        </row>
        <row r="365">
          <cell r="AB365">
            <v>524.55413818359375</v>
          </cell>
        </row>
        <row r="366">
          <cell r="AB366">
            <v>1634.88134765625</v>
          </cell>
        </row>
        <row r="396">
          <cell r="AB396">
            <v>0.4521198395091881</v>
          </cell>
        </row>
        <row r="453">
          <cell r="AB453">
            <v>44.521493911743164</v>
          </cell>
        </row>
        <row r="454">
          <cell r="AB454">
            <v>53.277898788452148</v>
          </cell>
        </row>
        <row r="455">
          <cell r="AB455">
            <v>11.514003753662109</v>
          </cell>
        </row>
        <row r="456">
          <cell r="AB456">
            <v>6.5</v>
          </cell>
        </row>
        <row r="457">
          <cell r="AB457">
            <v>997.4693603515625</v>
          </cell>
        </row>
        <row r="458">
          <cell r="AB458">
            <v>210.70426940917969</v>
          </cell>
        </row>
        <row r="459">
          <cell r="AB459">
            <v>2090.3367614746094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84.212020874023438</v>
          </cell>
        </row>
        <row r="463">
          <cell r="AB463">
            <v>0</v>
          </cell>
        </row>
        <row r="464">
          <cell r="AB464">
            <v>3498.5358085632324</v>
          </cell>
        </row>
        <row r="465">
          <cell r="AB465">
            <v>91.264785766601563</v>
          </cell>
        </row>
        <row r="466">
          <cell r="AB466">
            <v>1690.1162109375</v>
          </cell>
        </row>
      </sheetData>
      <sheetData sheetId="29">
        <row r="225">
          <cell r="AB225">
            <v>906447.78125</v>
          </cell>
        </row>
        <row r="353">
          <cell r="AB353">
            <v>3549.2086315155029</v>
          </cell>
        </row>
        <row r="354">
          <cell r="AB354">
            <v>7004.8489227294922</v>
          </cell>
        </row>
        <row r="355">
          <cell r="AB355">
            <v>4151.212158203125</v>
          </cell>
        </row>
        <row r="356">
          <cell r="AB356">
            <v>379.02371215820313</v>
          </cell>
        </row>
        <row r="357">
          <cell r="AB357">
            <v>24855.263671875</v>
          </cell>
        </row>
        <row r="358">
          <cell r="AB358">
            <v>4587.1337890625</v>
          </cell>
        </row>
        <row r="359">
          <cell r="AB359">
            <v>74388.404296875</v>
          </cell>
        </row>
        <row r="360">
          <cell r="AB360">
            <v>4290.251953125</v>
          </cell>
        </row>
        <row r="361">
          <cell r="AB361">
            <v>0</v>
          </cell>
        </row>
        <row r="362">
          <cell r="AB362">
            <v>129764.39550713931</v>
          </cell>
        </row>
        <row r="363">
          <cell r="AB363">
            <v>437.64873624118394</v>
          </cell>
        </row>
        <row r="364">
          <cell r="AB364">
            <v>253407.39137892434</v>
          </cell>
        </row>
        <row r="365">
          <cell r="AB365">
            <v>10491.42578125</v>
          </cell>
        </row>
        <row r="366">
          <cell r="AB366">
            <v>56428.9375</v>
          </cell>
        </row>
        <row r="396">
          <cell r="AB396">
            <v>0.85992542088070423</v>
          </cell>
        </row>
        <row r="453">
          <cell r="AB453">
            <v>583.22860813140869</v>
          </cell>
        </row>
        <row r="454">
          <cell r="AB454">
            <v>1486.7137470245361</v>
          </cell>
        </row>
        <row r="455">
          <cell r="AB455">
            <v>638.64805603027344</v>
          </cell>
        </row>
        <row r="456">
          <cell r="AB456">
            <v>54.866245269775391</v>
          </cell>
        </row>
        <row r="457">
          <cell r="AB457">
            <v>12128.3056640625</v>
          </cell>
        </row>
        <row r="458">
          <cell r="AB458">
            <v>2232.33349609375</v>
          </cell>
        </row>
        <row r="459">
          <cell r="AB459">
            <v>54324.5556640625</v>
          </cell>
        </row>
        <row r="460">
          <cell r="AB460">
            <v>1002.61376953125</v>
          </cell>
        </row>
        <row r="461">
          <cell r="AB461">
            <v>0</v>
          </cell>
        </row>
        <row r="462">
          <cell r="AB462">
            <v>52175.95703125</v>
          </cell>
        </row>
        <row r="463">
          <cell r="AB463">
            <v>139.57284545898438</v>
          </cell>
        </row>
        <row r="464">
          <cell r="AB464">
            <v>124766.79512691498</v>
          </cell>
        </row>
        <row r="465">
          <cell r="AB465">
            <v>1724.2564697265625</v>
          </cell>
        </row>
        <row r="466">
          <cell r="AB466">
            <v>43596.2578125</v>
          </cell>
        </row>
      </sheetData>
      <sheetData sheetId="30">
        <row r="225">
          <cell r="AB225">
            <v>430310.046875</v>
          </cell>
        </row>
        <row r="353">
          <cell r="AB353">
            <v>574.77072143554688</v>
          </cell>
        </row>
        <row r="354">
          <cell r="AB354">
            <v>13161.067180633545</v>
          </cell>
        </row>
        <row r="355">
          <cell r="AB355">
            <v>516.42095947265625</v>
          </cell>
        </row>
        <row r="356">
          <cell r="AB356">
            <v>0</v>
          </cell>
        </row>
        <row r="357">
          <cell r="AB357">
            <v>64432.09765625</v>
          </cell>
        </row>
        <row r="358">
          <cell r="AB358">
            <v>5295.7861328125</v>
          </cell>
        </row>
        <row r="359">
          <cell r="AB359">
            <v>226.78704833984375</v>
          </cell>
        </row>
        <row r="360">
          <cell r="AB360">
            <v>0</v>
          </cell>
        </row>
        <row r="361">
          <cell r="AB361">
            <v>0</v>
          </cell>
        </row>
        <row r="362">
          <cell r="AB362">
            <v>49987.201970750059</v>
          </cell>
        </row>
        <row r="363">
          <cell r="AB363">
            <v>1732.3294394996167</v>
          </cell>
        </row>
        <row r="364">
          <cell r="AB364">
            <v>135926.46110919377</v>
          </cell>
        </row>
        <row r="365">
          <cell r="AB365">
            <v>13442.21484375</v>
          </cell>
        </row>
        <row r="366">
          <cell r="AB366">
            <v>171.1434326171875</v>
          </cell>
        </row>
        <row r="396">
          <cell r="AB396">
            <v>0.89904399172692484</v>
          </cell>
        </row>
        <row r="453">
          <cell r="AB453">
            <v>95.805746793746948</v>
          </cell>
        </row>
        <row r="454">
          <cell r="AB454">
            <v>2276.1396269798279</v>
          </cell>
        </row>
        <row r="455">
          <cell r="AB455">
            <v>136.43815612792969</v>
          </cell>
        </row>
        <row r="456">
          <cell r="AB456">
            <v>0</v>
          </cell>
        </row>
        <row r="457">
          <cell r="AB457">
            <v>15978.24609375</v>
          </cell>
        </row>
        <row r="458">
          <cell r="AB458">
            <v>1309.77978515625</v>
          </cell>
        </row>
        <row r="459">
          <cell r="AB459">
            <v>287.46055221557617</v>
          </cell>
        </row>
        <row r="460">
          <cell r="AB460">
            <v>0</v>
          </cell>
        </row>
        <row r="461">
          <cell r="AB461">
            <v>0</v>
          </cell>
        </row>
        <row r="462">
          <cell r="AB462">
            <v>17777.12109375</v>
          </cell>
        </row>
        <row r="463">
          <cell r="AB463">
            <v>574.86480712890625</v>
          </cell>
        </row>
        <row r="464">
          <cell r="AB464">
            <v>38435.855861902237</v>
          </cell>
        </row>
        <row r="465">
          <cell r="AB465">
            <v>2346.10791015625</v>
          </cell>
        </row>
        <row r="466">
          <cell r="AB466">
            <v>226.39065551757813</v>
          </cell>
        </row>
      </sheetData>
      <sheetData sheetId="3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 refreshError="1"/>
      <sheetData sheetId="1" refreshError="1"/>
      <sheetData sheetId="2" refreshError="1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 refreshError="1"/>
    </sheetDataSet>
  </externalBook>
</externalLink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7" unboundColumnsRight="3">
    <queryTableFields count="6">
      <queryTableField id="1" name="Column1" tableColumnId="7"/>
      <queryTableField id="2" name="Attribut" tableColumnId="8"/>
      <queryTableField id="3" name="Wert" tableColumnId="9"/>
      <queryTableField id="4" dataBound="0" tableColumnId="10"/>
      <queryTableField id="5" dataBound="0" tableColumnId="11"/>
      <queryTableField id="6" dataBound="0" tableColumnId="1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le2" displayName="Tabelle2" ref="B5:AE17" totalsRowShown="0" headerRowDxfId="63" dataDxfId="62">
  <tableColumns count="30">
    <tableColumn id="1" name="RES-E - Installed capacity" dataDxfId="61"/>
    <tableColumn id="2" name="Spalte1" dataDxfId="60"/>
    <tableColumn id="3" name="Spalte2" dataDxfId="59"/>
    <tableColumn id="4" name="Spalte3" dataDxfId="58"/>
    <tableColumn id="5" name="Spalte4" dataDxfId="57"/>
    <tableColumn id="6" name="Spalte5" dataDxfId="56"/>
    <tableColumn id="7" name="Spalte6" dataDxfId="55"/>
    <tableColumn id="8" name="Spalte7" dataDxfId="54"/>
    <tableColumn id="9" name="Spalte8" dataDxfId="53"/>
    <tableColumn id="10" name="Spalte9" dataDxfId="52"/>
    <tableColumn id="11" name="Spalte10" dataDxfId="51"/>
    <tableColumn id="12" name="Spalte11" dataDxfId="50"/>
    <tableColumn id="13" name="Spalte12" dataDxfId="49"/>
    <tableColumn id="14" name="Spalte13" dataDxfId="48"/>
    <tableColumn id="15" name="Spalte14" dataDxfId="47"/>
    <tableColumn id="16" name="Spalte15" dataDxfId="46"/>
    <tableColumn id="17" name="Spalte16" dataDxfId="45"/>
    <tableColumn id="18" name="Spalte17" dataDxfId="44"/>
    <tableColumn id="19" name="Spalte18" dataDxfId="43"/>
    <tableColumn id="20" name="Spalte19" dataDxfId="42"/>
    <tableColumn id="21" name="Spalte20" dataDxfId="41"/>
    <tableColumn id="22" name="Spalte21" dataDxfId="40"/>
    <tableColumn id="23" name="Spalte22" dataDxfId="39"/>
    <tableColumn id="24" name="Spalte23" dataDxfId="38"/>
    <tableColumn id="25" name="Spalte24" dataDxfId="37"/>
    <tableColumn id="26" name="Spalte25" dataDxfId="36"/>
    <tableColumn id="27" name="Spalte26" dataDxfId="35"/>
    <tableColumn id="28" name="Spalte27" dataDxfId="34"/>
    <tableColumn id="29" name="Spalte28" dataDxfId="33"/>
    <tableColumn id="30" name="Spalte29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le1" displayName="Tabelle1" ref="A15:AB26" totalsRowShown="0" headerRowDxfId="31" dataDxfId="30" tableBorderDxfId="29">
  <autoFilter ref="A15:AB26"/>
  <tableColumns count="28">
    <tableColumn id="1" name="RES-E - Installed capacity" dataDxfId="28"/>
    <tableColumn id="4" name="Austria" dataDxfId="27"/>
    <tableColumn id="5" name="Belgium" dataDxfId="26"/>
    <tableColumn id="6" name="Bulgaria" dataDxfId="25"/>
    <tableColumn id="7" name="Croatia" dataDxfId="24"/>
    <tableColumn id="8" name="Cyprus" dataDxfId="23"/>
    <tableColumn id="9" name="Czech Republic" dataDxfId="22"/>
    <tableColumn id="10" name="Denmark" dataDxfId="21"/>
    <tableColumn id="11" name="Estonia" dataDxfId="20"/>
    <tableColumn id="12" name="Finland" dataDxfId="19"/>
    <tableColumn id="13" name="France" dataDxfId="18"/>
    <tableColumn id="14" name="Germany" dataDxfId="17"/>
    <tableColumn id="15" name="Greece" dataDxfId="16"/>
    <tableColumn id="16" name="Hungary" dataDxfId="15"/>
    <tableColumn id="17" name="Ireland" dataDxfId="14"/>
    <tableColumn id="18" name="Italy" dataDxfId="13"/>
    <tableColumn id="19" name="Latvia" dataDxfId="12"/>
    <tableColumn id="20" name="Lithuania" dataDxfId="11"/>
    <tableColumn id="21" name="Luxembourg" dataDxfId="10"/>
    <tableColumn id="22" name="Malta" dataDxfId="9"/>
    <tableColumn id="23" name="Netherlands" dataDxfId="8"/>
    <tableColumn id="24" name="Poland" dataDxfId="7"/>
    <tableColumn id="25" name="Portugal" dataDxfId="6"/>
    <tableColumn id="26" name="Romania" dataDxfId="5"/>
    <tableColumn id="27" name="Slovakia" dataDxfId="4"/>
    <tableColumn id="28" name="Slovenia" dataDxfId="3"/>
    <tableColumn id="29" name="Spain" dataDxfId="2"/>
    <tableColumn id="30" name="Swede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le2_2" displayName="Tabelle2_2" ref="A1:F352" tableType="queryTable" totalsRowShown="0">
  <autoFilter ref="A1:F352"/>
  <sortState ref="A2:F352">
    <sortCondition ref="B1:B352"/>
  </sortState>
  <tableColumns count="6">
    <tableColumn id="7" uniqueName="7" name="Column1" queryTableFieldId="1"/>
    <tableColumn id="8" uniqueName="8" name="Attribut" queryTableFieldId="2"/>
    <tableColumn id="9" uniqueName="9" name="Wert" queryTableFieldId="3"/>
    <tableColumn id="10" uniqueName="10" name="Spalte1" queryTableFieldId="4"/>
    <tableColumn id="11" uniqueName="11" name="Spalte2" queryTableFieldId="5"/>
    <tableColumn id="12" uniqueName="12" name="Spalte3" queryTableFieldId="6" dataDxfId="0">
      <calculatedColumnFormula>CONCATENATE(B2,D2,E2)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2"/>
  <sheetViews>
    <sheetView workbookViewId="0">
      <selection activeCell="J5" sqref="J5"/>
    </sheetView>
  </sheetViews>
  <sheetFormatPr baseColWidth="10" defaultRowHeight="15"/>
  <sheetData>
    <row r="1" spans="1:1">
      <c r="A1" t="s">
        <v>109</v>
      </c>
    </row>
    <row r="2" spans="1:1">
      <c r="A2" t="s">
        <v>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A1:AZ1209"/>
  <sheetViews>
    <sheetView zoomScaleNormal="100" workbookViewId="0">
      <pane xSplit="2" ySplit="3" topLeftCell="N4" activePane="bottomRight" state="frozen"/>
      <selection sqref="A1:XFD1048576"/>
      <selection pane="topRight" sqref="A1:XFD1048576"/>
      <selection pane="bottomLeft" sqref="A1:XFD1048576"/>
      <selection pane="bottomRight" activeCell="A13" sqref="A13"/>
    </sheetView>
  </sheetViews>
  <sheetFormatPr baseColWidth="10" defaultRowHeight="15"/>
  <cols>
    <col min="1" max="1" width="47.140625" customWidth="1"/>
    <col min="2" max="2" width="38.7109375" style="97" customWidth="1"/>
    <col min="3" max="3" width="11.7109375" customWidth="1"/>
    <col min="4" max="4" width="10.5703125" customWidth="1"/>
    <col min="5" max="10" width="9" customWidth="1"/>
    <col min="11" max="31" width="10" customWidth="1"/>
    <col min="32" max="52" width="8.7109375" style="4" customWidth="1"/>
    <col min="53" max="53" width="5.7109375" customWidth="1"/>
  </cols>
  <sheetData>
    <row r="1" spans="1:52">
      <c r="B1" s="1" t="s">
        <v>0</v>
      </c>
      <c r="C1" s="119" t="s">
        <v>1</v>
      </c>
      <c r="D1" s="119"/>
      <c r="E1" s="119"/>
      <c r="F1" s="119"/>
      <c r="G1" s="120" t="s">
        <v>2</v>
      </c>
      <c r="H1" s="120"/>
      <c r="I1" s="120"/>
      <c r="J1" s="119" t="s">
        <v>3</v>
      </c>
      <c r="K1" s="119"/>
      <c r="L1" s="119"/>
      <c r="M1" s="119"/>
      <c r="N1" s="119"/>
      <c r="O1" s="119"/>
      <c r="P1" s="121" t="s">
        <v>4</v>
      </c>
      <c r="Q1" s="121"/>
      <c r="R1" s="121"/>
      <c r="S1" s="2" t="s">
        <v>5</v>
      </c>
      <c r="T1" s="118" t="s">
        <v>6</v>
      </c>
      <c r="U1" s="118"/>
      <c r="V1" s="2" t="s">
        <v>7</v>
      </c>
      <c r="W1" s="118" t="s">
        <v>8</v>
      </c>
      <c r="X1" s="118"/>
      <c r="Y1" s="118"/>
      <c r="Z1" s="3" t="s">
        <v>9</v>
      </c>
      <c r="AA1" s="118" t="s">
        <v>10</v>
      </c>
      <c r="AB1" s="118"/>
      <c r="AC1" s="118"/>
    </row>
    <row r="2" spans="1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1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1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1:52" ht="66.75" customHeight="1">
      <c r="B5" s="18" t="s">
        <v>69</v>
      </c>
      <c r="C5" s="19" t="s">
        <v>111</v>
      </c>
      <c r="D5" s="19" t="s">
        <v>112</v>
      </c>
      <c r="E5" s="13" t="s">
        <v>115</v>
      </c>
      <c r="F5" s="13" t="s">
        <v>116</v>
      </c>
      <c r="G5" s="13" t="s">
        <v>117</v>
      </c>
      <c r="H5" s="13" t="s">
        <v>118</v>
      </c>
      <c r="I5" s="13" t="s">
        <v>119</v>
      </c>
      <c r="J5" s="13" t="s">
        <v>120</v>
      </c>
      <c r="K5" s="13" t="s">
        <v>121</v>
      </c>
      <c r="L5" s="13" t="s">
        <v>122</v>
      </c>
      <c r="M5" s="13" t="s">
        <v>123</v>
      </c>
      <c r="N5" s="13" t="s">
        <v>124</v>
      </c>
      <c r="O5" s="13" t="s">
        <v>125</v>
      </c>
      <c r="P5" s="13" t="s">
        <v>126</v>
      </c>
      <c r="Q5" s="13" t="s">
        <v>127</v>
      </c>
      <c r="R5" s="13" t="s">
        <v>128</v>
      </c>
      <c r="S5" s="13" t="s">
        <v>129</v>
      </c>
      <c r="T5" s="13" t="s">
        <v>130</v>
      </c>
      <c r="U5" s="13" t="s">
        <v>131</v>
      </c>
      <c r="V5" s="13" t="s">
        <v>132</v>
      </c>
      <c r="W5" s="13" t="s">
        <v>133</v>
      </c>
      <c r="X5" s="13" t="s">
        <v>134</v>
      </c>
      <c r="Y5" s="13" t="s">
        <v>135</v>
      </c>
      <c r="Z5" s="13" t="s">
        <v>136</v>
      </c>
      <c r="AA5" s="13" t="s">
        <v>137</v>
      </c>
      <c r="AB5" s="13" t="s">
        <v>138</v>
      </c>
      <c r="AC5" s="13" t="s">
        <v>139</v>
      </c>
      <c r="AD5" s="13" t="s">
        <v>140</v>
      </c>
      <c r="AE5" s="13" t="s">
        <v>141</v>
      </c>
      <c r="AF5" s="16"/>
      <c r="AG5" s="16"/>
      <c r="AH5" s="16"/>
      <c r="AI5" s="16"/>
      <c r="AJ5" s="16"/>
      <c r="AK5" s="16"/>
      <c r="AL5" s="20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16"/>
      <c r="AX5" s="17"/>
      <c r="AY5" s="17"/>
      <c r="AZ5" s="16"/>
    </row>
    <row r="6" spans="1:52" ht="12.95" customHeight="1">
      <c r="A6" t="s">
        <v>144</v>
      </c>
      <c r="B6" s="18"/>
      <c r="C6" s="19" t="s">
        <v>113</v>
      </c>
      <c r="D6" s="19" t="s">
        <v>143</v>
      </c>
      <c r="E6" s="13" t="s">
        <v>41</v>
      </c>
      <c r="F6" s="13" t="s">
        <v>42</v>
      </c>
      <c r="G6" s="13" t="s">
        <v>43</v>
      </c>
      <c r="H6" s="13" t="s">
        <v>44</v>
      </c>
      <c r="I6" s="13" t="s">
        <v>45</v>
      </c>
      <c r="J6" s="13" t="s">
        <v>46</v>
      </c>
      <c r="K6" s="13" t="s">
        <v>47</v>
      </c>
      <c r="L6" s="13" t="s">
        <v>48</v>
      </c>
      <c r="M6" s="13" t="s">
        <v>49</v>
      </c>
      <c r="N6" s="13" t="s">
        <v>50</v>
      </c>
      <c r="O6" s="13" t="s">
        <v>51</v>
      </c>
      <c r="P6" s="13" t="s">
        <v>52</v>
      </c>
      <c r="Q6" s="13" t="s">
        <v>53</v>
      </c>
      <c r="R6" s="13" t="s">
        <v>54</v>
      </c>
      <c r="S6" s="13" t="s">
        <v>55</v>
      </c>
      <c r="T6" s="13" t="s">
        <v>56</v>
      </c>
      <c r="U6" s="13" t="s">
        <v>57</v>
      </c>
      <c r="V6" s="13" t="s">
        <v>58</v>
      </c>
      <c r="W6" s="13" t="s">
        <v>59</v>
      </c>
      <c r="X6" s="13" t="s">
        <v>60</v>
      </c>
      <c r="Y6" s="13" t="s">
        <v>61</v>
      </c>
      <c r="Z6" s="13" t="s">
        <v>62</v>
      </c>
      <c r="AA6" s="13" t="s">
        <v>63</v>
      </c>
      <c r="AB6" s="13" t="s">
        <v>64</v>
      </c>
      <c r="AC6" s="13" t="s">
        <v>65</v>
      </c>
      <c r="AD6" s="13" t="s">
        <v>66</v>
      </c>
      <c r="AE6" s="13" t="s">
        <v>67</v>
      </c>
      <c r="AF6" s="24"/>
      <c r="AG6" s="24"/>
      <c r="AH6" s="24"/>
      <c r="AI6" s="13"/>
      <c r="AJ6" s="15"/>
      <c r="AK6" s="15"/>
      <c r="AL6" s="23"/>
      <c r="AM6" s="30"/>
      <c r="AN6" s="30"/>
      <c r="AO6" s="30"/>
      <c r="AP6" s="30"/>
      <c r="AQ6" s="30"/>
      <c r="AR6" s="32"/>
      <c r="AS6" s="30"/>
      <c r="AT6" s="32"/>
      <c r="AU6" s="32"/>
      <c r="AV6" s="32"/>
      <c r="AW6" s="24"/>
      <c r="AX6" s="25"/>
      <c r="AY6" s="25"/>
      <c r="AZ6" s="26"/>
    </row>
    <row r="7" spans="1:52" ht="12.95" customHeight="1">
      <c r="B7" s="20" t="s">
        <v>70</v>
      </c>
      <c r="C7" s="21" t="s">
        <v>71</v>
      </c>
      <c r="D7" s="22">
        <v>12.797099518559873</v>
      </c>
      <c r="E7" s="23">
        <v>0.26328451919555662</v>
      </c>
      <c r="F7" s="23">
        <v>0.37170732259750366</v>
      </c>
      <c r="G7" s="23">
        <v>6.0713048219680786E-2</v>
      </c>
      <c r="H7" s="23">
        <v>4.5151554584503172E-2</v>
      </c>
      <c r="I7" s="23">
        <v>7.335429877042771E-3</v>
      </c>
      <c r="J7" s="23">
        <v>0.55193772459030155</v>
      </c>
      <c r="K7" s="23">
        <v>0.25215590333938598</v>
      </c>
      <c r="L7" s="23">
        <v>2.0774877429008486E-2</v>
      </c>
      <c r="M7" s="23">
        <v>0.15566352462768554</v>
      </c>
      <c r="N7" s="23">
        <v>1.0538498134613037</v>
      </c>
      <c r="O7" s="23">
        <v>5.1086525726318364</v>
      </c>
      <c r="P7" s="23">
        <v>0.15693150305747985</v>
      </c>
      <c r="Q7" s="23">
        <v>0.17765765380859375</v>
      </c>
      <c r="R7" s="23">
        <v>0.11004753780364991</v>
      </c>
      <c r="S7" s="23">
        <v>1.9473798446655275</v>
      </c>
      <c r="T7" s="23">
        <v>4.7871396303176883E-2</v>
      </c>
      <c r="U7" s="23">
        <v>5.0651860237121586E-2</v>
      </c>
      <c r="V7" s="23">
        <v>1.0849402077496052E-2</v>
      </c>
      <c r="W7" s="23">
        <v>7.8627845644950868E-4</v>
      </c>
      <c r="X7" s="23">
        <v>0.56466735510528088</v>
      </c>
      <c r="Y7" s="23">
        <v>0.58180580496788026</v>
      </c>
      <c r="Z7" s="23">
        <v>0.12274942564964295</v>
      </c>
      <c r="AA7" s="23">
        <v>0.20971212768554687</v>
      </c>
      <c r="AB7" s="23">
        <v>9.244202044606209E-2</v>
      </c>
      <c r="AC7" s="23">
        <v>7.2539844989776614E-2</v>
      </c>
      <c r="AD7" s="23">
        <v>0.6531594142913818</v>
      </c>
      <c r="AE7" s="23">
        <v>0.10662175846099854</v>
      </c>
      <c r="AF7" s="24"/>
      <c r="AG7" s="24"/>
      <c r="AH7" s="24"/>
      <c r="AI7" s="13"/>
      <c r="AJ7" s="15"/>
      <c r="AK7" s="15"/>
      <c r="AL7" s="23"/>
      <c r="AM7" s="30"/>
      <c r="AN7" s="30"/>
      <c r="AO7" s="30"/>
      <c r="AP7" s="30"/>
      <c r="AQ7" s="30"/>
      <c r="AR7" s="32"/>
      <c r="AS7" s="30"/>
      <c r="AT7" s="32"/>
      <c r="AU7" s="32"/>
      <c r="AV7" s="32"/>
      <c r="AW7" s="24"/>
      <c r="AX7" s="25"/>
      <c r="AY7" s="25"/>
      <c r="AZ7" s="26"/>
    </row>
    <row r="8" spans="1:52" ht="12.95" customHeight="1">
      <c r="A8" s="112" t="s">
        <v>159</v>
      </c>
      <c r="B8" s="27" t="s">
        <v>72</v>
      </c>
      <c r="C8" s="28" t="s">
        <v>71</v>
      </c>
      <c r="D8" s="29">
        <v>33.131843533098696</v>
      </c>
      <c r="E8" s="30">
        <v>0.82679809510707858</v>
      </c>
      <c r="F8" s="30">
        <v>1.0830196266174317</v>
      </c>
      <c r="G8" s="30">
        <v>0.38509379863739013</v>
      </c>
      <c r="H8" s="30">
        <v>9.6535681247711183E-2</v>
      </c>
      <c r="I8" s="30">
        <v>4.5743932723999025E-3</v>
      </c>
      <c r="J8" s="30">
        <v>0.87967630672454833</v>
      </c>
      <c r="K8" s="30">
        <v>1.1796267490386962</v>
      </c>
      <c r="L8" s="30">
        <v>0.17666040515899659</v>
      </c>
      <c r="M8" s="30">
        <v>2.6121610202789309</v>
      </c>
      <c r="N8" s="30">
        <v>3.5476066513061526</v>
      </c>
      <c r="O8" s="30">
        <v>5.9110944862365722</v>
      </c>
      <c r="P8" s="30">
        <v>0.32472117424011232</v>
      </c>
      <c r="Q8" s="30">
        <v>0.93320311832427982</v>
      </c>
      <c r="R8" s="30">
        <v>0.19950689506530761</v>
      </c>
      <c r="S8" s="30">
        <v>3.1960539016723635</v>
      </c>
      <c r="T8" s="30">
        <v>7.9410552740097048E-2</v>
      </c>
      <c r="U8" s="30">
        <v>0.17180369639396667</v>
      </c>
      <c r="V8" s="30">
        <v>1.0792719244956971E-2</v>
      </c>
      <c r="W8" s="30">
        <v>2.506117582321167E-3</v>
      </c>
      <c r="X8" s="30">
        <v>1.2705082135796548</v>
      </c>
      <c r="Y8" s="30">
        <v>3.6997621917724608</v>
      </c>
      <c r="Z8" s="30">
        <v>0.66050109958648684</v>
      </c>
      <c r="AA8" s="30">
        <v>0.79336271667480474</v>
      </c>
      <c r="AB8" s="30">
        <v>0.46797982597351073</v>
      </c>
      <c r="AC8" s="30">
        <v>0.10003325510025024</v>
      </c>
      <c r="AD8" s="30">
        <v>1.7629437961578369</v>
      </c>
      <c r="AE8" s="30">
        <v>2.7559070453643799</v>
      </c>
      <c r="AF8" s="24"/>
      <c r="AG8" s="24"/>
      <c r="AH8" s="24"/>
      <c r="AI8" s="13"/>
      <c r="AJ8" s="15"/>
      <c r="AK8" s="15"/>
      <c r="AL8" s="23"/>
      <c r="AM8" s="30"/>
      <c r="AN8" s="30"/>
      <c r="AO8" s="30"/>
      <c r="AP8" s="30"/>
      <c r="AQ8" s="30"/>
      <c r="AR8" s="32"/>
      <c r="AS8" s="30"/>
      <c r="AT8" s="32"/>
      <c r="AU8" s="32"/>
      <c r="AV8" s="32"/>
      <c r="AW8" s="24"/>
      <c r="AX8" s="25"/>
      <c r="AY8" s="25"/>
      <c r="AZ8" s="26"/>
    </row>
    <row r="9" spans="1:52" ht="12.95" customHeight="1">
      <c r="A9" s="112" t="s">
        <v>150</v>
      </c>
      <c r="B9" s="27" t="s">
        <v>73</v>
      </c>
      <c r="C9" s="28" t="s">
        <v>71</v>
      </c>
      <c r="D9" s="29">
        <v>4.3100309680998325</v>
      </c>
      <c r="E9" s="30">
        <v>0.10650173950195313</v>
      </c>
      <c r="F9" s="30">
        <v>0.116323486328125</v>
      </c>
      <c r="G9" s="30">
        <v>1.9639039993286134E-2</v>
      </c>
      <c r="H9" s="30">
        <v>1.1914901733398438E-2</v>
      </c>
      <c r="I9" s="30">
        <v>6.1333327293396E-3</v>
      </c>
      <c r="J9" s="30">
        <v>3.2568927764892577E-2</v>
      </c>
      <c r="K9" s="30">
        <v>0.12919869995117189</v>
      </c>
      <c r="L9" s="30">
        <v>8.6406698226928706E-3</v>
      </c>
      <c r="M9" s="30">
        <v>4.7820507049560548E-2</v>
      </c>
      <c r="N9" s="30">
        <v>0.89491436767578125</v>
      </c>
      <c r="O9" s="30">
        <v>0.75814831542968752</v>
      </c>
      <c r="P9" s="30">
        <v>2.3656795501708985E-2</v>
      </c>
      <c r="Q9" s="30">
        <v>5.0725753784179692E-2</v>
      </c>
      <c r="R9" s="30">
        <v>4.4929553985595706E-2</v>
      </c>
      <c r="S9" s="30">
        <v>0.58045693969726564</v>
      </c>
      <c r="T9" s="30">
        <v>3.0764758586883548E-3</v>
      </c>
      <c r="U9" s="30">
        <v>9.7016351521015173E-3</v>
      </c>
      <c r="V9" s="30">
        <v>7.0153833627700805E-3</v>
      </c>
      <c r="W9" s="30">
        <v>2.2492091655731202E-3</v>
      </c>
      <c r="X9" s="30">
        <v>0.37055563354492188</v>
      </c>
      <c r="Y9" s="30">
        <v>8.7210376739501952E-2</v>
      </c>
      <c r="Z9" s="30">
        <v>5.6743385314941407E-2</v>
      </c>
      <c r="AA9" s="30">
        <v>0.1316600341796875</v>
      </c>
      <c r="AB9" s="30">
        <v>2.3645587921142578E-2</v>
      </c>
      <c r="AC9" s="30">
        <v>1.151400375366211E-2</v>
      </c>
      <c r="AD9" s="30">
        <v>0.63864805603027341</v>
      </c>
      <c r="AE9" s="30">
        <v>0.1364381561279297</v>
      </c>
      <c r="AF9" s="24"/>
      <c r="AG9" s="24"/>
      <c r="AH9" s="24"/>
      <c r="AI9" s="13"/>
      <c r="AJ9" s="15"/>
      <c r="AK9" s="15"/>
      <c r="AL9" s="23"/>
      <c r="AM9" s="30"/>
      <c r="AN9" s="30"/>
      <c r="AO9" s="30"/>
      <c r="AP9" s="30"/>
      <c r="AQ9" s="30"/>
      <c r="AR9" s="32"/>
      <c r="AS9" s="30"/>
      <c r="AT9" s="32"/>
      <c r="AU9" s="32"/>
      <c r="AV9" s="32"/>
      <c r="AW9" s="24"/>
      <c r="AX9" s="25"/>
      <c r="AY9" s="25"/>
      <c r="AZ9" s="26"/>
    </row>
    <row r="10" spans="1:52" ht="12.95" customHeight="1">
      <c r="A10" s="111" t="s">
        <v>149</v>
      </c>
      <c r="B10" s="27" t="s">
        <v>74</v>
      </c>
      <c r="C10" s="28" t="s">
        <v>71</v>
      </c>
      <c r="D10" s="29">
        <v>3.7345736071406863</v>
      </c>
      <c r="E10" s="30">
        <v>8.4226425170898442E-2</v>
      </c>
      <c r="F10" s="30">
        <v>6.1145301818847655E-2</v>
      </c>
      <c r="G10" s="30">
        <v>9.6014152526855467E-2</v>
      </c>
      <c r="H10" s="30">
        <v>1.4287744522094727E-2</v>
      </c>
      <c r="I10" s="30">
        <v>4.396231379359961E-6</v>
      </c>
      <c r="J10" s="30">
        <v>2.5564090728759765E-2</v>
      </c>
      <c r="K10" s="30">
        <v>6.8502120971679695E-2</v>
      </c>
      <c r="L10" s="30">
        <v>5.1128172874450682E-3</v>
      </c>
      <c r="M10" s="30">
        <v>3.0572650909423828E-2</v>
      </c>
      <c r="N10" s="30">
        <v>0.43870504760742191</v>
      </c>
      <c r="O10" s="30">
        <v>0.42488223266601566</v>
      </c>
      <c r="P10" s="30">
        <v>6.7319282531738286E-2</v>
      </c>
      <c r="Q10" s="30">
        <v>0.11414888000488281</v>
      </c>
      <c r="R10" s="30">
        <v>1.5286325454711914E-2</v>
      </c>
      <c r="S10" s="30">
        <v>1.49400634765625</v>
      </c>
      <c r="T10" s="30">
        <v>5.1128172874450682E-3</v>
      </c>
      <c r="U10" s="30">
        <v>1.0231761932373047E-2</v>
      </c>
      <c r="V10" s="30">
        <v>4.3812901712954043E-6</v>
      </c>
      <c r="W10" s="30">
        <v>4.396231379359961E-6</v>
      </c>
      <c r="X10" s="30">
        <v>6.1145301818847655E-2</v>
      </c>
      <c r="Y10" s="30">
        <v>9.2030723571777343E-2</v>
      </c>
      <c r="Z10" s="30">
        <v>5.9953571319580082E-2</v>
      </c>
      <c r="AA10" s="30">
        <v>0.32497692871093753</v>
      </c>
      <c r="AB10" s="30">
        <v>2.4437835693359375E-2</v>
      </c>
      <c r="AC10" s="30">
        <v>2.8743661880493165E-2</v>
      </c>
      <c r="AD10" s="30">
        <v>0.1371999969482422</v>
      </c>
      <c r="AE10" s="30">
        <v>5.0954414367675782E-2</v>
      </c>
      <c r="AF10" s="24"/>
      <c r="AG10" s="24"/>
      <c r="AH10" s="24"/>
      <c r="AI10" s="13"/>
      <c r="AJ10" s="15"/>
      <c r="AK10" s="15"/>
      <c r="AL10" s="23"/>
      <c r="AM10" s="30"/>
      <c r="AN10" s="30"/>
      <c r="AO10" s="30"/>
      <c r="AP10" s="30"/>
      <c r="AQ10" s="30"/>
      <c r="AR10" s="32"/>
      <c r="AS10" s="30"/>
      <c r="AT10" s="32"/>
      <c r="AU10" s="32"/>
      <c r="AV10" s="32"/>
      <c r="AW10" s="24"/>
      <c r="AX10" s="25"/>
      <c r="AY10" s="25"/>
      <c r="AZ10" s="26"/>
    </row>
    <row r="11" spans="1:52" ht="12.95" customHeight="1">
      <c r="B11" s="27" t="s">
        <v>75</v>
      </c>
      <c r="C11" s="28" t="s">
        <v>71</v>
      </c>
      <c r="D11" s="29">
        <v>97.410795089721688</v>
      </c>
      <c r="E11" s="30">
        <v>8.8075839843750003</v>
      </c>
      <c r="F11" s="30">
        <v>5.6586425781249998E-2</v>
      </c>
      <c r="G11" s="30">
        <v>1.9936166992187501</v>
      </c>
      <c r="H11" s="30">
        <v>2.1684741210937499</v>
      </c>
      <c r="I11" s="30">
        <v>0</v>
      </c>
      <c r="J11" s="30">
        <v>0.77558996582031248</v>
      </c>
      <c r="K11" s="30">
        <v>0</v>
      </c>
      <c r="L11" s="30">
        <v>0</v>
      </c>
      <c r="M11" s="30">
        <v>2.9628706054687499</v>
      </c>
      <c r="N11" s="30">
        <v>16.466109375000002</v>
      </c>
      <c r="O11" s="30">
        <v>3.4660498046875001</v>
      </c>
      <c r="P11" s="30">
        <v>3.0707695312499999</v>
      </c>
      <c r="Q11" s="30">
        <v>4.5803432464599607E-2</v>
      </c>
      <c r="R11" s="30">
        <v>0.21562319946289063</v>
      </c>
      <c r="S11" s="30">
        <v>12.430775390625</v>
      </c>
      <c r="T11" s="30">
        <v>1.741115234375</v>
      </c>
      <c r="U11" s="30">
        <v>0.10801399230957032</v>
      </c>
      <c r="V11" s="30">
        <v>0</v>
      </c>
      <c r="W11" s="30">
        <v>0</v>
      </c>
      <c r="X11" s="30">
        <v>3.7000003814697265E-2</v>
      </c>
      <c r="Y11" s="30">
        <v>0.3048799743652344</v>
      </c>
      <c r="Z11" s="30">
        <v>4.39975</v>
      </c>
      <c r="AA11" s="30">
        <v>7.1238393554687498</v>
      </c>
      <c r="AB11" s="30">
        <v>1.6920201416015626</v>
      </c>
      <c r="AC11" s="30">
        <v>0.99746936035156253</v>
      </c>
      <c r="AD11" s="30">
        <v>12.568608398437501</v>
      </c>
      <c r="AE11" s="30">
        <v>15.97824609375</v>
      </c>
      <c r="AF11" s="24"/>
      <c r="AG11" s="24"/>
      <c r="AH11" s="24"/>
      <c r="AI11" s="13"/>
      <c r="AJ11" s="15"/>
      <c r="AK11" s="15"/>
      <c r="AL11" s="23"/>
      <c r="AM11" s="30"/>
      <c r="AN11" s="30"/>
      <c r="AO11" s="30"/>
      <c r="AP11" s="30"/>
      <c r="AQ11" s="30"/>
      <c r="AR11" s="32"/>
      <c r="AS11" s="30"/>
      <c r="AT11" s="32"/>
      <c r="AU11" s="32"/>
      <c r="AV11" s="32"/>
      <c r="AW11" s="24"/>
      <c r="AX11" s="25"/>
      <c r="AY11" s="25"/>
      <c r="AZ11" s="26"/>
    </row>
    <row r="12" spans="1:52" s="112" customFormat="1" ht="12.95" customHeight="1">
      <c r="B12" s="27" t="s">
        <v>76</v>
      </c>
      <c r="C12" s="28" t="s">
        <v>71</v>
      </c>
      <c r="D12" s="29">
        <v>17.11502182340622</v>
      </c>
      <c r="E12" s="30">
        <v>1.89616162109375</v>
      </c>
      <c r="F12" s="30">
        <v>6.6333335876464838E-2</v>
      </c>
      <c r="G12" s="30">
        <v>0.41197546386718753</v>
      </c>
      <c r="H12" s="30">
        <v>0.20857000732421876</v>
      </c>
      <c r="I12" s="30">
        <v>1.544201135635376E-3</v>
      </c>
      <c r="J12" s="30">
        <v>0.41069995117187502</v>
      </c>
      <c r="K12" s="30">
        <v>1.0999999046325684E-2</v>
      </c>
      <c r="L12" s="30">
        <v>8.0999994277954103E-3</v>
      </c>
      <c r="M12" s="30">
        <v>0.44300003051757814</v>
      </c>
      <c r="N12" s="30">
        <v>3.0644348144531253</v>
      </c>
      <c r="O12" s="30">
        <v>1.2555224609375</v>
      </c>
      <c r="P12" s="30">
        <v>0.14311666870117187</v>
      </c>
      <c r="Q12" s="30">
        <v>1.9695339202880861E-2</v>
      </c>
      <c r="R12" s="30">
        <v>6.2500003814697266E-2</v>
      </c>
      <c r="S12" s="30">
        <v>2.813533447265625</v>
      </c>
      <c r="T12" s="30">
        <v>8.5050010681152352E-2</v>
      </c>
      <c r="U12" s="30">
        <v>5.3000003814697265E-2</v>
      </c>
      <c r="V12" s="30">
        <v>4.6781959533691408E-2</v>
      </c>
      <c r="W12" s="30">
        <v>0</v>
      </c>
      <c r="X12" s="30">
        <v>2.200000047683716E-3</v>
      </c>
      <c r="Y12" s="30">
        <v>0.5684446411132813</v>
      </c>
      <c r="Z12" s="30">
        <v>0.61530010986328121</v>
      </c>
      <c r="AA12" s="30">
        <v>0.71597167968749997</v>
      </c>
      <c r="AB12" s="30">
        <v>0.13952047729492187</v>
      </c>
      <c r="AC12" s="30">
        <v>0.21070426940917969</v>
      </c>
      <c r="AD12" s="30">
        <v>2.5068610839843752</v>
      </c>
      <c r="AE12" s="30">
        <v>1.355000244140625</v>
      </c>
      <c r="AF12" s="24"/>
      <c r="AG12" s="24"/>
      <c r="AH12" s="24"/>
      <c r="AI12" s="13"/>
      <c r="AJ12" s="15"/>
      <c r="AK12" s="15"/>
      <c r="AL12" s="23"/>
      <c r="AM12" s="30"/>
      <c r="AN12" s="30"/>
      <c r="AO12" s="30"/>
      <c r="AP12" s="30"/>
      <c r="AQ12" s="30"/>
      <c r="AR12" s="32"/>
      <c r="AS12" s="30"/>
      <c r="AT12" s="32"/>
      <c r="AU12" s="32"/>
      <c r="AV12" s="32"/>
      <c r="AW12" s="24"/>
      <c r="AX12" s="25"/>
      <c r="AY12" s="25"/>
      <c r="AZ12" s="26"/>
    </row>
    <row r="13" spans="1:52" ht="14.25" customHeight="1">
      <c r="B13" s="114" t="s">
        <v>158</v>
      </c>
      <c r="C13" s="28" t="s">
        <v>71</v>
      </c>
      <c r="D13" s="31">
        <v>114.52581691312791</v>
      </c>
      <c r="E13" s="31">
        <v>10.70374560546875</v>
      </c>
      <c r="F13" s="31">
        <v>0.12291976165771484</v>
      </c>
      <c r="G13" s="31">
        <v>2.4055921630859376</v>
      </c>
      <c r="H13" s="31">
        <v>2.3770441284179689</v>
      </c>
      <c r="I13" s="31">
        <v>1.544201135635376E-3</v>
      </c>
      <c r="J13" s="31">
        <v>1.1862899169921874</v>
      </c>
      <c r="K13" s="31">
        <v>1.0999999046325684E-2</v>
      </c>
      <c r="L13" s="31">
        <v>8.0999994277954103E-3</v>
      </c>
      <c r="M13" s="31">
        <v>3.4058706359863282</v>
      </c>
      <c r="N13" s="31">
        <v>19.530544189453128</v>
      </c>
      <c r="O13" s="31">
        <v>4.7215722656250003</v>
      </c>
      <c r="P13" s="31">
        <v>3.2138861999511716</v>
      </c>
      <c r="Q13" s="31">
        <v>6.5498771667480471E-2</v>
      </c>
      <c r="R13" s="31">
        <v>0.27812320327758788</v>
      </c>
      <c r="S13" s="31">
        <v>15.244308837890625</v>
      </c>
      <c r="T13" s="31">
        <v>1.8261652450561523</v>
      </c>
      <c r="U13" s="31">
        <v>0.16101399612426759</v>
      </c>
      <c r="V13" s="31">
        <v>4.6781959533691408E-2</v>
      </c>
      <c r="W13" s="31">
        <v>0</v>
      </c>
      <c r="X13" s="31">
        <v>3.9200003862380983E-2</v>
      </c>
      <c r="Y13" s="31">
        <v>0.8733246154785157</v>
      </c>
      <c r="Z13" s="31">
        <v>5.0150501098632816</v>
      </c>
      <c r="AA13" s="31">
        <v>7.8398110351562496</v>
      </c>
      <c r="AB13" s="31">
        <v>1.8315406188964845</v>
      </c>
      <c r="AC13" s="31">
        <v>1.2081736297607422</v>
      </c>
      <c r="AD13" s="31">
        <v>15.075469482421877</v>
      </c>
      <c r="AE13" s="31">
        <v>17.333246337890625</v>
      </c>
      <c r="AF13" s="24"/>
      <c r="AG13" s="24"/>
      <c r="AH13" s="24"/>
      <c r="AI13" s="13"/>
      <c r="AJ13" s="15"/>
      <c r="AK13" s="15"/>
      <c r="AL13" s="23"/>
      <c r="AM13" s="30"/>
      <c r="AN13" s="30"/>
      <c r="AO13" s="30"/>
      <c r="AP13" s="30"/>
      <c r="AQ13" s="30"/>
      <c r="AR13" s="32"/>
      <c r="AS13" s="30"/>
      <c r="AT13" s="32"/>
      <c r="AU13" s="32"/>
      <c r="AV13" s="32"/>
      <c r="AW13" s="24"/>
      <c r="AX13" s="25"/>
      <c r="AY13" s="25"/>
      <c r="AZ13" s="26"/>
    </row>
    <row r="14" spans="1:52" ht="12.95" customHeight="1">
      <c r="A14" t="s">
        <v>142</v>
      </c>
      <c r="B14" s="27" t="s">
        <v>80</v>
      </c>
      <c r="C14" s="28" t="s">
        <v>71</v>
      </c>
      <c r="D14" s="31">
        <v>307.15259252166749</v>
      </c>
      <c r="E14" s="32">
        <v>8.0789746093750008</v>
      </c>
      <c r="F14" s="32">
        <v>7.1651948242187498</v>
      </c>
      <c r="G14" s="32">
        <v>3.0566848144531251</v>
      </c>
      <c r="H14" s="32">
        <v>3.2429604492187503</v>
      </c>
      <c r="I14" s="32">
        <v>1.3683671875000001</v>
      </c>
      <c r="J14" s="32">
        <v>1.0067486572265625</v>
      </c>
      <c r="K14" s="32">
        <v>7.4778422851562505</v>
      </c>
      <c r="L14" s="32">
        <v>1.484123046875</v>
      </c>
      <c r="M14" s="32">
        <v>9.0582968749999999</v>
      </c>
      <c r="N14" s="32">
        <v>18.764837890625</v>
      </c>
      <c r="O14" s="32">
        <v>76.774890624999998</v>
      </c>
      <c r="P14" s="32">
        <v>5.2632587890625002</v>
      </c>
      <c r="Q14" s="32">
        <v>0.37593997192382811</v>
      </c>
      <c r="R14" s="32">
        <v>8.3656894531250003</v>
      </c>
      <c r="S14" s="32">
        <v>21.845978515624999</v>
      </c>
      <c r="T14" s="32">
        <v>0.48072769165039064</v>
      </c>
      <c r="U14" s="32">
        <v>1.952109130859375</v>
      </c>
      <c r="V14" s="32">
        <v>0.21150613403320312</v>
      </c>
      <c r="W14" s="32">
        <v>9.0762382507324227E-2</v>
      </c>
      <c r="X14" s="32">
        <v>7.2347690429687503</v>
      </c>
      <c r="Y14" s="32">
        <v>17.954933593749999</v>
      </c>
      <c r="Z14" s="32">
        <v>17.383082031250002</v>
      </c>
      <c r="AA14" s="32">
        <v>7.7617587890625002</v>
      </c>
      <c r="AB14" s="32">
        <v>0.37189797973632815</v>
      </c>
      <c r="AC14" s="32">
        <v>0.44549798583984374</v>
      </c>
      <c r="AD14" s="32">
        <v>61.957863281249999</v>
      </c>
      <c r="AE14" s="32">
        <v>17.977896484375002</v>
      </c>
      <c r="AF14" s="24"/>
      <c r="AG14" s="24"/>
      <c r="AH14" s="24"/>
      <c r="AI14" s="13"/>
      <c r="AJ14" s="15"/>
      <c r="AK14" s="15"/>
      <c r="AL14" s="23"/>
      <c r="AM14" s="30"/>
      <c r="AN14" s="30"/>
      <c r="AO14" s="30"/>
      <c r="AP14" s="30"/>
      <c r="AQ14" s="30"/>
      <c r="AR14" s="32"/>
      <c r="AS14" s="30"/>
      <c r="AT14" s="32"/>
      <c r="AU14" s="32"/>
      <c r="AV14" s="32"/>
      <c r="AW14" s="24"/>
      <c r="AX14" s="25"/>
      <c r="AY14" s="25"/>
      <c r="AZ14" s="26"/>
    </row>
    <row r="15" spans="1:52" ht="12.95" customHeight="1">
      <c r="A15" s="108" t="s">
        <v>145</v>
      </c>
      <c r="B15" s="27" t="s">
        <v>81</v>
      </c>
      <c r="C15" s="28" t="s">
        <v>71</v>
      </c>
      <c r="D15" s="31">
        <v>79.235671319961554</v>
      </c>
      <c r="E15" s="32">
        <v>0</v>
      </c>
      <c r="F15" s="32">
        <v>4.32881396484375</v>
      </c>
      <c r="G15" s="32">
        <v>1.7997327804565429E-2</v>
      </c>
      <c r="H15" s="32">
        <v>0</v>
      </c>
      <c r="I15" s="32">
        <v>3.1923271179199221E-2</v>
      </c>
      <c r="J15" s="32">
        <v>0</v>
      </c>
      <c r="K15" s="32">
        <v>5.3668261718750001</v>
      </c>
      <c r="L15" s="32">
        <v>4.1736633300781249E-2</v>
      </c>
      <c r="M15" s="32">
        <v>0.34380114746093748</v>
      </c>
      <c r="N15" s="32">
        <v>9.1076933593750002</v>
      </c>
      <c r="O15" s="32">
        <v>44.246781249999998</v>
      </c>
      <c r="P15" s="32">
        <v>0.22940240478515625</v>
      </c>
      <c r="Q15" s="32">
        <v>0</v>
      </c>
      <c r="R15" s="32">
        <v>0.72887890625000007</v>
      </c>
      <c r="S15" s="32">
        <v>0.18629714965820313</v>
      </c>
      <c r="T15" s="32">
        <v>3.0708274841308593E-2</v>
      </c>
      <c r="U15" s="32">
        <v>1.9401935577392577E-2</v>
      </c>
      <c r="V15" s="32">
        <v>0</v>
      </c>
      <c r="W15" s="32">
        <v>7.8576675415039057E-2</v>
      </c>
      <c r="X15" s="32">
        <v>11.585494140625</v>
      </c>
      <c r="Y15" s="32">
        <v>0.33642196655273438</v>
      </c>
      <c r="Z15" s="32">
        <v>0.14491148376464844</v>
      </c>
      <c r="AA15" s="32">
        <v>1.3283576965332031E-2</v>
      </c>
      <c r="AB15" s="32">
        <v>0</v>
      </c>
      <c r="AC15" s="32">
        <v>0</v>
      </c>
      <c r="AD15" s="32">
        <v>0.79301135253906252</v>
      </c>
      <c r="AE15" s="32">
        <v>1.6037103271484376</v>
      </c>
      <c r="AF15" s="24"/>
      <c r="AG15" s="24"/>
      <c r="AH15" s="24"/>
      <c r="AI15" s="13"/>
      <c r="AJ15" s="15"/>
      <c r="AK15" s="15"/>
      <c r="AL15" s="23"/>
      <c r="AM15" s="30"/>
      <c r="AN15" s="30"/>
      <c r="AO15" s="30"/>
      <c r="AP15" s="30"/>
      <c r="AQ15" s="30"/>
      <c r="AR15" s="32"/>
      <c r="AS15" s="30"/>
      <c r="AT15" s="32"/>
      <c r="AU15" s="32"/>
      <c r="AV15" s="32"/>
      <c r="AW15" s="24"/>
      <c r="AX15" s="25"/>
      <c r="AY15" s="25"/>
      <c r="AZ15" s="26"/>
    </row>
    <row r="16" spans="1:52" s="107" customFormat="1" ht="12.95" customHeight="1">
      <c r="A16" s="110" t="s">
        <v>148</v>
      </c>
      <c r="B16" s="102" t="s">
        <v>84</v>
      </c>
      <c r="C16" s="103" t="s">
        <v>71</v>
      </c>
      <c r="D16" s="105">
        <v>426.12755065536498</v>
      </c>
      <c r="E16" s="104">
        <v>14.8330234375</v>
      </c>
      <c r="F16" s="104">
        <v>21.579394531249999</v>
      </c>
      <c r="G16" s="104">
        <v>4.7996484375000001</v>
      </c>
      <c r="H16" s="104">
        <v>2.3193603515625001</v>
      </c>
      <c r="I16" s="104">
        <v>1.0390098876953124</v>
      </c>
      <c r="J16" s="104">
        <v>13.0322861328125</v>
      </c>
      <c r="K16" s="104">
        <v>6.3541337890624998</v>
      </c>
      <c r="L16" s="104">
        <v>4.0478530883789061E-2</v>
      </c>
      <c r="M16" s="104">
        <v>4.4603779296874997</v>
      </c>
      <c r="N16" s="104">
        <v>67.103085937499998</v>
      </c>
      <c r="O16" s="104">
        <v>108.296890625</v>
      </c>
      <c r="P16" s="104">
        <v>8.4506152343750003</v>
      </c>
      <c r="Q16" s="104">
        <v>10.194827148437501</v>
      </c>
      <c r="R16" s="104">
        <v>4.8755419921875003</v>
      </c>
      <c r="S16" s="104">
        <v>68.179242187499995</v>
      </c>
      <c r="T16" s="104">
        <v>5.4950832366943363E-2</v>
      </c>
      <c r="U16" s="104">
        <v>0.2088914031982422</v>
      </c>
      <c r="V16" s="104">
        <v>1.4546314697265625</v>
      </c>
      <c r="W16" s="104">
        <v>0.36363845825195312</v>
      </c>
      <c r="X16" s="104">
        <v>15.218238281250001</v>
      </c>
      <c r="Y16" s="104">
        <v>3.600474609375</v>
      </c>
      <c r="Z16" s="104">
        <v>7.0278872070312506</v>
      </c>
      <c r="AA16" s="104">
        <v>5.854396484375</v>
      </c>
      <c r="AB16" s="104">
        <v>4.4744252929687498</v>
      </c>
      <c r="AC16" s="104">
        <v>1.8309095458984375</v>
      </c>
      <c r="AD16" s="104">
        <v>43.596257812499999</v>
      </c>
      <c r="AE16" s="104">
        <v>6.8849331054687504</v>
      </c>
      <c r="AF16" s="24"/>
      <c r="AG16" s="24"/>
      <c r="AH16" s="24"/>
      <c r="AI16" s="13"/>
      <c r="AJ16" s="15"/>
      <c r="AK16" s="15"/>
      <c r="AL16" s="23"/>
      <c r="AM16" s="30"/>
      <c r="AN16" s="30"/>
      <c r="AO16" s="30"/>
      <c r="AP16" s="30"/>
      <c r="AQ16" s="30"/>
      <c r="AR16" s="32"/>
      <c r="AS16" s="30"/>
      <c r="AT16" s="32"/>
      <c r="AU16" s="32"/>
      <c r="AV16" s="32"/>
      <c r="AW16" s="24"/>
      <c r="AX16" s="25"/>
      <c r="AY16" s="25"/>
      <c r="AZ16" s="26"/>
    </row>
    <row r="17" spans="1:52" s="107" customFormat="1" ht="12.95" customHeight="1">
      <c r="A17" s="109" t="s">
        <v>147</v>
      </c>
      <c r="B17" s="102" t="s">
        <v>146</v>
      </c>
      <c r="C17" s="103"/>
      <c r="D17" s="105"/>
      <c r="E17" s="104">
        <v>2.0504956054687504</v>
      </c>
      <c r="F17" s="104">
        <v>4.0314938964843776</v>
      </c>
      <c r="G17" s="104">
        <v>1.7087821044921876</v>
      </c>
      <c r="H17" s="104">
        <v>0.66151422119140602</v>
      </c>
      <c r="I17" s="104">
        <v>0.16187736511230488</v>
      </c>
      <c r="J17" s="104">
        <v>4.236418945312499</v>
      </c>
      <c r="K17" s="104">
        <v>1.5711245117187502</v>
      </c>
      <c r="L17" s="104">
        <v>1.1342548370361333E-2</v>
      </c>
      <c r="M17" s="104">
        <v>0.71879638671875057</v>
      </c>
      <c r="N17" s="104">
        <v>15.075274414062505</v>
      </c>
      <c r="O17" s="104">
        <v>37.161843750000003</v>
      </c>
      <c r="P17" s="104">
        <v>2.3612001953125006</v>
      </c>
      <c r="Q17" s="104">
        <v>3.3844755859374995</v>
      </c>
      <c r="R17" s="104">
        <v>0.71042419433593729</v>
      </c>
      <c r="S17" s="104">
        <v>24.634306640625013</v>
      </c>
      <c r="T17" s="104">
        <v>1.5048467636108391E-2</v>
      </c>
      <c r="U17" s="104">
        <v>4.9563930511474591E-2</v>
      </c>
      <c r="V17" s="104">
        <v>0.2563844604492187</v>
      </c>
      <c r="W17" s="104">
        <v>3.3003665924072279E-2</v>
      </c>
      <c r="X17" s="104">
        <v>3.5042934570312507</v>
      </c>
      <c r="Y17" s="104">
        <v>0.62628033447265663</v>
      </c>
      <c r="Z17" s="104">
        <v>1.0784482421875001</v>
      </c>
      <c r="AA17" s="104">
        <v>1.7220620117187497</v>
      </c>
      <c r="AB17" s="104">
        <v>1.1850335693359382</v>
      </c>
      <c r="AC17" s="104">
        <v>0.52294396972656254</v>
      </c>
      <c r="AD17" s="104">
        <v>12.551349609375002</v>
      </c>
      <c r="AE17" s="104">
        <v>1.2219353027343747</v>
      </c>
      <c r="AF17" s="24"/>
      <c r="AG17" s="24"/>
      <c r="AH17" s="24"/>
      <c r="AI17" s="13"/>
      <c r="AJ17" s="15"/>
      <c r="AK17" s="15"/>
      <c r="AL17" s="23"/>
      <c r="AM17" s="30"/>
      <c r="AN17" s="30"/>
      <c r="AO17" s="30"/>
      <c r="AP17" s="30"/>
      <c r="AQ17" s="30"/>
      <c r="AR17" s="32"/>
      <c r="AS17" s="30"/>
      <c r="AT17" s="32"/>
      <c r="AU17" s="32"/>
      <c r="AV17" s="32"/>
      <c r="AW17" s="24"/>
      <c r="AX17" s="25"/>
      <c r="AY17" s="25"/>
      <c r="AZ17" s="26"/>
    </row>
    <row r="18" spans="1:52" ht="12.95" customHeight="1">
      <c r="B18" s="33" t="s">
        <v>82</v>
      </c>
      <c r="C18" s="34" t="s">
        <v>71</v>
      </c>
      <c r="D18" s="35">
        <v>1105.2351343946918</v>
      </c>
      <c r="E18" s="36">
        <v>36.947050036787985</v>
      </c>
      <c r="F18" s="36">
        <v>38.860012715816495</v>
      </c>
      <c r="G18" s="36">
        <v>12.550164886713029</v>
      </c>
      <c r="H18" s="36">
        <v>8.7687690324783318</v>
      </c>
      <c r="I18" s="36">
        <v>2.6221618539108897</v>
      </c>
      <c r="J18" s="36">
        <v>20.951490702152253</v>
      </c>
      <c r="K18" s="36">
        <v>22.410410230159759</v>
      </c>
      <c r="L18" s="36">
        <v>1.79696952855587</v>
      </c>
      <c r="M18" s="36">
        <v>20.833360677719117</v>
      </c>
      <c r="N18" s="36">
        <v>135.5165116710663</v>
      </c>
      <c r="O18" s="36">
        <v>283.40475612258911</v>
      </c>
      <c r="P18" s="36">
        <v>20.120647708654403</v>
      </c>
      <c r="Q18" s="36">
        <v>15.296476883888245</v>
      </c>
      <c r="R18" s="36">
        <v>15.333184744834901</v>
      </c>
      <c r="S18" s="36">
        <v>137.3105036995411</v>
      </c>
      <c r="T18" s="36">
        <v>2.5430717537403109</v>
      </c>
      <c r="U18" s="36">
        <v>2.6333693499863147</v>
      </c>
      <c r="V18" s="36">
        <v>1.9979659097180702</v>
      </c>
      <c r="W18" s="36">
        <v>0.5715271835341118</v>
      </c>
      <c r="X18" s="36">
        <v>39.848871429786087</v>
      </c>
      <c r="Y18" s="36">
        <v>27.852244216680528</v>
      </c>
      <c r="Z18" s="36">
        <v>31.716561381101609</v>
      </c>
      <c r="AA18" s="36">
        <v>24.651023704528811</v>
      </c>
      <c r="AB18" s="36">
        <v>8.4714027309715743</v>
      </c>
      <c r="AC18" s="36">
        <v>4.2203558969497683</v>
      </c>
      <c r="AD18" s="36">
        <v>139.93462741088868</v>
      </c>
      <c r="AE18" s="36">
        <v>48.071642931938172</v>
      </c>
      <c r="AF18" s="24"/>
      <c r="AG18" s="24"/>
      <c r="AH18" s="24"/>
      <c r="AI18" s="13"/>
      <c r="AJ18" s="15"/>
      <c r="AK18" s="15"/>
      <c r="AL18" s="23"/>
      <c r="AM18" s="30"/>
      <c r="AN18" s="30"/>
      <c r="AO18" s="30"/>
      <c r="AP18" s="30"/>
      <c r="AQ18" s="30"/>
      <c r="AR18" s="32"/>
      <c r="AS18" s="30"/>
      <c r="AT18" s="32"/>
      <c r="AU18" s="32"/>
      <c r="AV18" s="32"/>
      <c r="AW18" s="24"/>
      <c r="AX18" s="25"/>
      <c r="AY18" s="25"/>
      <c r="AZ18" s="26"/>
    </row>
    <row r="19" spans="1:52" ht="12.95" customHeight="1">
      <c r="B19" s="27" t="s">
        <v>83</v>
      </c>
      <c r="C19" s="28" t="s">
        <v>71</v>
      </c>
      <c r="D19" s="29">
        <v>35.385516062527898</v>
      </c>
      <c r="E19" s="30">
        <v>1.0612315673828125</v>
      </c>
      <c r="F19" s="30">
        <v>0.87148333740234374</v>
      </c>
      <c r="G19" s="30">
        <v>0.26278558349609377</v>
      </c>
      <c r="H19" s="30">
        <v>0.10202811431884766</v>
      </c>
      <c r="I19" s="30">
        <v>1.0471929550170898E-2</v>
      </c>
      <c r="J19" s="30">
        <v>1.1384107666015626</v>
      </c>
      <c r="K19" s="30">
        <v>1.4814058837890625</v>
      </c>
      <c r="L19" s="30">
        <v>0.14028504943847656</v>
      </c>
      <c r="M19" s="30">
        <v>2.7772233886718749</v>
      </c>
      <c r="N19" s="30">
        <v>3.8656874999999999</v>
      </c>
      <c r="O19" s="30">
        <v>8.3252832031250001</v>
      </c>
      <c r="P19" s="30">
        <v>0.2640027770996094</v>
      </c>
      <c r="Q19" s="30">
        <v>0.85249829101562502</v>
      </c>
      <c r="R19" s="30">
        <v>0.182424560546875</v>
      </c>
      <c r="S19" s="30">
        <v>3.5460043945312503</v>
      </c>
      <c r="T19" s="30">
        <v>0.11542799377441407</v>
      </c>
      <c r="U19" s="30">
        <v>0.19323098754882814</v>
      </c>
      <c r="V19" s="30">
        <v>2.6353187561035156E-2</v>
      </c>
      <c r="W19" s="30">
        <v>2.5919035077095033E-4</v>
      </c>
      <c r="X19" s="30">
        <v>1.6629779052734375</v>
      </c>
      <c r="Y19" s="30">
        <v>2.3618056640625</v>
      </c>
      <c r="Z19" s="30">
        <v>0.28982962036132814</v>
      </c>
      <c r="AA19" s="30">
        <v>0.70043408203125002</v>
      </c>
      <c r="AB19" s="30">
        <v>0.38860513305664063</v>
      </c>
      <c r="AC19" s="30">
        <v>0.13864915466308594</v>
      </c>
      <c r="AD19" s="30">
        <v>1.8925498046875</v>
      </c>
      <c r="AE19" s="30">
        <v>2.7341669921875003</v>
      </c>
      <c r="AF19" s="24"/>
      <c r="AG19" s="24"/>
      <c r="AH19" s="24"/>
      <c r="AI19" s="13"/>
      <c r="AJ19" s="15"/>
      <c r="AK19" s="15"/>
      <c r="AL19" s="23"/>
      <c r="AM19" s="30"/>
      <c r="AN19" s="30"/>
      <c r="AO19" s="30"/>
      <c r="AP19" s="30"/>
      <c r="AQ19" s="30"/>
      <c r="AR19" s="32"/>
      <c r="AS19" s="30"/>
      <c r="AT19" s="32"/>
      <c r="AU19" s="32"/>
      <c r="AV19" s="32"/>
      <c r="AW19" s="24"/>
      <c r="AX19" s="25"/>
      <c r="AY19" s="25"/>
      <c r="AZ19" s="26"/>
    </row>
    <row r="20" spans="1:52" ht="12.95" customHeight="1">
      <c r="B20" s="27"/>
      <c r="C20" s="28"/>
      <c r="D20" s="106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24"/>
      <c r="AG20" s="24"/>
      <c r="AH20" s="24"/>
      <c r="AI20" s="13"/>
      <c r="AJ20" s="15"/>
      <c r="AK20" s="15"/>
      <c r="AL20" s="23"/>
      <c r="AM20" s="30"/>
      <c r="AN20" s="30"/>
      <c r="AO20" s="30"/>
      <c r="AP20" s="30"/>
      <c r="AQ20" s="30"/>
      <c r="AR20" s="32"/>
      <c r="AS20" s="30"/>
      <c r="AT20" s="32"/>
      <c r="AU20" s="32"/>
      <c r="AV20" s="32"/>
      <c r="AW20" s="24"/>
      <c r="AX20" s="25"/>
      <c r="AY20" s="25"/>
      <c r="AZ20" s="26"/>
    </row>
    <row r="21" spans="1:52" ht="31.5" customHeight="1">
      <c r="B21" s="37" t="s">
        <v>84</v>
      </c>
      <c r="C21" s="38" t="s">
        <v>71</v>
      </c>
      <c r="D21" s="39">
        <v>426.12755065536498</v>
      </c>
      <c r="E21" s="40">
        <v>14.8330234375</v>
      </c>
      <c r="F21" s="40">
        <v>21.579394531249999</v>
      </c>
      <c r="G21" s="40">
        <v>4.7996484375000001</v>
      </c>
      <c r="H21" s="40">
        <v>2.3193603515625001</v>
      </c>
      <c r="I21" s="40">
        <v>1.0390098876953124</v>
      </c>
      <c r="J21" s="40">
        <v>13.0322861328125</v>
      </c>
      <c r="K21" s="40">
        <v>6.3541337890624998</v>
      </c>
      <c r="L21" s="40">
        <v>4.0478530883789061E-2</v>
      </c>
      <c r="M21" s="40">
        <v>4.4603779296874997</v>
      </c>
      <c r="N21" s="40">
        <v>67.103085937499998</v>
      </c>
      <c r="O21" s="40">
        <v>108.296890625</v>
      </c>
      <c r="P21" s="40">
        <v>8.4506152343750003</v>
      </c>
      <c r="Q21" s="40">
        <v>10.194827148437501</v>
      </c>
      <c r="R21" s="40">
        <v>4.8755419921875003</v>
      </c>
      <c r="S21" s="40">
        <v>68.179242187499995</v>
      </c>
      <c r="T21" s="40">
        <v>5.4950832366943363E-2</v>
      </c>
      <c r="U21" s="40">
        <v>0.2088914031982422</v>
      </c>
      <c r="V21" s="40">
        <v>1.4546314697265625</v>
      </c>
      <c r="W21" s="40">
        <v>0.36363845825195312</v>
      </c>
      <c r="X21" s="40">
        <v>15.218238281250001</v>
      </c>
      <c r="Y21" s="40">
        <v>3.600474609375</v>
      </c>
      <c r="Z21" s="40">
        <v>7.0278872070312506</v>
      </c>
      <c r="AA21" s="40">
        <v>5.854396484375</v>
      </c>
      <c r="AB21" s="40">
        <v>4.4744252929687498</v>
      </c>
      <c r="AC21" s="40">
        <v>1.8309095458984375</v>
      </c>
      <c r="AD21" s="40">
        <v>43.596257812499999</v>
      </c>
      <c r="AE21" s="40">
        <v>6.8849331054687504</v>
      </c>
      <c r="AF21" s="16"/>
      <c r="AG21" s="16"/>
      <c r="AH21" s="16"/>
      <c r="AI21" s="13"/>
      <c r="AJ21" s="15"/>
      <c r="AK21" s="15"/>
      <c r="AL21" s="23"/>
      <c r="AM21" s="30"/>
      <c r="AN21" s="30"/>
      <c r="AO21" s="30"/>
      <c r="AP21" s="30"/>
      <c r="AQ21" s="30"/>
      <c r="AR21" s="32"/>
      <c r="AS21" s="30"/>
      <c r="AT21" s="32"/>
      <c r="AU21" s="32"/>
      <c r="AV21" s="32"/>
      <c r="AW21" s="16"/>
      <c r="AX21" s="17"/>
      <c r="AY21" s="17"/>
      <c r="AZ21" s="16"/>
    </row>
    <row r="22" spans="1:52" ht="45.75" customHeight="1">
      <c r="B22" s="14" t="s">
        <v>85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6"/>
      <c r="AG22" s="16"/>
      <c r="AH22" s="16"/>
      <c r="AI22" s="13"/>
      <c r="AJ22" s="15"/>
      <c r="AK22" s="15"/>
      <c r="AL22" s="23"/>
      <c r="AM22" s="30"/>
      <c r="AN22" s="30"/>
      <c r="AO22" s="30"/>
      <c r="AP22" s="30"/>
      <c r="AQ22" s="30"/>
      <c r="AR22" s="32"/>
      <c r="AS22" s="30"/>
      <c r="AT22" s="32"/>
      <c r="AU22" s="32"/>
      <c r="AV22" s="32"/>
      <c r="AW22" s="16"/>
      <c r="AX22" s="17"/>
      <c r="AY22" s="17"/>
      <c r="AZ22" s="16"/>
    </row>
    <row r="23" spans="1:52" ht="12.95" customHeight="1">
      <c r="B23" s="18" t="s">
        <v>86</v>
      </c>
      <c r="C23" s="19"/>
      <c r="D23" s="19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24"/>
      <c r="AG23" s="24"/>
      <c r="AH23" s="24"/>
      <c r="AI23" s="13"/>
      <c r="AJ23" s="15"/>
      <c r="AK23" s="15"/>
      <c r="AL23" s="23"/>
      <c r="AM23" s="30"/>
      <c r="AN23" s="30"/>
      <c r="AO23" s="30"/>
      <c r="AP23" s="30"/>
      <c r="AQ23" s="30"/>
      <c r="AR23" s="32"/>
      <c r="AS23" s="30"/>
      <c r="AT23" s="32"/>
      <c r="AU23" s="32"/>
      <c r="AV23" s="32"/>
      <c r="AW23" s="24"/>
      <c r="AX23" s="25"/>
      <c r="AY23" s="25"/>
      <c r="AZ23" s="26"/>
    </row>
    <row r="24" spans="1:52" ht="12.95" customHeight="1">
      <c r="B24" s="20" t="s">
        <v>70</v>
      </c>
      <c r="C24" s="21" t="s">
        <v>87</v>
      </c>
      <c r="D24" s="22">
        <v>62.664509329944849</v>
      </c>
      <c r="E24" s="23">
        <v>1.2026640701293945</v>
      </c>
      <c r="F24" s="23">
        <v>1.7454145870208742</v>
      </c>
      <c r="G24" s="23">
        <v>0.37809340667724611</v>
      </c>
      <c r="H24" s="23">
        <v>0.28653821849822997</v>
      </c>
      <c r="I24" s="23">
        <v>4.4480165362358097E-2</v>
      </c>
      <c r="J24" s="23">
        <v>3.3269766712188722</v>
      </c>
      <c r="K24" s="23">
        <v>1.17302587890625</v>
      </c>
      <c r="L24" s="23">
        <v>0.12654744720458985</v>
      </c>
      <c r="M24" s="23">
        <v>0.78812907218933104</v>
      </c>
      <c r="N24" s="23">
        <v>6.5529323501586916</v>
      </c>
      <c r="O24" s="23">
        <v>20.234126220703125</v>
      </c>
      <c r="P24" s="23">
        <v>0.9614583759307862</v>
      </c>
      <c r="Q24" s="23">
        <v>1.1405948867797853</v>
      </c>
      <c r="R24" s="23">
        <v>0.65149079895019535</v>
      </c>
      <c r="S24" s="23">
        <v>8.0355557861328126</v>
      </c>
      <c r="T24" s="23">
        <v>0.27454468059539794</v>
      </c>
      <c r="U24" s="23">
        <v>0.31984230995178226</v>
      </c>
      <c r="V24" s="23">
        <v>4.4789468616247177E-2</v>
      </c>
      <c r="W24" s="23">
        <v>4.867679238319397E-3</v>
      </c>
      <c r="X24" s="23">
        <v>2.9644278610348702</v>
      </c>
      <c r="Y24" s="23">
        <v>3.7347440147399902</v>
      </c>
      <c r="Z24" s="23">
        <v>0.76049630165100102</v>
      </c>
      <c r="AA24" s="23">
        <v>1.3569786605834961</v>
      </c>
      <c r="AB24" s="23">
        <v>0.55228636479377746</v>
      </c>
      <c r="AC24" s="23">
        <v>0.45653728675842287</v>
      </c>
      <c r="AD24" s="23">
        <v>3.6748178405761718</v>
      </c>
      <c r="AE24" s="23">
        <v>0.64475520706176759</v>
      </c>
      <c r="AF24" s="24"/>
      <c r="AG24" s="24"/>
      <c r="AH24" s="24"/>
      <c r="AI24" s="13"/>
      <c r="AJ24" s="15"/>
      <c r="AK24" s="15"/>
      <c r="AL24" s="23"/>
      <c r="AM24" s="30"/>
      <c r="AN24" s="30"/>
      <c r="AO24" s="30"/>
      <c r="AP24" s="30"/>
      <c r="AQ24" s="30"/>
      <c r="AR24" s="32"/>
      <c r="AS24" s="30"/>
      <c r="AT24" s="32"/>
      <c r="AU24" s="32"/>
      <c r="AV24" s="32"/>
      <c r="AW24" s="24"/>
      <c r="AX24" s="25"/>
      <c r="AY24" s="25"/>
      <c r="AZ24" s="26"/>
    </row>
    <row r="25" spans="1:52" ht="12.95" customHeight="1">
      <c r="B25" s="27" t="s">
        <v>72</v>
      </c>
      <c r="C25" s="28" t="s">
        <v>87</v>
      </c>
      <c r="D25" s="29">
        <v>171.37011450219154</v>
      </c>
      <c r="E25" s="30">
        <v>4.8030875740051266</v>
      </c>
      <c r="F25" s="30">
        <v>3.3597919254302981</v>
      </c>
      <c r="G25" s="30">
        <v>2.2673271884918211</v>
      </c>
      <c r="H25" s="30">
        <v>0.55160713315010068</v>
      </c>
      <c r="I25" s="30">
        <v>2.973355484008789E-2</v>
      </c>
      <c r="J25" s="30">
        <v>4.6419669494628906</v>
      </c>
      <c r="K25" s="30">
        <v>4.90560736656189</v>
      </c>
      <c r="L25" s="30">
        <v>0.77550447463989258</v>
      </c>
      <c r="M25" s="30">
        <v>15.469305679321289</v>
      </c>
      <c r="N25" s="30">
        <v>20.401067398071291</v>
      </c>
      <c r="O25" s="30">
        <v>27.861648193359375</v>
      </c>
      <c r="P25" s="30">
        <v>1.9062944145202636</v>
      </c>
      <c r="Q25" s="30">
        <v>3.7468704414367675</v>
      </c>
      <c r="R25" s="30">
        <v>1.1021582260131837</v>
      </c>
      <c r="S25" s="30">
        <v>16.171642028808595</v>
      </c>
      <c r="T25" s="30">
        <v>0.47432793426513675</v>
      </c>
      <c r="U25" s="30">
        <v>0.88245484924316409</v>
      </c>
      <c r="V25" s="30">
        <v>6.625267410278321E-2</v>
      </c>
      <c r="W25" s="30">
        <v>1.6289764404296875E-2</v>
      </c>
      <c r="X25" s="30">
        <v>4.46494811630249</v>
      </c>
      <c r="Y25" s="30">
        <v>19.17330844116211</v>
      </c>
      <c r="Z25" s="30">
        <v>3.9940844802856446</v>
      </c>
      <c r="AA25" s="30">
        <v>4.7834541320800783</v>
      </c>
      <c r="AB25" s="30">
        <v>2.7199418754577636</v>
      </c>
      <c r="AC25" s="30">
        <v>0.5542326803207398</v>
      </c>
      <c r="AD25" s="30">
        <v>8.800343078613281</v>
      </c>
      <c r="AE25" s="30">
        <v>16.275392707824707</v>
      </c>
      <c r="AF25" s="24"/>
      <c r="AG25" s="24"/>
      <c r="AH25" s="24"/>
      <c r="AI25" s="13"/>
      <c r="AJ25" s="15"/>
      <c r="AK25" s="15"/>
      <c r="AL25" s="23"/>
      <c r="AM25" s="30"/>
      <c r="AN25" s="30"/>
      <c r="AO25" s="30"/>
      <c r="AP25" s="30"/>
      <c r="AQ25" s="30"/>
      <c r="AR25" s="32"/>
      <c r="AS25" s="30"/>
      <c r="AT25" s="32"/>
      <c r="AU25" s="32"/>
      <c r="AV25" s="32"/>
      <c r="AW25" s="24"/>
      <c r="AX25" s="25"/>
      <c r="AY25" s="25"/>
      <c r="AZ25" s="26"/>
    </row>
    <row r="26" spans="1:52" ht="12.95" customHeight="1">
      <c r="B26" s="27" t="s">
        <v>73</v>
      </c>
      <c r="C26" s="28" t="s">
        <v>87</v>
      </c>
      <c r="D26" s="29">
        <v>26.866567887306214</v>
      </c>
      <c r="E26" s="30">
        <v>0.71333624267578122</v>
      </c>
      <c r="F26" s="30">
        <v>0.76278515624999998</v>
      </c>
      <c r="G26" s="30">
        <v>0.1276537628173828</v>
      </c>
      <c r="H26" s="30">
        <v>7.7446868896484375E-2</v>
      </c>
      <c r="I26" s="30">
        <v>3.9799999237060547E-2</v>
      </c>
      <c r="J26" s="30">
        <v>0.21169802856445313</v>
      </c>
      <c r="K26" s="30">
        <v>0.75276605224609372</v>
      </c>
      <c r="L26" s="30">
        <v>5.6164352416992191E-2</v>
      </c>
      <c r="M26" s="30">
        <v>0.30165051269531251</v>
      </c>
      <c r="N26" s="30">
        <v>5.1739653320312504</v>
      </c>
      <c r="O26" s="30">
        <v>4.9239632568359379</v>
      </c>
      <c r="P26" s="30">
        <v>0.15376914978027345</v>
      </c>
      <c r="Q26" s="30">
        <v>0.32971737670898438</v>
      </c>
      <c r="R26" s="30">
        <v>0.29204211425781251</v>
      </c>
      <c r="S26" s="30">
        <v>3.7250538330078125</v>
      </c>
      <c r="T26" s="30">
        <v>1.9997093200683595E-2</v>
      </c>
      <c r="U26" s="30">
        <v>6.3060642719268797E-2</v>
      </c>
      <c r="V26" s="30">
        <v>4.5600000858306886E-2</v>
      </c>
      <c r="W26" s="30">
        <v>1.461985969543457E-2</v>
      </c>
      <c r="X26" s="30">
        <v>2.4050387573242187</v>
      </c>
      <c r="Y26" s="30">
        <v>0.56686744308471682</v>
      </c>
      <c r="Z26" s="30">
        <v>0.35761128997802732</v>
      </c>
      <c r="AA26" s="30">
        <v>0.855790283203125</v>
      </c>
      <c r="AB26" s="30">
        <v>0.15369633483886719</v>
      </c>
      <c r="AC26" s="30">
        <v>7.4841026306152345E-2</v>
      </c>
      <c r="AD26" s="30">
        <v>4.1512121582031254</v>
      </c>
      <c r="AE26" s="30">
        <v>0.51642095947265632</v>
      </c>
      <c r="AF26" s="24"/>
      <c r="AG26" s="24"/>
      <c r="AH26" s="24"/>
      <c r="AI26" s="13"/>
      <c r="AJ26" s="15"/>
      <c r="AK26" s="15"/>
      <c r="AL26" s="23"/>
      <c r="AM26" s="30"/>
      <c r="AN26" s="30"/>
      <c r="AO26" s="30"/>
      <c r="AP26" s="30"/>
      <c r="AQ26" s="30"/>
      <c r="AR26" s="32"/>
      <c r="AS26" s="30"/>
      <c r="AT26" s="32"/>
      <c r="AU26" s="32"/>
      <c r="AV26" s="32"/>
      <c r="AW26" s="24"/>
      <c r="AX26" s="25"/>
      <c r="AY26" s="25"/>
      <c r="AZ26" s="26"/>
    </row>
    <row r="27" spans="1:52" ht="12.95" customHeight="1">
      <c r="B27" s="27" t="s">
        <v>74</v>
      </c>
      <c r="C27" s="28" t="s">
        <v>87</v>
      </c>
      <c r="D27" s="29">
        <v>24.317758140537887</v>
      </c>
      <c r="E27" s="30">
        <v>0.58898498535156252</v>
      </c>
      <c r="F27" s="30">
        <v>0.30572650146484376</v>
      </c>
      <c r="G27" s="30">
        <v>0.63683489990234377</v>
      </c>
      <c r="H27" s="30">
        <v>8.7672180175781253E-2</v>
      </c>
      <c r="I27" s="30">
        <v>2.6377389207482339E-5</v>
      </c>
      <c r="J27" s="30">
        <v>0.15338453674316407</v>
      </c>
      <c r="K27" s="30">
        <v>0.34251058959960939</v>
      </c>
      <c r="L27" s="30">
        <v>3.0676902770996096E-2</v>
      </c>
      <c r="M27" s="30">
        <v>0.15286325073242188</v>
      </c>
      <c r="N27" s="30">
        <v>3.0566249999999999</v>
      </c>
      <c r="O27" s="30">
        <v>2.124411376953125</v>
      </c>
      <c r="P27" s="30">
        <v>0.45947503662109374</v>
      </c>
      <c r="Q27" s="30">
        <v>0.77979211425781247</v>
      </c>
      <c r="R27" s="30">
        <v>7.643162536621094E-2</v>
      </c>
      <c r="S27" s="30">
        <v>10.4590693359375</v>
      </c>
      <c r="T27" s="30">
        <v>3.0676902770996096E-2</v>
      </c>
      <c r="U27" s="30">
        <v>6.1390571594238282E-2</v>
      </c>
      <c r="V27" s="30">
        <v>2.1906450390815734E-5</v>
      </c>
      <c r="W27" s="30">
        <v>2.6377389207482339E-5</v>
      </c>
      <c r="X27" s="30">
        <v>0.30572650146484376</v>
      </c>
      <c r="Y27" s="30">
        <v>0.55218432617187496</v>
      </c>
      <c r="Z27" s="30">
        <v>0.41659500122070314</v>
      </c>
      <c r="AA27" s="30">
        <v>2.150185791015625</v>
      </c>
      <c r="AB27" s="30">
        <v>0.14662701416015625</v>
      </c>
      <c r="AC27" s="30">
        <v>0.18970698547363282</v>
      </c>
      <c r="AD27" s="30">
        <v>0.95535998535156252</v>
      </c>
      <c r="AE27" s="30">
        <v>0.25477206420898441</v>
      </c>
      <c r="AF27" s="24"/>
      <c r="AG27" s="24"/>
      <c r="AH27" s="24"/>
      <c r="AI27" s="13"/>
      <c r="AJ27" s="15"/>
      <c r="AK27" s="15"/>
      <c r="AL27" s="23"/>
      <c r="AM27" s="30"/>
      <c r="AN27" s="30"/>
      <c r="AO27" s="30"/>
      <c r="AP27" s="30"/>
      <c r="AQ27" s="30"/>
      <c r="AR27" s="32"/>
      <c r="AS27" s="30"/>
      <c r="AT27" s="32"/>
      <c r="AU27" s="32"/>
      <c r="AV27" s="32"/>
      <c r="AW27" s="24"/>
      <c r="AX27" s="25"/>
      <c r="AY27" s="25"/>
      <c r="AZ27" s="26"/>
    </row>
    <row r="28" spans="1:52" ht="12.95" customHeight="1">
      <c r="B28" s="27" t="s">
        <v>75</v>
      </c>
      <c r="C28" s="28" t="s">
        <v>87</v>
      </c>
      <c r="D28" s="29">
        <v>302.39211488342283</v>
      </c>
      <c r="E28" s="30">
        <v>38.187621093750003</v>
      </c>
      <c r="F28" s="30">
        <v>0.16082118225097655</v>
      </c>
      <c r="G28" s="30">
        <v>3.6212358398437501</v>
      </c>
      <c r="H28" s="30">
        <v>6.7440498046875001</v>
      </c>
      <c r="I28" s="30">
        <v>0</v>
      </c>
      <c r="J28" s="30">
        <v>1.5814432373046876</v>
      </c>
      <c r="K28" s="30">
        <v>0</v>
      </c>
      <c r="L28" s="30">
        <v>0</v>
      </c>
      <c r="M28" s="30">
        <v>13.144807617187499</v>
      </c>
      <c r="N28" s="30">
        <v>49.602269531250002</v>
      </c>
      <c r="O28" s="30">
        <v>15.709781250000001</v>
      </c>
      <c r="P28" s="30">
        <v>4.9701376953125003</v>
      </c>
      <c r="Q28" s="30">
        <v>0.18972164916992187</v>
      </c>
      <c r="R28" s="30">
        <v>0.65204028320312502</v>
      </c>
      <c r="S28" s="30">
        <v>36.204777343750003</v>
      </c>
      <c r="T28" s="30">
        <v>3.3190886230468752</v>
      </c>
      <c r="U28" s="30">
        <v>0.41193478393554689</v>
      </c>
      <c r="V28" s="30">
        <v>0</v>
      </c>
      <c r="W28" s="30">
        <v>0</v>
      </c>
      <c r="X28" s="30">
        <v>9.4295669555664069E-2</v>
      </c>
      <c r="Y28" s="30">
        <v>1.0773748779296874</v>
      </c>
      <c r="Z28" s="30">
        <v>9.9414042968749996</v>
      </c>
      <c r="AA28" s="30">
        <v>18.505263671874999</v>
      </c>
      <c r="AB28" s="30">
        <v>4.1833046874999997</v>
      </c>
      <c r="AC28" s="30">
        <v>3.8486684570312502</v>
      </c>
      <c r="AD28" s="30">
        <v>25.756375000000002</v>
      </c>
      <c r="AE28" s="30">
        <v>64.432097656250008</v>
      </c>
      <c r="AF28" s="24"/>
      <c r="AG28" s="24"/>
      <c r="AH28" s="24"/>
      <c r="AI28" s="13"/>
      <c r="AJ28" s="15"/>
      <c r="AK28" s="15"/>
      <c r="AL28" s="23"/>
      <c r="AM28" s="30"/>
      <c r="AN28" s="30"/>
      <c r="AO28" s="30"/>
      <c r="AP28" s="30"/>
      <c r="AQ28" s="30"/>
      <c r="AR28" s="32"/>
      <c r="AS28" s="30"/>
      <c r="AT28" s="32"/>
      <c r="AU28" s="32"/>
      <c r="AV28" s="32"/>
      <c r="AW28" s="24"/>
      <c r="AX28" s="25"/>
      <c r="AY28" s="25"/>
      <c r="AZ28" s="26"/>
    </row>
    <row r="29" spans="1:52" ht="12.95" customHeight="1">
      <c r="B29" s="27" t="s">
        <v>76</v>
      </c>
      <c r="C29" s="28" t="s">
        <v>87</v>
      </c>
      <c r="D29" s="29">
        <v>54.176825271606447</v>
      </c>
      <c r="E29" s="30">
        <v>8.2285898437500009</v>
      </c>
      <c r="F29" s="30">
        <v>0.18973495483398439</v>
      </c>
      <c r="G29" s="30">
        <v>0.68815899658203128</v>
      </c>
      <c r="H29" s="30">
        <v>0.67727795410156255</v>
      </c>
      <c r="I29" s="30">
        <v>4.702603340148926E-3</v>
      </c>
      <c r="J29" s="30">
        <v>0.8374254760742188</v>
      </c>
      <c r="K29" s="30">
        <v>2.636296272277832E-2</v>
      </c>
      <c r="L29" s="30">
        <v>3.3113571166992185E-2</v>
      </c>
      <c r="M29" s="30">
        <v>1.96537451171875</v>
      </c>
      <c r="N29" s="30">
        <v>9.264504882812501</v>
      </c>
      <c r="O29" s="30">
        <v>5.7008295898437504</v>
      </c>
      <c r="P29" s="30">
        <v>0.23197116088867187</v>
      </c>
      <c r="Q29" s="30">
        <v>8.0043235778808591E-2</v>
      </c>
      <c r="R29" s="30">
        <v>0.188998779296875</v>
      </c>
      <c r="S29" s="30">
        <v>8.2000058593750005</v>
      </c>
      <c r="T29" s="30">
        <v>0.16365180969238283</v>
      </c>
      <c r="U29" s="30">
        <v>0.20212699890136721</v>
      </c>
      <c r="V29" s="30">
        <v>0.14340351867675782</v>
      </c>
      <c r="W29" s="30">
        <v>0</v>
      </c>
      <c r="X29" s="30">
        <v>5.6067695617675779E-3</v>
      </c>
      <c r="Y29" s="30">
        <v>2.0216684570312502</v>
      </c>
      <c r="Z29" s="30">
        <v>1.3902939453125001</v>
      </c>
      <c r="AA29" s="30">
        <v>1.878322998046875</v>
      </c>
      <c r="AB29" s="30">
        <v>0.35333319091796878</v>
      </c>
      <c r="AC29" s="30">
        <v>0.80943536376953129</v>
      </c>
      <c r="AD29" s="30">
        <v>5.1489741210937501</v>
      </c>
      <c r="AE29" s="30">
        <v>5.4640224609375005</v>
      </c>
      <c r="AF29" s="24"/>
      <c r="AG29" s="24"/>
      <c r="AH29" s="24"/>
      <c r="AI29" s="13"/>
      <c r="AJ29" s="15"/>
      <c r="AK29" s="15"/>
      <c r="AL29" s="23"/>
      <c r="AM29" s="30"/>
      <c r="AN29" s="30"/>
      <c r="AO29" s="30"/>
      <c r="AP29" s="30"/>
      <c r="AQ29" s="30"/>
      <c r="AR29" s="32"/>
      <c r="AS29" s="30"/>
      <c r="AT29" s="32"/>
      <c r="AU29" s="32"/>
      <c r="AV29" s="32"/>
      <c r="AW29" s="24"/>
      <c r="AX29" s="25"/>
      <c r="AY29" s="25"/>
      <c r="AZ29" s="26"/>
    </row>
    <row r="30" spans="1:52" s="112" customFormat="1" ht="12.95" customHeight="1">
      <c r="B30" s="27" t="s">
        <v>158</v>
      </c>
      <c r="C30" s="28" t="s">
        <v>87</v>
      </c>
      <c r="D30" s="29">
        <v>356.56894015502928</v>
      </c>
      <c r="E30" s="29">
        <v>46.416210937500004</v>
      </c>
      <c r="F30" s="29">
        <v>0.35055613708496092</v>
      </c>
      <c r="G30" s="29">
        <v>4.3093948364257813</v>
      </c>
      <c r="H30" s="29">
        <v>7.4213277587890625</v>
      </c>
      <c r="I30" s="29">
        <v>4.702603340148926E-3</v>
      </c>
      <c r="J30" s="29">
        <v>2.4188687133789064</v>
      </c>
      <c r="K30" s="29">
        <v>2.636296272277832E-2</v>
      </c>
      <c r="L30" s="29">
        <v>3.3113571166992185E-2</v>
      </c>
      <c r="M30" s="29">
        <v>15.110182128906249</v>
      </c>
      <c r="N30" s="29">
        <v>58.866774414062505</v>
      </c>
      <c r="O30" s="29">
        <v>21.410610839843752</v>
      </c>
      <c r="P30" s="29">
        <v>5.2021088562011721</v>
      </c>
      <c r="Q30" s="29">
        <v>0.26976488494873047</v>
      </c>
      <c r="R30" s="29">
        <v>0.84103906250000005</v>
      </c>
      <c r="S30" s="29">
        <v>44.404783203125007</v>
      </c>
      <c r="T30" s="29">
        <v>3.4827404327392579</v>
      </c>
      <c r="U30" s="29">
        <v>0.61406178283691415</v>
      </c>
      <c r="V30" s="29">
        <v>0.14340351867675782</v>
      </c>
      <c r="W30" s="29">
        <v>0</v>
      </c>
      <c r="X30" s="29">
        <v>9.9902439117431643E-2</v>
      </c>
      <c r="Y30" s="29">
        <v>3.0990433349609376</v>
      </c>
      <c r="Z30" s="29">
        <v>11.3316982421875</v>
      </c>
      <c r="AA30" s="29">
        <v>20.383586669921876</v>
      </c>
      <c r="AB30" s="29">
        <v>4.5366378784179684</v>
      </c>
      <c r="AC30" s="29">
        <v>4.6581038208007817</v>
      </c>
      <c r="AD30" s="29">
        <v>30.905349121093753</v>
      </c>
      <c r="AE30" s="29">
        <v>69.896120117187508</v>
      </c>
      <c r="AF30" s="24"/>
      <c r="AG30" s="24"/>
      <c r="AH30" s="24"/>
      <c r="AI30" s="13"/>
      <c r="AJ30" s="15"/>
      <c r="AK30" s="15"/>
      <c r="AL30" s="23"/>
      <c r="AM30" s="30"/>
      <c r="AN30" s="30"/>
      <c r="AO30" s="30"/>
      <c r="AP30" s="30"/>
      <c r="AQ30" s="30"/>
      <c r="AR30" s="32"/>
      <c r="AS30" s="30"/>
      <c r="AT30" s="32"/>
      <c r="AU30" s="32"/>
      <c r="AV30" s="32"/>
      <c r="AW30" s="24"/>
      <c r="AX30" s="25"/>
      <c r="AY30" s="25"/>
      <c r="AZ30" s="26"/>
    </row>
    <row r="31" spans="1:52" ht="12.95" customHeight="1">
      <c r="B31" s="27" t="s">
        <v>77</v>
      </c>
      <c r="C31" s="28" t="s">
        <v>87</v>
      </c>
      <c r="D31" s="31">
        <v>569.1875732803345</v>
      </c>
      <c r="E31" s="32">
        <v>16.099770996093749</v>
      </c>
      <c r="F31" s="32">
        <v>18.759969238281251</v>
      </c>
      <c r="G31" s="32">
        <v>7.347817626953125</v>
      </c>
      <c r="H31" s="32">
        <v>3.1205633544921874</v>
      </c>
      <c r="I31" s="32">
        <v>1.6880079345703125</v>
      </c>
      <c r="J31" s="32">
        <v>15.1086845703125</v>
      </c>
      <c r="K31" s="32">
        <v>6.293566284179688</v>
      </c>
      <c r="L31" s="32">
        <v>4.3806510925292967E-2</v>
      </c>
      <c r="M31" s="32">
        <v>3.9040751953125001</v>
      </c>
      <c r="N31" s="32">
        <v>90.579863281249999</v>
      </c>
      <c r="O31" s="32">
        <v>128.61476953125</v>
      </c>
      <c r="P31" s="32">
        <v>13.810510498046876</v>
      </c>
      <c r="Q31" s="32">
        <v>13.37364208984375</v>
      </c>
      <c r="R31" s="32">
        <v>4.3510260620117185</v>
      </c>
      <c r="S31" s="32">
        <v>117.96502734375001</v>
      </c>
      <c r="T31" s="32">
        <v>6.0937156677246092E-2</v>
      </c>
      <c r="U31" s="32">
        <v>0.22301930236816406</v>
      </c>
      <c r="V31" s="32">
        <v>1.3506613311767579</v>
      </c>
      <c r="W31" s="32">
        <v>0.54755193328857421</v>
      </c>
      <c r="X31" s="32">
        <v>15.07040966796875</v>
      </c>
      <c r="Y31" s="32">
        <v>3.6692268066406251</v>
      </c>
      <c r="Z31" s="32">
        <v>10.919718505859375</v>
      </c>
      <c r="AA31" s="32">
        <v>8.6062529296874999</v>
      </c>
      <c r="AB31" s="32">
        <v>5.3720284423828124</v>
      </c>
      <c r="AC31" s="32">
        <v>2.3978071289062499</v>
      </c>
      <c r="AD31" s="32">
        <v>77.440242187500004</v>
      </c>
      <c r="AE31" s="32">
        <v>6.274810546875</v>
      </c>
      <c r="AF31" s="24"/>
      <c r="AG31" s="24"/>
      <c r="AH31" s="24"/>
      <c r="AI31" s="13"/>
      <c r="AJ31" s="15"/>
      <c r="AK31" s="15"/>
      <c r="AL31" s="23"/>
      <c r="AM31" s="30"/>
      <c r="AN31" s="30"/>
      <c r="AO31" s="30"/>
      <c r="AP31" s="30"/>
      <c r="AQ31" s="30"/>
      <c r="AR31" s="32"/>
      <c r="AS31" s="30"/>
      <c r="AT31" s="32"/>
      <c r="AU31" s="32"/>
      <c r="AV31" s="32"/>
      <c r="AW31" s="24"/>
      <c r="AX31" s="25"/>
      <c r="AY31" s="25"/>
      <c r="AZ31" s="26"/>
    </row>
    <row r="32" spans="1:52" ht="12.95" customHeight="1">
      <c r="B32" s="27" t="s">
        <v>78</v>
      </c>
      <c r="C32" s="28" t="s">
        <v>87</v>
      </c>
      <c r="D32" s="29">
        <v>13.228319885253907</v>
      </c>
      <c r="E32" s="30">
        <v>0</v>
      </c>
      <c r="F32" s="30">
        <v>0</v>
      </c>
      <c r="G32" s="30">
        <v>0</v>
      </c>
      <c r="H32" s="30">
        <v>0</v>
      </c>
      <c r="I32" s="30">
        <v>5.6972656250000005E-3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0.105373046875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  <c r="Y32" s="30">
        <v>0</v>
      </c>
      <c r="Z32" s="30">
        <v>0.46150860595703125</v>
      </c>
      <c r="AA32" s="30">
        <v>0</v>
      </c>
      <c r="AB32" s="30">
        <v>0</v>
      </c>
      <c r="AC32" s="30">
        <v>0</v>
      </c>
      <c r="AD32" s="30">
        <v>11.7106943359375</v>
      </c>
      <c r="AE32" s="30">
        <v>0</v>
      </c>
      <c r="AF32" s="24"/>
      <c r="AG32" s="24"/>
      <c r="AH32" s="24"/>
      <c r="AI32" s="13"/>
      <c r="AJ32" s="15"/>
      <c r="AK32" s="15"/>
      <c r="AL32" s="23"/>
      <c r="AM32" s="30"/>
      <c r="AN32" s="30"/>
      <c r="AO32" s="30"/>
      <c r="AP32" s="30"/>
      <c r="AQ32" s="30"/>
      <c r="AR32" s="32"/>
      <c r="AS32" s="30"/>
      <c r="AT32" s="32"/>
      <c r="AU32" s="32"/>
      <c r="AV32" s="32"/>
      <c r="AW32" s="24"/>
      <c r="AX32" s="25"/>
      <c r="AY32" s="25"/>
      <c r="AZ32" s="26"/>
    </row>
    <row r="33" spans="2:52" ht="12.95" customHeight="1">
      <c r="B33" s="27" t="s">
        <v>79</v>
      </c>
      <c r="C33" s="28" t="s">
        <v>87</v>
      </c>
      <c r="D33" s="31">
        <v>0.27743240458345392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1.8414127488765693E-2</v>
      </c>
      <c r="S33" s="32">
        <v>1.1113913061782232E-2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0.17670013427734374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24"/>
      <c r="AG33" s="24"/>
      <c r="AH33" s="24"/>
      <c r="AI33" s="13"/>
      <c r="AJ33" s="15"/>
      <c r="AK33" s="15"/>
      <c r="AL33" s="23"/>
      <c r="AM33" s="30"/>
      <c r="AN33" s="30"/>
      <c r="AO33" s="30"/>
      <c r="AP33" s="30"/>
      <c r="AQ33" s="30"/>
      <c r="AR33" s="32"/>
      <c r="AS33" s="30"/>
      <c r="AT33" s="32"/>
      <c r="AU33" s="32"/>
      <c r="AV33" s="32"/>
      <c r="AW33" s="24"/>
      <c r="AX33" s="25"/>
      <c r="AY33" s="25"/>
      <c r="AZ33" s="26"/>
    </row>
    <row r="34" spans="2:52" ht="12.95" customHeight="1">
      <c r="B34" s="27" t="s">
        <v>80</v>
      </c>
      <c r="C34" s="28" t="s">
        <v>87</v>
      </c>
      <c r="D34" s="31">
        <v>763.89995511787538</v>
      </c>
      <c r="E34" s="32">
        <v>19.327860502726534</v>
      </c>
      <c r="F34" s="32">
        <v>18.005688248237455</v>
      </c>
      <c r="G34" s="32">
        <v>6.5393946588971934</v>
      </c>
      <c r="H34" s="32">
        <v>8.1742363281249997</v>
      </c>
      <c r="I34" s="32">
        <v>3.1132627908621457</v>
      </c>
      <c r="J34" s="32">
        <v>2.6362394425214637</v>
      </c>
      <c r="K34" s="32">
        <v>21.856807216426461</v>
      </c>
      <c r="L34" s="32">
        <v>4.1266439866088964</v>
      </c>
      <c r="M34" s="32">
        <v>21.272230164894896</v>
      </c>
      <c r="N34" s="32">
        <v>58.362687183603541</v>
      </c>
      <c r="O34" s="32">
        <v>160.46762952681581</v>
      </c>
      <c r="P34" s="32">
        <v>16.284544921875</v>
      </c>
      <c r="Q34" s="32">
        <v>0.87424163818359379</v>
      </c>
      <c r="R34" s="32">
        <v>28.199325120238189</v>
      </c>
      <c r="S34" s="32">
        <v>57.638692407540169</v>
      </c>
      <c r="T34" s="32">
        <v>1.3618632767211041</v>
      </c>
      <c r="U34" s="32">
        <v>5.6633950306829828</v>
      </c>
      <c r="V34" s="32">
        <v>0.48561868889941623</v>
      </c>
      <c r="W34" s="32">
        <v>0.22798551701592196</v>
      </c>
      <c r="X34" s="32">
        <v>22.463236292095228</v>
      </c>
      <c r="Y34" s="32">
        <v>47.395544262378877</v>
      </c>
      <c r="Z34" s="32">
        <v>38.845299287655259</v>
      </c>
      <c r="AA34" s="32">
        <v>15.748146067600159</v>
      </c>
      <c r="AB34" s="32">
        <v>0.8966254975481841</v>
      </c>
      <c r="AC34" s="32">
        <v>0.86654040527343756</v>
      </c>
      <c r="AD34" s="32">
        <v>152.57264275782711</v>
      </c>
      <c r="AE34" s="32">
        <v>50.493631696565416</v>
      </c>
      <c r="AF34" s="24"/>
      <c r="AG34" s="24"/>
      <c r="AH34" s="24"/>
      <c r="AI34" s="13"/>
      <c r="AJ34" s="15"/>
      <c r="AK34" s="15"/>
      <c r="AL34" s="23"/>
      <c r="AM34" s="30"/>
      <c r="AN34" s="30"/>
      <c r="AO34" s="30"/>
      <c r="AP34" s="30"/>
      <c r="AQ34" s="30"/>
      <c r="AR34" s="32"/>
      <c r="AS34" s="30"/>
      <c r="AT34" s="32"/>
      <c r="AU34" s="32"/>
      <c r="AV34" s="32"/>
      <c r="AW34" s="24"/>
      <c r="AX34" s="25"/>
      <c r="AY34" s="25"/>
      <c r="AZ34" s="26"/>
    </row>
    <row r="35" spans="2:52" ht="12.95" customHeight="1">
      <c r="B35" s="27" t="s">
        <v>81</v>
      </c>
      <c r="C35" s="28" t="s">
        <v>87</v>
      </c>
      <c r="D35" s="31">
        <v>267.26601418143525</v>
      </c>
      <c r="E35" s="32">
        <v>0</v>
      </c>
      <c r="F35" s="32">
        <v>14.482897469385859</v>
      </c>
      <c r="G35" s="32">
        <v>6.6890701293945309E-2</v>
      </c>
      <c r="H35" s="32">
        <v>0</v>
      </c>
      <c r="I35" s="32">
        <v>0.10074240112304687</v>
      </c>
      <c r="J35" s="32">
        <v>0</v>
      </c>
      <c r="K35" s="32">
        <v>20.506985805367517</v>
      </c>
      <c r="L35" s="32">
        <v>0.15036192817907029</v>
      </c>
      <c r="M35" s="32">
        <v>1.1218649935035709</v>
      </c>
      <c r="N35" s="32">
        <v>32.505031316174424</v>
      </c>
      <c r="O35" s="32">
        <v>155.04797119861996</v>
      </c>
      <c r="P35" s="32">
        <v>0.71116552173010938</v>
      </c>
      <c r="Q35" s="32">
        <v>0</v>
      </c>
      <c r="R35" s="32">
        <v>3.0134825311595677</v>
      </c>
      <c r="S35" s="32">
        <v>0.56464168451622943</v>
      </c>
      <c r="T35" s="32">
        <v>0.10761749618953502</v>
      </c>
      <c r="U35" s="32">
        <v>6.8463825390450553E-2</v>
      </c>
      <c r="V35" s="32">
        <v>0</v>
      </c>
      <c r="W35" s="32">
        <v>0.25478683471679686</v>
      </c>
      <c r="X35" s="32">
        <v>40.951431042375106</v>
      </c>
      <c r="Y35" s="32">
        <v>1.1071250297355204</v>
      </c>
      <c r="Z35" s="32">
        <v>0.45775027465820312</v>
      </c>
      <c r="AA35" s="32">
        <v>4.7927406121500385E-2</v>
      </c>
      <c r="AB35" s="32">
        <v>0</v>
      </c>
      <c r="AC35" s="32">
        <v>0</v>
      </c>
      <c r="AD35" s="32">
        <v>2.486362818341481</v>
      </c>
      <c r="AE35" s="32">
        <v>5.0625064009864289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33" t="s">
        <v>82</v>
      </c>
      <c r="C36" s="34" t="s">
        <v>87</v>
      </c>
      <c r="D36" s="35">
        <v>2255.6471848844922</v>
      </c>
      <c r="E36" s="36">
        <v>89.025151808268518</v>
      </c>
      <c r="F36" s="36">
        <v>57.639055512903745</v>
      </c>
      <c r="G36" s="36">
        <v>21.666574003074437</v>
      </c>
      <c r="H36" s="36">
        <v>19.72835111451149</v>
      </c>
      <c r="I36" s="36">
        <v>5.0251286611684138</v>
      </c>
      <c r="J36" s="36">
        <v>28.326231357270608</v>
      </c>
      <c r="K36" s="36">
        <v>55.798060039158472</v>
      </c>
      <c r="L36" s="36">
        <v>5.3787680421874118</v>
      </c>
      <c r="M36" s="36">
        <v>58.323459303677396</v>
      </c>
      <c r="N36" s="36">
        <v>275.30822899019546</v>
      </c>
      <c r="O36" s="36">
        <v>507.33150087120072</v>
      </c>
      <c r="P36" s="36">
        <v>40.389024811786172</v>
      </c>
      <c r="Q36" s="36">
        <v>20.288343509674071</v>
      </c>
      <c r="R36" s="36">
        <v>38.551362885243428</v>
      </c>
      <c r="S36" s="36">
        <v>260.03697096724215</v>
      </c>
      <c r="T36" s="36">
        <v>5.7915253589779621</v>
      </c>
      <c r="U36" s="36">
        <v>7.8966224120770043</v>
      </c>
      <c r="V36" s="36">
        <v>2.1284255306751914</v>
      </c>
      <c r="W36" s="36">
        <v>1.0711468904616861</v>
      </c>
      <c r="X36" s="36">
        <v>88.900724308702536</v>
      </c>
      <c r="Y36" s="36">
        <v>79.169204150818018</v>
      </c>
      <c r="Z36" s="36">
        <v>67.519665601589594</v>
      </c>
      <c r="AA36" s="36">
        <v>53.777279225140731</v>
      </c>
      <c r="AB36" s="36">
        <v>14.505205412833295</v>
      </c>
      <c r="AC36" s="36">
        <v>9.1953075323104869</v>
      </c>
      <c r="AD36" s="36">
        <v>292.55201189491027</v>
      </c>
      <c r="AE36" s="36">
        <v>150.32385468843322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2.95" customHeight="1">
      <c r="B37" s="27" t="s">
        <v>83</v>
      </c>
      <c r="C37" s="28" t="s">
        <v>87</v>
      </c>
      <c r="D37" s="29">
        <v>189.3149165364504</v>
      </c>
      <c r="E37" s="30">
        <v>5.9104697265624999</v>
      </c>
      <c r="F37" s="30">
        <v>4.28486865234375</v>
      </c>
      <c r="G37" s="30">
        <v>1.6055762939453124</v>
      </c>
      <c r="H37" s="30">
        <v>0.63846166992187503</v>
      </c>
      <c r="I37" s="30">
        <v>6.4800750732421877E-2</v>
      </c>
      <c r="J37" s="30">
        <v>6.5565092773437499</v>
      </c>
      <c r="K37" s="30">
        <v>6.6240966796874998</v>
      </c>
      <c r="L37" s="30">
        <v>0.78331005859375002</v>
      </c>
      <c r="M37" s="30">
        <v>16.317809570312502</v>
      </c>
      <c r="N37" s="30">
        <v>22.48139453125</v>
      </c>
      <c r="O37" s="30">
        <v>38.842316406249999</v>
      </c>
      <c r="P37" s="30">
        <v>1.66076318359375</v>
      </c>
      <c r="Q37" s="30">
        <v>3.6236708984375001</v>
      </c>
      <c r="R37" s="30">
        <v>1.121941650390625</v>
      </c>
      <c r="S37" s="30">
        <v>18.436509765625001</v>
      </c>
      <c r="T37" s="30">
        <v>0.68122357177734372</v>
      </c>
      <c r="U37" s="30">
        <v>1.0326812744140625</v>
      </c>
      <c r="V37" s="30">
        <v>0.1418352508544922</v>
      </c>
      <c r="W37" s="30">
        <v>1.4416066408157349E-3</v>
      </c>
      <c r="X37" s="30">
        <v>8.3044121093750007</v>
      </c>
      <c r="Y37" s="30">
        <v>13.157999999999999</v>
      </c>
      <c r="Z37" s="30">
        <v>1.8729538574218751</v>
      </c>
      <c r="AA37" s="30">
        <v>4.3858559570312501</v>
      </c>
      <c r="AB37" s="30">
        <v>2.3529780273437502</v>
      </c>
      <c r="AC37" s="30">
        <v>0.82979260253906251</v>
      </c>
      <c r="AD37" s="30">
        <v>11.636962890625</v>
      </c>
      <c r="AE37" s="30">
        <v>15.964280273437501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2.95" customHeight="1">
      <c r="B38" s="37" t="s">
        <v>84</v>
      </c>
      <c r="C38" s="38" t="s">
        <v>87</v>
      </c>
      <c r="D38" s="39">
        <v>414.02908950805664</v>
      </c>
      <c r="E38" s="40">
        <v>13.543400390625001</v>
      </c>
      <c r="F38" s="40">
        <v>16.0747763671875</v>
      </c>
      <c r="G38" s="40">
        <v>5.1089541015625004</v>
      </c>
      <c r="H38" s="40">
        <v>2.38916015625</v>
      </c>
      <c r="I38" s="40">
        <v>1.4358751220703125</v>
      </c>
      <c r="J38" s="40">
        <v>10.915873046874999</v>
      </c>
      <c r="K38" s="40">
        <v>4.8727138671874997</v>
      </c>
      <c r="L38" s="40">
        <v>3.3238197326660154E-2</v>
      </c>
      <c r="M38" s="40">
        <v>3.2380952148437498</v>
      </c>
      <c r="N38" s="40">
        <v>68.496867187500001</v>
      </c>
      <c r="O38" s="40">
        <v>86.015187499999996</v>
      </c>
      <c r="P38" s="40">
        <v>10.24728125</v>
      </c>
      <c r="Q38" s="40">
        <v>9.4106708984375</v>
      </c>
      <c r="R38" s="40">
        <v>3.694806884765625</v>
      </c>
      <c r="S38" s="40">
        <v>78.413468750000007</v>
      </c>
      <c r="T38" s="40">
        <v>4.6492698669433598E-2</v>
      </c>
      <c r="U38" s="40">
        <v>0.17583932495117188</v>
      </c>
      <c r="V38" s="40">
        <v>1.1316275634765625</v>
      </c>
      <c r="W38" s="40">
        <v>0.49761523437499999</v>
      </c>
      <c r="X38" s="40">
        <v>12.046758789062499</v>
      </c>
      <c r="Y38" s="40">
        <v>3.033508544921875</v>
      </c>
      <c r="Z38" s="40">
        <v>9.3881992187499996</v>
      </c>
      <c r="AA38" s="40">
        <v>6.3879501953125004</v>
      </c>
      <c r="AB38" s="40">
        <v>4.0713037109375003</v>
      </c>
      <c r="AC38" s="40">
        <v>1.7690390625000001</v>
      </c>
      <c r="AD38" s="40">
        <v>56.428937500000004</v>
      </c>
      <c r="AE38" s="40">
        <v>5.1614487304687504</v>
      </c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</row>
    <row r="39" spans="2:52" ht="12.95" customHeight="1">
      <c r="B39" s="18" t="s">
        <v>88</v>
      </c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2.95" customHeight="1">
      <c r="B40" s="41" t="s">
        <v>89</v>
      </c>
      <c r="C40" s="42" t="s">
        <v>90</v>
      </c>
      <c r="D40" s="43">
        <v>0.73354813454875989</v>
      </c>
      <c r="E40" s="44">
        <v>1.1266983136195448</v>
      </c>
      <c r="F40" s="44">
        <v>0.58054005588787982</v>
      </c>
      <c r="G40" s="44">
        <v>0.57786836763368932</v>
      </c>
      <c r="H40" s="44">
        <v>0.96389424640036103</v>
      </c>
      <c r="I40" s="44">
        <v>0.80763234286273911</v>
      </c>
      <c r="J40" s="44">
        <v>0.38692593935919223</v>
      </c>
      <c r="K40" s="44">
        <v>1.0798491063141611</v>
      </c>
      <c r="L40" s="44">
        <v>0.52233117759023218</v>
      </c>
      <c r="M40" s="44">
        <v>0.61843812008191823</v>
      </c>
      <c r="N40" s="44">
        <v>0.45876447071226417</v>
      </c>
      <c r="O40" s="44">
        <v>0.94794408985234613</v>
      </c>
      <c r="P40" s="44">
        <v>0.69707844815137177</v>
      </c>
      <c r="Q40" s="44">
        <v>0.38267249540681408</v>
      </c>
      <c r="R40" s="44">
        <v>0.67649403421479015</v>
      </c>
      <c r="S40" s="44">
        <v>0.7657244813461942</v>
      </c>
      <c r="T40" s="44">
        <v>0.63562257369689101</v>
      </c>
      <c r="U40" s="44">
        <v>0.6073969948245852</v>
      </c>
      <c r="V40" s="44">
        <v>0.94579664681082076</v>
      </c>
      <c r="W40" s="44">
        <v>0.3070068473664907</v>
      </c>
      <c r="X40" s="44">
        <v>0.70073514712558949</v>
      </c>
      <c r="Y40" s="44">
        <v>0.40173769232660295</v>
      </c>
      <c r="Z40" s="44">
        <v>1.3148036320917433</v>
      </c>
      <c r="AA40" s="44">
        <v>0.71945284736000814</v>
      </c>
      <c r="AB40" s="44">
        <v>0.41023121862617923</v>
      </c>
      <c r="AC40" s="44">
        <v>0.54484190856591574</v>
      </c>
      <c r="AD40" s="44">
        <v>0.99276075014736354</v>
      </c>
      <c r="AE40" s="44">
        <v>0.99427114682474504</v>
      </c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6"/>
      <c r="AZ40" s="47"/>
    </row>
    <row r="41" spans="2:52" ht="12.95" customHeight="1">
      <c r="B41" s="48" t="s">
        <v>91</v>
      </c>
      <c r="C41" s="49" t="s">
        <v>87</v>
      </c>
      <c r="D41" s="50">
        <v>3074.981829613741</v>
      </c>
      <c r="E41" s="51">
        <v>79.014187500000006</v>
      </c>
      <c r="F41" s="51">
        <v>99.285234375000002</v>
      </c>
      <c r="G41" s="51">
        <v>37.493960937499999</v>
      </c>
      <c r="H41" s="51">
        <v>20.46733984375</v>
      </c>
      <c r="I41" s="51">
        <v>6.2220498046874999</v>
      </c>
      <c r="J41" s="51">
        <v>73.208406249999996</v>
      </c>
      <c r="K41" s="51">
        <v>51.672089843749994</v>
      </c>
      <c r="L41" s="51">
        <v>10.297620117187501</v>
      </c>
      <c r="M41" s="51">
        <v>94.307671875000011</v>
      </c>
      <c r="N41" s="51">
        <v>600.10800000000006</v>
      </c>
      <c r="O41" s="51">
        <v>535.19137499999999</v>
      </c>
      <c r="P41" s="51">
        <v>57.9404296875</v>
      </c>
      <c r="Q41" s="51">
        <v>53.017511718750001</v>
      </c>
      <c r="R41" s="51">
        <v>56.986996093750001</v>
      </c>
      <c r="S41" s="51">
        <v>339.596</v>
      </c>
      <c r="T41" s="51">
        <v>9.1115791015624996</v>
      </c>
      <c r="U41" s="51">
        <v>13.000759765625002</v>
      </c>
      <c r="V41" s="51">
        <v>2.2504050292968749</v>
      </c>
      <c r="W41" s="51">
        <v>3.4890000000000003</v>
      </c>
      <c r="X41" s="51">
        <v>126.86779687500001</v>
      </c>
      <c r="Y41" s="51">
        <v>197.06690625000002</v>
      </c>
      <c r="Z41" s="51">
        <v>51.353421875000009</v>
      </c>
      <c r="AA41" s="51">
        <v>74.74746875000001</v>
      </c>
      <c r="AB41" s="51">
        <v>35.358609375</v>
      </c>
      <c r="AC41" s="51">
        <v>16.877019531249999</v>
      </c>
      <c r="AD41" s="51">
        <v>294.68531250000001</v>
      </c>
      <c r="AE41" s="51">
        <v>151.19000000000003</v>
      </c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6"/>
      <c r="AY41" s="46"/>
      <c r="AZ41" s="47"/>
    </row>
    <row r="42" spans="2:52" ht="18" customHeight="1">
      <c r="B42" s="27"/>
      <c r="C42" s="28"/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7"/>
      <c r="AY42" s="17"/>
      <c r="AZ42" s="16"/>
    </row>
    <row r="43" spans="2:52" ht="12.95" customHeight="1">
      <c r="B43" s="54" t="s">
        <v>92</v>
      </c>
      <c r="C43" s="55"/>
      <c r="D43" s="19"/>
      <c r="E43" s="13" t="s">
        <v>41</v>
      </c>
      <c r="F43" s="13" t="s">
        <v>42</v>
      </c>
      <c r="G43" s="13" t="s">
        <v>43</v>
      </c>
      <c r="H43" s="13" t="s">
        <v>44</v>
      </c>
      <c r="I43" s="13" t="s">
        <v>45</v>
      </c>
      <c r="J43" s="13" t="s">
        <v>46</v>
      </c>
      <c r="K43" s="13" t="s">
        <v>47</v>
      </c>
      <c r="L43" s="13" t="s">
        <v>48</v>
      </c>
      <c r="M43" s="13" t="s">
        <v>49</v>
      </c>
      <c r="N43" s="13" t="s">
        <v>50</v>
      </c>
      <c r="O43" s="13" t="s">
        <v>51</v>
      </c>
      <c r="P43" s="13" t="s">
        <v>52</v>
      </c>
      <c r="Q43" s="13" t="s">
        <v>53</v>
      </c>
      <c r="R43" s="13" t="s">
        <v>54</v>
      </c>
      <c r="S43" s="13" t="s">
        <v>55</v>
      </c>
      <c r="T43" s="13" t="s">
        <v>56</v>
      </c>
      <c r="U43" s="13" t="s">
        <v>57</v>
      </c>
      <c r="V43" s="13" t="s">
        <v>58</v>
      </c>
      <c r="W43" s="13" t="s">
        <v>59</v>
      </c>
      <c r="X43" s="13" t="s">
        <v>60</v>
      </c>
      <c r="Y43" s="13" t="s">
        <v>61</v>
      </c>
      <c r="Z43" s="13" t="s">
        <v>62</v>
      </c>
      <c r="AA43" s="13" t="s">
        <v>63</v>
      </c>
      <c r="AB43" s="13" t="s">
        <v>64</v>
      </c>
      <c r="AC43" s="13" t="s">
        <v>65</v>
      </c>
      <c r="AD43" s="13" t="s">
        <v>66</v>
      </c>
      <c r="AE43" s="13" t="s">
        <v>67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56" t="s">
        <v>70</v>
      </c>
      <c r="C44" s="57" t="s">
        <v>93</v>
      </c>
      <c r="D44" s="58">
        <v>4896.7744010321503</v>
      </c>
      <c r="E44" s="59">
        <v>4567.9255043328485</v>
      </c>
      <c r="F44" s="59">
        <v>4695.6690947701982</v>
      </c>
      <c r="G44" s="59">
        <v>6227.5477473832898</v>
      </c>
      <c r="H44" s="59">
        <v>6346.1429209920288</v>
      </c>
      <c r="I44" s="59">
        <v>6063.7435171406714</v>
      </c>
      <c r="J44" s="59">
        <v>6027.8116950394315</v>
      </c>
      <c r="K44" s="59">
        <v>4651.986581997372</v>
      </c>
      <c r="L44" s="59">
        <v>6091.369137412501</v>
      </c>
      <c r="M44" s="59">
        <v>5063.0298528468384</v>
      </c>
      <c r="N44" s="59">
        <v>6218.0893960933536</v>
      </c>
      <c r="O44" s="59">
        <v>3960.7559788077469</v>
      </c>
      <c r="P44" s="59">
        <v>6126.6116566705505</v>
      </c>
      <c r="Q44" s="59">
        <v>6420.1843395311789</v>
      </c>
      <c r="R44" s="59">
        <v>5920.0851918432254</v>
      </c>
      <c r="S44" s="59">
        <v>4126.3422789060251</v>
      </c>
      <c r="T44" s="59">
        <v>5735.0464326685697</v>
      </c>
      <c r="U44" s="59">
        <v>6314.5224766567835</v>
      </c>
      <c r="V44" s="59">
        <v>4128.2891256422308</v>
      </c>
      <c r="W44" s="59">
        <v>6190.782919704704</v>
      </c>
      <c r="X44" s="59">
        <v>5249.8658444353659</v>
      </c>
      <c r="Y44" s="59">
        <v>6419.2278297157491</v>
      </c>
      <c r="Z44" s="59">
        <v>6195.518208139275</v>
      </c>
      <c r="AA44" s="59">
        <v>6470.6732775045784</v>
      </c>
      <c r="AB44" s="59">
        <v>5974.4081980123374</v>
      </c>
      <c r="AC44" s="59">
        <v>6293.6071454628118</v>
      </c>
      <c r="AD44" s="59">
        <v>5626.2188987400768</v>
      </c>
      <c r="AE44" s="59">
        <v>6047.1259934961054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72</v>
      </c>
      <c r="C45" s="61" t="s">
        <v>93</v>
      </c>
      <c r="D45" s="62">
        <v>5172.3688218855941</v>
      </c>
      <c r="E45" s="63">
        <v>5809.2629898755131</v>
      </c>
      <c r="F45" s="63">
        <v>3102.2447265557439</v>
      </c>
      <c r="G45" s="63">
        <v>5887.7270849712359</v>
      </c>
      <c r="H45" s="63">
        <v>5714.0233126306248</v>
      </c>
      <c r="I45" s="63">
        <v>6499.9996872784232</v>
      </c>
      <c r="J45" s="63">
        <v>5276.9034632149333</v>
      </c>
      <c r="K45" s="63">
        <v>4158.609806499876</v>
      </c>
      <c r="L45" s="63">
        <v>4389.8035552557958</v>
      </c>
      <c r="M45" s="63">
        <v>5922.0337334600654</v>
      </c>
      <c r="N45" s="63">
        <v>5750.656542083113</v>
      </c>
      <c r="O45" s="63">
        <v>4713.4499809185254</v>
      </c>
      <c r="P45" s="63">
        <v>5870.5577761635914</v>
      </c>
      <c r="Q45" s="63">
        <v>4015.0642104206549</v>
      </c>
      <c r="R45" s="63">
        <v>5524.4117034270803</v>
      </c>
      <c r="S45" s="63">
        <v>5059.8777512314919</v>
      </c>
      <c r="T45" s="63">
        <v>5973.1095918393312</v>
      </c>
      <c r="U45" s="63">
        <v>5136.41363815356</v>
      </c>
      <c r="V45" s="63">
        <v>6138.6451921039798</v>
      </c>
      <c r="W45" s="63">
        <v>6500.0000475673169</v>
      </c>
      <c r="X45" s="63">
        <v>3514.3008668338366</v>
      </c>
      <c r="Y45" s="63">
        <v>5182.3083342490918</v>
      </c>
      <c r="Z45" s="63">
        <v>6047.0519773338456</v>
      </c>
      <c r="AA45" s="63">
        <v>6029.3407183650042</v>
      </c>
      <c r="AB45" s="63">
        <v>5812.0921554676625</v>
      </c>
      <c r="AC45" s="63">
        <v>5540.4843095958931</v>
      </c>
      <c r="AD45" s="63">
        <v>4991.845513051956</v>
      </c>
      <c r="AE45" s="63">
        <v>5905.6392105825944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73</v>
      </c>
      <c r="C46" s="61" t="s">
        <v>93</v>
      </c>
      <c r="D46" s="62">
        <v>6233.4976444846534</v>
      </c>
      <c r="E46" s="63">
        <v>6697.8834900879656</v>
      </c>
      <c r="F46" s="63">
        <v>6557.4475140672575</v>
      </c>
      <c r="G46" s="63">
        <v>6500.0001456803857</v>
      </c>
      <c r="H46" s="63">
        <v>6500.0006403237476</v>
      </c>
      <c r="I46" s="63">
        <v>6489.1309494220068</v>
      </c>
      <c r="J46" s="63">
        <v>6499.9999414365548</v>
      </c>
      <c r="K46" s="63">
        <v>5826.4212606673818</v>
      </c>
      <c r="L46" s="63">
        <v>6499.9998344443784</v>
      </c>
      <c r="M46" s="63">
        <v>6307.9739489731028</v>
      </c>
      <c r="N46" s="63">
        <v>5781.5200190256946</v>
      </c>
      <c r="O46" s="63">
        <v>6494.7229409132651</v>
      </c>
      <c r="P46" s="63">
        <v>6499.999113115935</v>
      </c>
      <c r="Q46" s="63">
        <v>6499.9995487857368</v>
      </c>
      <c r="R46" s="63">
        <v>6500.0002971638769</v>
      </c>
      <c r="S46" s="63">
        <v>6417.4507672362315</v>
      </c>
      <c r="T46" s="63">
        <v>6500.0000387486516</v>
      </c>
      <c r="U46" s="63">
        <v>6500.00146682582</v>
      </c>
      <c r="V46" s="63">
        <v>6500.001282937923</v>
      </c>
      <c r="W46" s="63">
        <v>6500.0000530005345</v>
      </c>
      <c r="X46" s="63">
        <v>6490.3580990427972</v>
      </c>
      <c r="Y46" s="63">
        <v>6499.9999343880154</v>
      </c>
      <c r="Z46" s="63">
        <v>6302.2551085591076</v>
      </c>
      <c r="AA46" s="63">
        <v>6500.0004635815012</v>
      </c>
      <c r="AB46" s="63">
        <v>6500.000564648275</v>
      </c>
      <c r="AC46" s="63">
        <v>6500.000165654682</v>
      </c>
      <c r="AD46" s="63">
        <v>6499.9996774535675</v>
      </c>
      <c r="AE46" s="63">
        <v>3785.0186057076294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74</v>
      </c>
      <c r="C47" s="61" t="s">
        <v>93</v>
      </c>
      <c r="D47" s="62">
        <v>6511.521983136482</v>
      </c>
      <c r="E47" s="63">
        <v>6992.8764536366207</v>
      </c>
      <c r="F47" s="63">
        <v>4999.9998752251722</v>
      </c>
      <c r="G47" s="63">
        <v>6632.719064246482</v>
      </c>
      <c r="H47" s="63">
        <v>6136.1805595140659</v>
      </c>
      <c r="I47" s="63">
        <v>6000.0002118456678</v>
      </c>
      <c r="J47" s="63">
        <v>5999.9997015581503</v>
      </c>
      <c r="K47" s="63">
        <v>4999.9997772508523</v>
      </c>
      <c r="L47" s="63">
        <v>5999.9998134738134</v>
      </c>
      <c r="M47" s="63">
        <v>4999.9998752251722</v>
      </c>
      <c r="N47" s="63">
        <v>6967.380513787115</v>
      </c>
      <c r="O47" s="63">
        <v>5000.0005027817833</v>
      </c>
      <c r="P47" s="63">
        <v>6825.3109561063739</v>
      </c>
      <c r="Q47" s="63">
        <v>6831.3601870159064</v>
      </c>
      <c r="R47" s="63">
        <v>4999.9998752251722</v>
      </c>
      <c r="S47" s="63">
        <v>7000.686009363586</v>
      </c>
      <c r="T47" s="63">
        <v>5999.9998134738134</v>
      </c>
      <c r="U47" s="63">
        <v>6000</v>
      </c>
      <c r="V47" s="63">
        <v>4999.9998937159444</v>
      </c>
      <c r="W47" s="63">
        <v>6000.0002118456678</v>
      </c>
      <c r="X47" s="63">
        <v>4999.9998752251722</v>
      </c>
      <c r="Y47" s="63">
        <v>5999.9998341989667</v>
      </c>
      <c r="Z47" s="63">
        <v>6948.6269466761269</v>
      </c>
      <c r="AA47" s="63">
        <v>6616.4259707438659</v>
      </c>
      <c r="AB47" s="63">
        <v>6000</v>
      </c>
      <c r="AC47" s="63">
        <v>6599.9588452707603</v>
      </c>
      <c r="AD47" s="63">
        <v>6963.2653542402468</v>
      </c>
      <c r="AE47" s="63">
        <v>4999.9998502701956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75</v>
      </c>
      <c r="C48" s="61" t="s">
        <v>93</v>
      </c>
      <c r="D48" s="62">
        <v>3104.2977793672662</v>
      </c>
      <c r="E48" s="63">
        <v>4335.7657629488795</v>
      </c>
      <c r="F48" s="63">
        <v>2842.0452437245985</v>
      </c>
      <c r="G48" s="63">
        <v>1816.4152824677003</v>
      </c>
      <c r="H48" s="63">
        <v>3110.0439424593592</v>
      </c>
      <c r="I48" s="63" t="s">
        <v>155</v>
      </c>
      <c r="J48" s="63">
        <v>2039.0197230466413</v>
      </c>
      <c r="K48" s="63" t="s">
        <v>155</v>
      </c>
      <c r="L48" s="63" t="s">
        <v>155</v>
      </c>
      <c r="M48" s="63">
        <v>4436.5108597470744</v>
      </c>
      <c r="N48" s="63">
        <v>3012.3855248137506</v>
      </c>
      <c r="O48" s="63">
        <v>4532.4741810559171</v>
      </c>
      <c r="P48" s="63">
        <v>1618.5316562292892</v>
      </c>
      <c r="Q48" s="63">
        <v>4142.0836597028674</v>
      </c>
      <c r="R48" s="63">
        <v>3023.9801877874602</v>
      </c>
      <c r="S48" s="63">
        <v>2912.5115856453172</v>
      </c>
      <c r="T48" s="63">
        <v>1906.3003743335305</v>
      </c>
      <c r="U48" s="63">
        <v>3813.7168632276207</v>
      </c>
      <c r="V48" s="63" t="s">
        <v>155</v>
      </c>
      <c r="W48" s="63" t="s">
        <v>155</v>
      </c>
      <c r="X48" s="63">
        <v>2548.5313468591489</v>
      </c>
      <c r="Y48" s="63">
        <v>3533.7672806251094</v>
      </c>
      <c r="Z48" s="63">
        <v>2259.5384503380874</v>
      </c>
      <c r="AA48" s="63">
        <v>2597.6531401805241</v>
      </c>
      <c r="AB48" s="63">
        <v>2472.3728664011883</v>
      </c>
      <c r="AC48" s="63">
        <v>3858.4327599544208</v>
      </c>
      <c r="AD48" s="63">
        <v>2049.2622718042494</v>
      </c>
      <c r="AE48" s="63">
        <v>4032.4887524077535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76</v>
      </c>
      <c r="C49" s="61" t="s">
        <v>93</v>
      </c>
      <c r="D49" s="62">
        <v>3165.4546415777932</v>
      </c>
      <c r="E49" s="63">
        <v>4339.6036246127369</v>
      </c>
      <c r="F49" s="63">
        <v>2860.3258426100447</v>
      </c>
      <c r="G49" s="63">
        <v>1670.3883044934919</v>
      </c>
      <c r="H49" s="63">
        <v>3247.2451949850329</v>
      </c>
      <c r="I49" s="63">
        <v>3045.3308391163664</v>
      </c>
      <c r="J49" s="63">
        <v>2039.020150074871</v>
      </c>
      <c r="K49" s="63">
        <v>2396.63318258053</v>
      </c>
      <c r="L49" s="63">
        <v>4088.0954945949616</v>
      </c>
      <c r="M49" s="63">
        <v>4436.5110075105613</v>
      </c>
      <c r="N49" s="63">
        <v>3023.234444119129</v>
      </c>
      <c r="O49" s="63">
        <v>4540.603427824728</v>
      </c>
      <c r="P49" s="63">
        <v>1620.8535525168527</v>
      </c>
      <c r="Q49" s="63">
        <v>4064.0699281330772</v>
      </c>
      <c r="R49" s="63">
        <v>3023.9802841808905</v>
      </c>
      <c r="S49" s="63">
        <v>2914.486716816642</v>
      </c>
      <c r="T49" s="63">
        <v>1924.1832938258426</v>
      </c>
      <c r="U49" s="63">
        <v>3813.716685909294</v>
      </c>
      <c r="V49" s="63">
        <v>3065.359384390078</v>
      </c>
      <c r="W49" s="63" t="s">
        <v>155</v>
      </c>
      <c r="X49" s="63">
        <v>2548.5315637473286</v>
      </c>
      <c r="Y49" s="63">
        <v>3556.491363999623</v>
      </c>
      <c r="Z49" s="63">
        <v>2259.537944209731</v>
      </c>
      <c r="AA49" s="63">
        <v>2623.4599095689177</v>
      </c>
      <c r="AB49" s="63">
        <v>2532.48267041894</v>
      </c>
      <c r="AC49" s="63">
        <v>3841.5707761366648</v>
      </c>
      <c r="AD49" s="63">
        <v>2053.9527116157674</v>
      </c>
      <c r="AE49" s="63">
        <v>4032.488174496913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77</v>
      </c>
      <c r="C50" s="61" t="s">
        <v>93</v>
      </c>
      <c r="D50" s="62">
        <v>1039.8527047489383</v>
      </c>
      <c r="E50" s="63">
        <v>953.57910605719383</v>
      </c>
      <c r="F50" s="63">
        <v>732.49974483375706</v>
      </c>
      <c r="G50" s="63">
        <v>1128.969200722853</v>
      </c>
      <c r="H50" s="63">
        <v>1046.8616771115026</v>
      </c>
      <c r="I50" s="63">
        <v>1405.6339848922787</v>
      </c>
      <c r="J50" s="63">
        <v>874.91705382422174</v>
      </c>
      <c r="K50" s="63">
        <v>794.11497333270336</v>
      </c>
      <c r="L50" s="63">
        <v>845.34153969370414</v>
      </c>
      <c r="M50" s="63">
        <v>753.80262505268945</v>
      </c>
      <c r="N50" s="63">
        <v>1102.2349788161448</v>
      </c>
      <c r="O50" s="63">
        <v>884.20107657251162</v>
      </c>
      <c r="P50" s="63">
        <v>1277.3535201244226</v>
      </c>
      <c r="Q50" s="63">
        <v>984.85484501272401</v>
      </c>
      <c r="R50" s="63">
        <v>778.92094522678917</v>
      </c>
      <c r="S50" s="63">
        <v>1270.9892987951714</v>
      </c>
      <c r="T50" s="63">
        <v>870.53951503214205</v>
      </c>
      <c r="U50" s="63">
        <v>862.89301585335988</v>
      </c>
      <c r="V50" s="63">
        <v>789.39144128131977</v>
      </c>
      <c r="W50" s="63">
        <v>1380.468437199012</v>
      </c>
      <c r="X50" s="63">
        <v>804.93439021149334</v>
      </c>
      <c r="Y50" s="63">
        <v>868.09546694478854</v>
      </c>
      <c r="Z50" s="63">
        <v>1347.0597872817816</v>
      </c>
      <c r="AA50" s="63">
        <v>1135.9202896874165</v>
      </c>
      <c r="AB50" s="63">
        <v>949.21238462632346</v>
      </c>
      <c r="AC50" s="63">
        <v>1018.6730452806361</v>
      </c>
      <c r="AD50" s="63">
        <v>1379.2260390659039</v>
      </c>
      <c r="AE50" s="63">
        <v>774.01164431455254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78</v>
      </c>
      <c r="C51" s="61" t="s">
        <v>93</v>
      </c>
      <c r="D51" s="62">
        <v>4541.957827051443</v>
      </c>
      <c r="E51" s="63" t="s">
        <v>155</v>
      </c>
      <c r="F51" s="63" t="s">
        <v>155</v>
      </c>
      <c r="G51" s="63" t="s">
        <v>155</v>
      </c>
      <c r="H51" s="63" t="s">
        <v>155</v>
      </c>
      <c r="I51" s="63">
        <v>4091.7192649068638</v>
      </c>
      <c r="J51" s="63" t="s">
        <v>155</v>
      </c>
      <c r="K51" s="63" t="s">
        <v>155</v>
      </c>
      <c r="L51" s="63" t="s">
        <v>155</v>
      </c>
      <c r="M51" s="63" t="s">
        <v>155</v>
      </c>
      <c r="N51" s="63" t="s">
        <v>155</v>
      </c>
      <c r="O51" s="63" t="s">
        <v>155</v>
      </c>
      <c r="P51" s="63">
        <v>3553.1624474952428</v>
      </c>
      <c r="Q51" s="63" t="s">
        <v>155</v>
      </c>
      <c r="R51" s="63" t="s">
        <v>155</v>
      </c>
      <c r="S51" s="63" t="s">
        <v>155</v>
      </c>
      <c r="T51" s="63" t="s">
        <v>155</v>
      </c>
      <c r="U51" s="63" t="s">
        <v>155</v>
      </c>
      <c r="V51" s="63" t="s">
        <v>155</v>
      </c>
      <c r="W51" s="63" t="s">
        <v>155</v>
      </c>
      <c r="X51" s="63" t="s">
        <v>155</v>
      </c>
      <c r="Y51" s="63" t="s">
        <v>155</v>
      </c>
      <c r="Z51" s="63">
        <v>4095.1005783494575</v>
      </c>
      <c r="AA51" s="63" t="s">
        <v>155</v>
      </c>
      <c r="AB51" s="63" t="s">
        <v>155</v>
      </c>
      <c r="AC51" s="63" t="s">
        <v>155</v>
      </c>
      <c r="AD51" s="63">
        <v>4229.6349359862916</v>
      </c>
      <c r="AE51" s="63" t="s">
        <v>155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0" t="s">
        <v>79</v>
      </c>
      <c r="C52" s="61" t="s">
        <v>93</v>
      </c>
      <c r="D52" s="62">
        <v>4491.588874104249</v>
      </c>
      <c r="E52" s="63" t="s">
        <v>155</v>
      </c>
      <c r="F52" s="63" t="s">
        <v>155</v>
      </c>
      <c r="G52" s="63" t="s">
        <v>155</v>
      </c>
      <c r="H52" s="63" t="s">
        <v>155</v>
      </c>
      <c r="I52" s="63" t="s">
        <v>155</v>
      </c>
      <c r="J52" s="63" t="s">
        <v>155</v>
      </c>
      <c r="K52" s="63" t="s">
        <v>155</v>
      </c>
      <c r="L52" s="63" t="s">
        <v>155</v>
      </c>
      <c r="M52" s="63" t="s">
        <v>155</v>
      </c>
      <c r="N52" s="63" t="s">
        <v>155</v>
      </c>
      <c r="O52" s="63" t="s">
        <v>155</v>
      </c>
      <c r="P52" s="63" t="s">
        <v>155</v>
      </c>
      <c r="Q52" s="63" t="s">
        <v>155</v>
      </c>
      <c r="R52" s="63">
        <v>3871.2115428658685</v>
      </c>
      <c r="S52" s="63">
        <v>4493.4936351125098</v>
      </c>
      <c r="T52" s="63" t="s">
        <v>155</v>
      </c>
      <c r="U52" s="63" t="s">
        <v>155</v>
      </c>
      <c r="V52" s="63" t="s">
        <v>155</v>
      </c>
      <c r="W52" s="63" t="s">
        <v>155</v>
      </c>
      <c r="X52" s="63" t="s">
        <v>155</v>
      </c>
      <c r="Y52" s="63" t="s">
        <v>155</v>
      </c>
      <c r="Z52" s="63">
        <v>3239.9999776170052</v>
      </c>
      <c r="AA52" s="63" t="s">
        <v>155</v>
      </c>
      <c r="AB52" s="63" t="s">
        <v>155</v>
      </c>
      <c r="AC52" s="63" t="s">
        <v>155</v>
      </c>
      <c r="AD52" s="63" t="s">
        <v>155</v>
      </c>
      <c r="AE52" s="63" t="s">
        <v>155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80</v>
      </c>
      <c r="C53" s="61" t="s">
        <v>93</v>
      </c>
      <c r="D53" s="62">
        <v>2487.0373023596976</v>
      </c>
      <c r="E53" s="63">
        <v>2392.3655460308173</v>
      </c>
      <c r="F53" s="63">
        <v>2512.9377065055155</v>
      </c>
      <c r="G53" s="63">
        <v>2139.3748638971679</v>
      </c>
      <c r="H53" s="63">
        <v>2520.6093185916666</v>
      </c>
      <c r="I53" s="63">
        <v>2275.1662121846557</v>
      </c>
      <c r="J53" s="63">
        <v>2618.5676271810457</v>
      </c>
      <c r="K53" s="63">
        <v>2922.8761964949304</v>
      </c>
      <c r="L53" s="63">
        <v>2780.5268540893849</v>
      </c>
      <c r="M53" s="63">
        <v>2348.3697276034459</v>
      </c>
      <c r="N53" s="63">
        <v>3110.2153679015696</v>
      </c>
      <c r="O53" s="63">
        <v>2090.1056090148722</v>
      </c>
      <c r="P53" s="63">
        <v>3094.0042233370077</v>
      </c>
      <c r="Q53" s="63">
        <v>2325.482001048641</v>
      </c>
      <c r="R53" s="63">
        <v>3370.8309731368695</v>
      </c>
      <c r="S53" s="63">
        <v>2638.4120247264264</v>
      </c>
      <c r="T53" s="63">
        <v>2832.9203837741875</v>
      </c>
      <c r="U53" s="63">
        <v>2901.1672253127531</v>
      </c>
      <c r="V53" s="63">
        <v>2296.002861189746</v>
      </c>
      <c r="W53" s="63">
        <v>2511.8943632569835</v>
      </c>
      <c r="X53" s="63">
        <v>3104.9002613188541</v>
      </c>
      <c r="Y53" s="63">
        <v>2639.694767730969</v>
      </c>
      <c r="Z53" s="63">
        <v>2234.6612193293508</v>
      </c>
      <c r="AA53" s="63">
        <v>2028.9404110047449</v>
      </c>
      <c r="AB53" s="63">
        <v>2410.9447923967814</v>
      </c>
      <c r="AC53" s="63">
        <v>1945.1051021922203</v>
      </c>
      <c r="AD53" s="63">
        <v>2462.5226674658329</v>
      </c>
      <c r="AE53" s="63">
        <v>2808.6507084102182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0" t="s">
        <v>81</v>
      </c>
      <c r="C54" s="61" t="s">
        <v>93</v>
      </c>
      <c r="D54" s="62">
        <v>3373.0516789867079</v>
      </c>
      <c r="E54" s="63" t="s">
        <v>155</v>
      </c>
      <c r="F54" s="63">
        <v>3345.6964394885067</v>
      </c>
      <c r="G54" s="63">
        <v>3716.70183597906</v>
      </c>
      <c r="H54" s="63" t="s">
        <v>155</v>
      </c>
      <c r="I54" s="63">
        <v>3155.7668560197326</v>
      </c>
      <c r="J54" s="63" t="s">
        <v>155</v>
      </c>
      <c r="K54" s="63">
        <v>3821.0639116345783</v>
      </c>
      <c r="L54" s="63">
        <v>3602.6367315126909</v>
      </c>
      <c r="M54" s="63">
        <v>3263.1217254184317</v>
      </c>
      <c r="N54" s="63">
        <v>3568.9641749648263</v>
      </c>
      <c r="O54" s="63">
        <v>3504.1638469153045</v>
      </c>
      <c r="P54" s="63">
        <v>3100.0787563501872</v>
      </c>
      <c r="Q54" s="63" t="s">
        <v>155</v>
      </c>
      <c r="R54" s="63">
        <v>4134.4076571835449</v>
      </c>
      <c r="S54" s="63">
        <v>3030.86593408525</v>
      </c>
      <c r="T54" s="63">
        <v>3504.5113001518598</v>
      </c>
      <c r="U54" s="63">
        <v>3528.7110977847806</v>
      </c>
      <c r="V54" s="63" t="s">
        <v>155</v>
      </c>
      <c r="W54" s="63">
        <v>3242.5250033934672</v>
      </c>
      <c r="X54" s="63">
        <v>3534.7159599155352</v>
      </c>
      <c r="Y54" s="63">
        <v>3290.8821058269918</v>
      </c>
      <c r="Z54" s="63">
        <v>3158.8267731882306</v>
      </c>
      <c r="AA54" s="63">
        <v>3608.0196054559019</v>
      </c>
      <c r="AB54" s="63" t="s">
        <v>155</v>
      </c>
      <c r="AC54" s="63" t="s">
        <v>155</v>
      </c>
      <c r="AD54" s="63">
        <v>3135.3432840282153</v>
      </c>
      <c r="AE54" s="63">
        <v>3156.7461500282834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ht="12.95" customHeight="1">
      <c r="B55" s="64" t="s">
        <v>82</v>
      </c>
      <c r="C55" s="65" t="s">
        <v>93</v>
      </c>
      <c r="D55" s="66">
        <v>2040.8753890364251</v>
      </c>
      <c r="E55" s="67">
        <v>2409.5334193021263</v>
      </c>
      <c r="F55" s="67">
        <v>1483.248498512301</v>
      </c>
      <c r="G55" s="67">
        <v>1726.3975572156055</v>
      </c>
      <c r="H55" s="67">
        <v>2249.842713548544</v>
      </c>
      <c r="I55" s="67">
        <v>1916.4067441807829</v>
      </c>
      <c r="J55" s="67">
        <v>1351.9912143702873</v>
      </c>
      <c r="K55" s="67">
        <v>2489.8276946338929</v>
      </c>
      <c r="L55" s="67">
        <v>2993.2438790489928</v>
      </c>
      <c r="M55" s="67">
        <v>2799.5223721179668</v>
      </c>
      <c r="N55" s="67">
        <v>2031.5474889026061</v>
      </c>
      <c r="O55" s="67">
        <v>1790.1305109069879</v>
      </c>
      <c r="P55" s="67">
        <v>2007.3421788710025</v>
      </c>
      <c r="Q55" s="67">
        <v>1326.3409387454278</v>
      </c>
      <c r="R55" s="67">
        <v>2514.2436830176293</v>
      </c>
      <c r="S55" s="67">
        <v>1893.7879037735349</v>
      </c>
      <c r="T55" s="67">
        <v>2277.3739476520377</v>
      </c>
      <c r="U55" s="67">
        <v>2998.6763581485607</v>
      </c>
      <c r="V55" s="67">
        <v>1065.296219681511</v>
      </c>
      <c r="W55" s="67">
        <v>1874.1836282188917</v>
      </c>
      <c r="X55" s="67">
        <v>2230.9471038683255</v>
      </c>
      <c r="Y55" s="67">
        <v>2842.4712757402899</v>
      </c>
      <c r="Z55" s="67">
        <v>2128.8457090377187</v>
      </c>
      <c r="AA55" s="67">
        <v>2181.5434470277569</v>
      </c>
      <c r="AB55" s="67">
        <v>1712.2554402710721</v>
      </c>
      <c r="AC55" s="67">
        <v>2178.7990768637142</v>
      </c>
      <c r="AD55" s="67">
        <v>2090.6334429711428</v>
      </c>
      <c r="AE55" s="67">
        <v>3127.0796153413762</v>
      </c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5"/>
      <c r="AY55" s="25"/>
      <c r="AZ55" s="26"/>
    </row>
    <row r="56" spans="2:52" ht="12.95" customHeight="1">
      <c r="B56" s="60" t="s">
        <v>83</v>
      </c>
      <c r="C56" s="61" t="s">
        <v>93</v>
      </c>
      <c r="D56" s="62">
        <v>5350.0679826718342</v>
      </c>
      <c r="E56" s="63">
        <v>5569.4439443963947</v>
      </c>
      <c r="F56" s="63">
        <v>4916.7533886715319</v>
      </c>
      <c r="G56" s="63">
        <v>6109.8340045323639</v>
      </c>
      <c r="H56" s="63">
        <v>6257.7033221119918</v>
      </c>
      <c r="I56" s="63">
        <v>6188.0430365733655</v>
      </c>
      <c r="J56" s="63">
        <v>5759.3528361617218</v>
      </c>
      <c r="K56" s="63">
        <v>4471.4934321340297</v>
      </c>
      <c r="L56" s="63">
        <v>5583.7030512455185</v>
      </c>
      <c r="M56" s="63">
        <v>5875.5840948451796</v>
      </c>
      <c r="N56" s="63">
        <v>5815.6264652147902</v>
      </c>
      <c r="O56" s="63">
        <v>4665.5849967566328</v>
      </c>
      <c r="P56" s="63">
        <v>6290.7034609228249</v>
      </c>
      <c r="Q56" s="63">
        <v>4250.6488712375412</v>
      </c>
      <c r="R56" s="63">
        <v>6150.1677571663158</v>
      </c>
      <c r="S56" s="63">
        <v>5199.2348892906939</v>
      </c>
      <c r="T56" s="63">
        <v>5901.7188941937984</v>
      </c>
      <c r="U56" s="63">
        <v>5344.2839966499214</v>
      </c>
      <c r="V56" s="63">
        <v>5382.0908960631587</v>
      </c>
      <c r="W56" s="63">
        <v>5561.9610704169318</v>
      </c>
      <c r="X56" s="63">
        <v>4993.6996054133006</v>
      </c>
      <c r="Y56" s="63">
        <v>5571.1611671585024</v>
      </c>
      <c r="Z56" s="63">
        <v>6462.258257409575</v>
      </c>
      <c r="AA56" s="63">
        <v>6261.6255684079833</v>
      </c>
      <c r="AB56" s="63">
        <v>6054.9329568448984</v>
      </c>
      <c r="AC56" s="63">
        <v>5984.8370843330295</v>
      </c>
      <c r="AD56" s="63">
        <v>6148.8278204369417</v>
      </c>
      <c r="AE56" s="63">
        <v>5838.8095237244825</v>
      </c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5"/>
      <c r="AY56" s="25"/>
      <c r="AZ56" s="26"/>
    </row>
    <row r="57" spans="2:52" s="76" customFormat="1" ht="12.95" customHeight="1">
      <c r="B57" s="68" t="s">
        <v>84</v>
      </c>
      <c r="C57" s="69" t="s">
        <v>93</v>
      </c>
      <c r="D57" s="70">
        <v>971.60835733643262</v>
      </c>
      <c r="E57" s="71">
        <v>913.05730404128883</v>
      </c>
      <c r="F57" s="71">
        <v>744.91322469260956</v>
      </c>
      <c r="G57" s="71">
        <v>1064.443399988606</v>
      </c>
      <c r="H57" s="71">
        <v>1030.094420058736</v>
      </c>
      <c r="I57" s="71">
        <v>1381.9648292811819</v>
      </c>
      <c r="J57" s="71">
        <v>837.60231594295442</v>
      </c>
      <c r="K57" s="71">
        <v>766.85729777597726</v>
      </c>
      <c r="L57" s="71">
        <v>821.13151344559958</v>
      </c>
      <c r="M57" s="71">
        <v>725.96880037710514</v>
      </c>
      <c r="N57" s="71">
        <v>1020.7707474332577</v>
      </c>
      <c r="O57" s="71">
        <v>794.25352845858765</v>
      </c>
      <c r="P57" s="71">
        <v>1212.6077174022325</v>
      </c>
      <c r="Q57" s="71">
        <v>923.08292837312263</v>
      </c>
      <c r="R57" s="71">
        <v>757.82485120344188</v>
      </c>
      <c r="S57" s="71">
        <v>1150.1076608383946</v>
      </c>
      <c r="T57" s="71">
        <v>846.07815144583867</v>
      </c>
      <c r="U57" s="71">
        <v>841.77387034112064</v>
      </c>
      <c r="V57" s="71">
        <v>777.94794559840125</v>
      </c>
      <c r="W57" s="71">
        <v>1368.434012087409</v>
      </c>
      <c r="X57" s="71">
        <v>791.60008973607671</v>
      </c>
      <c r="Y57" s="71">
        <v>842.53018672126018</v>
      </c>
      <c r="Z57" s="71">
        <v>1335.8494441056635</v>
      </c>
      <c r="AA57" s="71">
        <v>1091.1372696334317</v>
      </c>
      <c r="AB57" s="71">
        <v>909.90539440568443</v>
      </c>
      <c r="AC57" s="71">
        <v>966.20778807066779</v>
      </c>
      <c r="AD57" s="71">
        <v>1294.3527800640859</v>
      </c>
      <c r="AE57" s="71">
        <v>749.67303986860463</v>
      </c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8" customHeight="1">
      <c r="B58" s="72"/>
      <c r="C58" s="73"/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</row>
    <row r="59" spans="2:52" s="76" customFormat="1" ht="12.95" customHeight="1">
      <c r="B59" s="7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8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8"/>
      <c r="C62" s="73"/>
      <c r="D62" s="73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 ht="12.95" customHeight="1">
      <c r="B63" s="78"/>
      <c r="C63" s="73"/>
      <c r="D63" s="73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25"/>
      <c r="AY63" s="25"/>
      <c r="AZ63" s="75"/>
    </row>
    <row r="64" spans="2:52" s="76" customFormat="1" ht="12.95" customHeight="1">
      <c r="B64" s="72"/>
      <c r="C64" s="73"/>
      <c r="D64" s="73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25"/>
      <c r="AY64" s="25"/>
      <c r="AZ64" s="75"/>
    </row>
    <row r="65" spans="2:52" s="76" customFormat="1">
      <c r="B65" s="72"/>
      <c r="C65" s="73"/>
      <c r="D65" s="73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42" customHeight="1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24.75" customHeight="1">
      <c r="B88" s="82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ht="31.5" customHeight="1">
      <c r="B89" s="83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ht="12.95" customHeight="1">
      <c r="B90" s="77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2.95" customHeight="1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2.95" customHeight="1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>
      <c r="B117" s="72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>
      <c r="B118" s="72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31.5" customHeight="1">
      <c r="B119" s="72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17"/>
      <c r="AY119" s="17"/>
      <c r="AZ119" s="17"/>
    </row>
    <row r="120" spans="2:52" s="76" customFormat="1" ht="12.95" customHeight="1">
      <c r="B120" s="77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84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 ht="12.95" customHeight="1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 ht="12.95" customHeight="1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>
      <c r="B136" s="81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>
      <c r="B137" s="81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37.5" customHeight="1">
      <c r="B138" s="81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17"/>
      <c r="AY138" s="17"/>
      <c r="AZ138" s="17"/>
    </row>
    <row r="139" spans="2:52" s="76" customFormat="1" ht="18" customHeight="1">
      <c r="B139" s="8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17"/>
      <c r="AY139" s="17"/>
      <c r="AZ139" s="17"/>
    </row>
    <row r="140" spans="2:52" s="76" customFormat="1" ht="12.95" customHeight="1">
      <c r="B140" s="77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2.95" customHeight="1">
      <c r="B167" s="72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2.95" customHeight="1">
      <c r="B168" s="72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8" customHeight="1">
      <c r="B169" s="72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17"/>
      <c r="AY169" s="17"/>
      <c r="AZ169" s="17"/>
    </row>
    <row r="170" spans="2:52" s="76" customFormat="1" ht="12.95" customHeight="1">
      <c r="B170" s="77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2.95" customHeight="1">
      <c r="B174" s="84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2.95" customHeight="1">
      <c r="B175" s="72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31.5" customHeight="1">
      <c r="B176" s="72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17"/>
      <c r="AY176" s="17"/>
      <c r="AZ176" s="17"/>
    </row>
    <row r="177" spans="2:52" s="76" customFormat="1" ht="12.95" customHeight="1">
      <c r="B177" s="77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8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8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2.95" customHeight="1">
      <c r="B181" s="84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2.95" customHeight="1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31.5" customHeight="1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17"/>
      <c r="AY183" s="17"/>
      <c r="AZ183" s="17"/>
    </row>
    <row r="184" spans="2:52" s="76" customFormat="1" ht="12.95" customHeight="1">
      <c r="B184" s="77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2.95" customHeight="1">
      <c r="B185" s="78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25"/>
      <c r="AY185" s="25"/>
      <c r="AZ185" s="25"/>
    </row>
    <row r="186" spans="2:52" s="76" customFormat="1" ht="12.95" customHeight="1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37.5" customHeight="1">
      <c r="B188" s="81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17"/>
      <c r="AY188" s="17"/>
      <c r="AZ188" s="17"/>
    </row>
    <row r="189" spans="2:52" s="76" customFormat="1" ht="31.5" customHeight="1">
      <c r="B189" s="8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17"/>
      <c r="AY189" s="17"/>
      <c r="AZ189" s="17"/>
    </row>
    <row r="190" spans="2:52" s="76" customFormat="1" ht="12.95" customHeight="1">
      <c r="B190" s="77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2.95" customHeight="1">
      <c r="B217" s="72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2.95" customHeight="1">
      <c r="B218" s="72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31.5" customHeight="1">
      <c r="B219" s="72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17"/>
      <c r="AY219" s="17"/>
      <c r="AZ219" s="17"/>
    </row>
    <row r="220" spans="2:52" s="76" customFormat="1" ht="12.95" customHeight="1">
      <c r="B220" s="77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2.95" customHeight="1">
      <c r="B224" s="84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2.95" customHeight="1">
      <c r="B225" s="72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43.5" customHeight="1">
      <c r="B226" s="72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85"/>
      <c r="AG226" s="85"/>
      <c r="AH226" s="85"/>
      <c r="AI226" s="85"/>
      <c r="AJ226" s="85"/>
      <c r="AK226" s="85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17"/>
      <c r="AY226" s="17"/>
      <c r="AZ226" s="17"/>
    </row>
    <row r="227" spans="2:52" s="76" customFormat="1" ht="12.95" customHeight="1">
      <c r="B227" s="77"/>
      <c r="C227" s="73"/>
      <c r="D227" s="73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8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8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2.95" customHeight="1">
      <c r="B231" s="84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2.95" customHeight="1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17"/>
      <c r="AY233" s="17"/>
      <c r="AZ233" s="17"/>
    </row>
    <row r="234" spans="2:52" s="76" customFormat="1">
      <c r="B234" s="81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>
      <c r="B236" s="81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>
      <c r="B237" s="81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37.5" customHeight="1">
      <c r="B238" s="81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17"/>
      <c r="AY238" s="17"/>
      <c r="AZ238" s="17"/>
    </row>
    <row r="239" spans="2:52" s="76" customFormat="1" ht="18" customHeight="1">
      <c r="B239" s="83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17"/>
      <c r="AY239" s="17"/>
      <c r="AZ239" s="17"/>
    </row>
    <row r="240" spans="2:52" s="76" customFormat="1" ht="12.95" customHeight="1">
      <c r="B240" s="77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2.95" customHeight="1">
      <c r="B267" s="72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2.95" customHeight="1">
      <c r="B268" s="72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8" customHeight="1">
      <c r="B269" s="72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17"/>
      <c r="AY269" s="17"/>
      <c r="AZ269" s="17"/>
    </row>
    <row r="270" spans="2:52" s="76" customFormat="1" ht="12.95" customHeight="1">
      <c r="B270" s="77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2.95" customHeight="1">
      <c r="B274" s="84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2.95" customHeight="1">
      <c r="B275" s="72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31.5" customHeight="1">
      <c r="B276" s="72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17"/>
      <c r="AY276" s="17"/>
      <c r="AZ276" s="17"/>
    </row>
    <row r="277" spans="2:52" s="76" customFormat="1" ht="12.95" customHeight="1">
      <c r="B277" s="77"/>
      <c r="C277" s="73"/>
      <c r="D277" s="73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8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8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4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2.95" customHeight="1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2.95" customHeight="1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  <c r="AR283" s="86"/>
      <c r="AS283" s="86"/>
      <c r="AT283" s="86"/>
      <c r="AU283" s="86"/>
      <c r="AV283" s="86"/>
      <c r="AW283" s="86"/>
      <c r="AX283" s="17"/>
      <c r="AY283" s="17"/>
      <c r="AZ283" s="17"/>
    </row>
    <row r="284" spans="2:52" s="76" customFormat="1" ht="12.95" customHeight="1">
      <c r="B284" s="87"/>
      <c r="C284" s="73"/>
      <c r="D284" s="73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7"/>
      <c r="C285" s="73"/>
      <c r="D285" s="73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>
      <c r="B286" s="81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>
      <c r="B287" s="81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37.5" customHeight="1">
      <c r="B288" s="81"/>
      <c r="E288" s="86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89" spans="2:52" s="76" customFormat="1" ht="18" customHeight="1">
      <c r="B289" s="83"/>
      <c r="E289" s="86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</row>
    <row r="290" spans="2:52" s="76" customFormat="1" ht="12.95" customHeight="1">
      <c r="B290" s="77"/>
      <c r="E290" s="86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2.95" customHeight="1">
      <c r="B317" s="72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2.95" customHeight="1">
      <c r="B318" s="72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8" customHeight="1">
      <c r="B319" s="72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17"/>
      <c r="AY319" s="17"/>
      <c r="AZ319" s="17"/>
    </row>
    <row r="320" spans="2:52" s="76" customFormat="1" ht="12.95" customHeight="1">
      <c r="B320" s="77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2.95" customHeight="1">
      <c r="B324" s="84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2.95" customHeight="1">
      <c r="B325" s="72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31.5" customHeight="1">
      <c r="B326" s="72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7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78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8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78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 ht="12.95" customHeight="1">
      <c r="B331" s="84"/>
      <c r="C331" s="73"/>
      <c r="D331" s="73"/>
      <c r="E331" s="86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 ht="12.95" customHeight="1">
      <c r="B332" s="72"/>
      <c r="C332" s="73"/>
      <c r="D332" s="73"/>
      <c r="E332" s="86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7"/>
      <c r="C333" s="73"/>
      <c r="D333" s="73"/>
      <c r="E333" s="86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>
      <c r="B336" s="81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>
      <c r="B337" s="81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37.5" customHeight="1">
      <c r="B338" s="81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</row>
    <row r="339" spans="2:52" s="76" customFormat="1" ht="18" customHeight="1">
      <c r="B339" s="83"/>
      <c r="C339" s="88"/>
      <c r="D339" s="88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</row>
    <row r="340" spans="2:52" s="76" customFormat="1" ht="12.95" customHeight="1">
      <c r="B340" s="77"/>
      <c r="C340" s="88"/>
      <c r="D340" s="88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78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25"/>
      <c r="AY349" s="25"/>
      <c r="AZ349" s="25"/>
    </row>
    <row r="350" spans="2:52" s="76" customFormat="1" ht="12.95" customHeight="1">
      <c r="B350" s="78"/>
      <c r="C350" s="73"/>
      <c r="D350" s="73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25"/>
      <c r="AY350" s="25"/>
      <c r="AZ350" s="25"/>
    </row>
    <row r="351" spans="2:52" s="76" customFormat="1" ht="12.95" customHeight="1">
      <c r="B351" s="78"/>
      <c r="C351" s="73"/>
      <c r="D351" s="73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17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25"/>
      <c r="AY351" s="25"/>
      <c r="AZ351" s="25"/>
    </row>
    <row r="352" spans="2:52" s="76" customFormat="1">
      <c r="B352" s="87"/>
      <c r="C352" s="73"/>
      <c r="D352" s="73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>
      <c r="B356" s="87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>
      <c r="B357" s="87"/>
      <c r="C357" s="88"/>
      <c r="D357" s="88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24.75" customHeight="1">
      <c r="B358" s="87"/>
      <c r="C358" s="88"/>
      <c r="D358" s="88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</row>
    <row r="359" spans="2:52" s="76" customFormat="1" ht="18" customHeight="1">
      <c r="B359" s="83"/>
      <c r="C359" s="88"/>
      <c r="D359" s="88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</row>
    <row r="360" spans="2:52" s="76" customFormat="1" ht="12.95" customHeight="1">
      <c r="B360" s="77"/>
      <c r="C360" s="89"/>
      <c r="D360" s="89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78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2.95" customHeight="1">
      <c r="B370" s="78"/>
      <c r="C370" s="73"/>
      <c r="D370" s="73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25"/>
      <c r="AY370" s="25"/>
      <c r="AZ370" s="25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8" customHeight="1">
      <c r="B372" s="87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ht="12.95" customHeight="1">
      <c r="B373" s="77"/>
      <c r="C373" s="89"/>
      <c r="D373" s="89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2.95" customHeight="1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8" customHeight="1">
      <c r="B385" s="87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</row>
    <row r="386" spans="2:52" s="76" customFormat="1" ht="12.95" customHeight="1">
      <c r="B386" s="77"/>
      <c r="C386" s="89"/>
      <c r="D386" s="89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2.95" customHeight="1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8" customHeight="1">
      <c r="B398" s="87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</row>
    <row r="399" spans="2:52" s="76" customFormat="1" ht="12.95" customHeight="1">
      <c r="B399" s="77"/>
      <c r="C399" s="89"/>
      <c r="D399" s="89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2.95" customHeight="1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8" customHeight="1">
      <c r="B411" s="87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</row>
    <row r="412" spans="2:52" s="76" customFormat="1" ht="12.95" customHeight="1">
      <c r="B412" s="77"/>
      <c r="C412" s="89"/>
      <c r="D412" s="89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2.95" customHeight="1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8" customHeight="1">
      <c r="B424" s="87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</row>
    <row r="425" spans="2:52" s="76" customFormat="1" ht="12.95" customHeight="1">
      <c r="B425" s="77"/>
      <c r="C425" s="89"/>
      <c r="D425" s="89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2.95" customHeight="1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8" customHeight="1">
      <c r="B437" s="87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</row>
    <row r="438" spans="2:52" s="76" customFormat="1" ht="12.95" customHeight="1">
      <c r="B438" s="77"/>
      <c r="C438" s="89"/>
      <c r="D438" s="89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2.95" customHeight="1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8" customHeight="1">
      <c r="B450" s="87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</row>
    <row r="451" spans="2:52" s="76" customFormat="1" ht="12.95" customHeight="1">
      <c r="B451" s="77"/>
      <c r="C451" s="89"/>
      <c r="D451" s="89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2.95" customHeight="1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8" customHeight="1">
      <c r="B463" s="87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</row>
    <row r="464" spans="2:52" s="76" customFormat="1" ht="12.95" customHeight="1">
      <c r="B464" s="77"/>
      <c r="C464" s="89"/>
      <c r="D464" s="89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2.95" customHeight="1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8" customHeight="1">
      <c r="B476" s="87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</row>
    <row r="477" spans="2:52" s="76" customFormat="1" ht="12.95" customHeight="1">
      <c r="B477" s="77"/>
      <c r="C477" s="89"/>
      <c r="D477" s="89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2.95" customHeight="1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8" customHeight="1">
      <c r="B489" s="87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</row>
    <row r="490" spans="2:52" s="76" customFormat="1" ht="12.95" customHeight="1">
      <c r="B490" s="77"/>
      <c r="C490" s="89"/>
      <c r="D490" s="89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2.95" customHeight="1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8" customHeight="1">
      <c r="B502" s="87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</row>
    <row r="503" spans="2:52" s="76" customFormat="1" ht="12.95" customHeight="1">
      <c r="B503" s="77"/>
      <c r="C503" s="89"/>
      <c r="D503" s="89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2.95" customHeight="1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8" customHeight="1">
      <c r="B515" s="87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</row>
    <row r="516" spans="2:52" s="76" customFormat="1" ht="12.95" customHeight="1">
      <c r="B516" s="77"/>
      <c r="C516" s="89"/>
      <c r="D516" s="89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2.95" customHeight="1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8" customHeight="1">
      <c r="B528" s="87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</row>
    <row r="529" spans="2:52" s="76" customFormat="1" ht="12.95" customHeight="1">
      <c r="B529" s="77"/>
      <c r="C529" s="89"/>
      <c r="D529" s="89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2.95" customHeight="1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8" customHeight="1">
      <c r="B541" s="87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</row>
    <row r="542" spans="2:52" s="76" customFormat="1" ht="12.95" customHeight="1">
      <c r="B542" s="77"/>
      <c r="C542" s="89"/>
      <c r="D542" s="89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2.95" customHeight="1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8" customHeight="1">
      <c r="B554" s="87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</row>
    <row r="555" spans="2:52" s="76" customFormat="1" ht="12.95" customHeight="1">
      <c r="B555" s="77"/>
      <c r="C555" s="89"/>
      <c r="D555" s="89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2.95" customHeight="1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8" customHeight="1">
      <c r="B567" s="87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</row>
    <row r="568" spans="2:52" s="76" customFormat="1" ht="12.95" customHeight="1">
      <c r="B568" s="77"/>
      <c r="C568" s="89"/>
      <c r="D568" s="89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2.95" customHeight="1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8" customHeight="1">
      <c r="B580" s="87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</row>
    <row r="581" spans="2:52" s="76" customFormat="1" ht="12.95" customHeight="1">
      <c r="B581" s="77"/>
      <c r="C581" s="89"/>
      <c r="D581" s="89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2.95" customHeight="1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8" customHeight="1">
      <c r="B593" s="87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</row>
    <row r="594" spans="2:52" s="76" customFormat="1" ht="12.95" customHeight="1">
      <c r="B594" s="77"/>
      <c r="C594" s="89"/>
      <c r="D594" s="89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2.95" customHeight="1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8" customHeight="1">
      <c r="B606" s="87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</row>
    <row r="607" spans="2:52" s="76" customFormat="1" ht="12.95" customHeight="1">
      <c r="B607" s="77"/>
      <c r="C607" s="89"/>
      <c r="D607" s="89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2.95" customHeight="1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8" customHeight="1">
      <c r="B619" s="87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</row>
    <row r="620" spans="2:52" s="76" customFormat="1" ht="12.95" customHeight="1">
      <c r="B620" s="77"/>
      <c r="C620" s="89"/>
      <c r="D620" s="89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2.95" customHeight="1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8" customHeight="1">
      <c r="B632" s="87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</row>
    <row r="633" spans="2:52" s="76" customFormat="1" ht="12.95" customHeight="1">
      <c r="B633" s="77"/>
      <c r="C633" s="89"/>
      <c r="D633" s="89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2.95" customHeight="1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8" customHeight="1">
      <c r="B645" s="87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</row>
    <row r="646" spans="2:52" s="76" customFormat="1" ht="12.95" customHeight="1">
      <c r="B646" s="77"/>
      <c r="C646" s="89"/>
      <c r="D646" s="89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2.95" customHeight="1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8" customHeight="1">
      <c r="B658" s="87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</row>
    <row r="659" spans="2:52" s="76" customFormat="1" ht="12.95" customHeight="1">
      <c r="B659" s="77"/>
      <c r="C659" s="89"/>
      <c r="D659" s="89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2.95" customHeight="1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8" customHeight="1">
      <c r="B671" s="87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</row>
    <row r="672" spans="2:52" s="76" customFormat="1" ht="12.95" customHeight="1">
      <c r="B672" s="77"/>
      <c r="C672" s="89"/>
      <c r="D672" s="89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2.95" customHeight="1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8" customHeight="1">
      <c r="B684" s="87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</row>
    <row r="685" spans="2:52" s="76" customFormat="1" ht="12.95" customHeight="1">
      <c r="B685" s="77"/>
      <c r="C685" s="89"/>
      <c r="D685" s="89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2.95" customHeight="1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8" customHeight="1">
      <c r="B697" s="87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</row>
    <row r="698" spans="2:52" s="76" customFormat="1" ht="12.95" customHeight="1">
      <c r="B698" s="77"/>
      <c r="C698" s="89"/>
      <c r="D698" s="89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2.95" customHeight="1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2.95" customHeight="1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>
      <c r="B710" s="87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C711" s="73"/>
      <c r="D711" s="73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ht="24.75" customHeight="1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ht="37.5" customHeight="1">
      <c r="B738" s="82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92" customFormat="1" ht="31.5" customHeight="1">
      <c r="B739" s="83"/>
      <c r="C739" s="88"/>
      <c r="D739" s="88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92" customFormat="1" ht="12.95" customHeight="1">
      <c r="B740" s="90"/>
      <c r="C740" s="91"/>
      <c r="D740" s="9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2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2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2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2.95" customHeight="1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2.95" customHeight="1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3"/>
      <c r="D766" s="93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2.95" customHeight="1">
      <c r="B767" s="78"/>
      <c r="C767" s="93"/>
      <c r="D767" s="93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8"/>
      <c r="C768" s="93"/>
      <c r="D768" s="93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</row>
    <row r="769" spans="2:52" s="92" customFormat="1" ht="18" customHeight="1">
      <c r="B769" s="78"/>
      <c r="C769" s="91"/>
      <c r="D769" s="91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</row>
    <row r="770" spans="2:52" s="92" customFormat="1" ht="12.95" customHeight="1">
      <c r="B770" s="90"/>
      <c r="C770" s="91"/>
      <c r="D770" s="91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2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2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2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2.95" customHeight="1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2.95" customHeight="1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92" customFormat="1" ht="12.95" customHeight="1">
      <c r="B796" s="78"/>
      <c r="C796" s="93"/>
      <c r="D796" s="93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12.95" customHeight="1">
      <c r="B797" s="78"/>
      <c r="C797" s="93"/>
      <c r="D797" s="93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76" customFormat="1" ht="42" customHeight="1">
      <c r="B798" s="78"/>
      <c r="C798" s="93"/>
      <c r="D798" s="93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</row>
    <row r="799" spans="2:52" s="92" customFormat="1" ht="30.75" customHeight="1">
      <c r="B799" s="82"/>
      <c r="C799" s="76"/>
      <c r="D799" s="76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</row>
    <row r="800" spans="2:52" s="92" customFormat="1" ht="12.95" customHeight="1">
      <c r="B800" s="90"/>
      <c r="C800" s="91"/>
      <c r="D800" s="91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92" customFormat="1" ht="12.95" customHeight="1">
      <c r="B813" s="78"/>
      <c r="C813" s="93"/>
      <c r="D813" s="93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79"/>
      <c r="AF813" s="79"/>
      <c r="AG813" s="79"/>
      <c r="AH813" s="79"/>
      <c r="AI813" s="79"/>
      <c r="AJ813" s="79"/>
      <c r="AK813" s="79"/>
      <c r="AL813" s="79"/>
      <c r="AM813" s="79"/>
      <c r="AN813" s="79"/>
      <c r="AO813" s="79"/>
      <c r="AP813" s="79"/>
      <c r="AQ813" s="79"/>
      <c r="AR813" s="79"/>
      <c r="AS813" s="79"/>
      <c r="AT813" s="79"/>
      <c r="AU813" s="79"/>
      <c r="AV813" s="79"/>
      <c r="AW813" s="79"/>
      <c r="AX813" s="25"/>
      <c r="AY813" s="25"/>
      <c r="AZ813" s="25"/>
    </row>
    <row r="814" spans="2:52" s="92" customFormat="1" ht="12.95" customHeight="1">
      <c r="B814" s="78"/>
      <c r="C814" s="93"/>
      <c r="D814" s="93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  <c r="AE814" s="79"/>
      <c r="AF814" s="79"/>
      <c r="AG814" s="79"/>
      <c r="AH814" s="79"/>
      <c r="AI814" s="79"/>
      <c r="AJ814" s="79"/>
      <c r="AK814" s="79"/>
      <c r="AL814" s="79"/>
      <c r="AM814" s="79"/>
      <c r="AN814" s="79"/>
      <c r="AO814" s="79"/>
      <c r="AP814" s="79"/>
      <c r="AQ814" s="79"/>
      <c r="AR814" s="79"/>
      <c r="AS814" s="79"/>
      <c r="AT814" s="79"/>
      <c r="AU814" s="79"/>
      <c r="AV814" s="79"/>
      <c r="AW814" s="79"/>
      <c r="AX814" s="25"/>
      <c r="AY814" s="25"/>
      <c r="AZ814" s="25"/>
    </row>
    <row r="815" spans="2:52" s="76" customFormat="1">
      <c r="B815" s="78"/>
      <c r="C815" s="93"/>
      <c r="D815" s="93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  <c r="AE815" s="79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41.25" customHeight="1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24.75" customHeight="1">
      <c r="B838" s="82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ht="18" customHeight="1">
      <c r="B839" s="83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ht="12.95" customHeight="1">
      <c r="B840" s="90"/>
      <c r="C840" s="73"/>
      <c r="D840" s="73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8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2.95" customHeight="1">
      <c r="B852" s="72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25"/>
      <c r="AY852" s="25"/>
      <c r="AZ852" s="94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8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2.95" customHeight="1">
      <c r="B855" s="90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2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2.95" customHeight="1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8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</row>
    <row r="867" spans="2:52" s="76" customFormat="1" ht="12.95" customHeight="1">
      <c r="B867" s="90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2.95" customHeight="1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8" customHeight="1">
      <c r="B871" s="72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</row>
    <row r="872" spans="2:52" s="76" customFormat="1" ht="12.95" customHeight="1">
      <c r="B872" s="90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8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2.95" customHeight="1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2.95" customHeight="1">
      <c r="B881" s="72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>
      <c r="B882" s="84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2.95" customHeight="1">
      <c r="B883" s="90"/>
      <c r="C883" s="73"/>
      <c r="D883" s="73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2.95" customHeight="1">
      <c r="B884" s="78"/>
      <c r="C884" s="73"/>
      <c r="D884" s="73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>
      <c r="B885" s="72"/>
      <c r="C885" s="73"/>
      <c r="D885" s="73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>
      <c r="B886" s="81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>
      <c r="B887" s="81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24.75" customHeight="1">
      <c r="B888" s="81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</row>
    <row r="889" spans="2:52" s="76" customFormat="1" ht="18" customHeight="1">
      <c r="B889" s="83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</row>
    <row r="890" spans="2:52" s="76" customFormat="1" ht="12.95" customHeight="1">
      <c r="B890" s="90"/>
      <c r="C890" s="73"/>
      <c r="D890" s="73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8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2.95" customHeight="1">
      <c r="B902" s="72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25"/>
      <c r="AY902" s="25"/>
      <c r="AZ902" s="94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8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2.95" customHeight="1">
      <c r="B905" s="90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2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2.95" customHeight="1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8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</row>
    <row r="917" spans="2:52" s="76" customFormat="1" ht="12.95" customHeight="1">
      <c r="B917" s="90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2.95" customHeight="1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8" customHeight="1">
      <c r="B921" s="72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</row>
    <row r="922" spans="2:52" s="76" customFormat="1" ht="12.95" customHeight="1">
      <c r="B922" s="90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8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2.95" customHeight="1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2.95" customHeight="1">
      <c r="B931" s="72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>
      <c r="B932" s="84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2.95" customHeight="1">
      <c r="B933" s="90"/>
      <c r="C933" s="73"/>
      <c r="D933" s="73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2.95" customHeight="1">
      <c r="B934" s="78"/>
      <c r="C934" s="73"/>
      <c r="D934" s="73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>
      <c r="B935" s="72"/>
      <c r="C935" s="73"/>
      <c r="D935" s="73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>
      <c r="B1025" s="81"/>
      <c r="C1025" s="76"/>
      <c r="D1025" s="76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0" max="16383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T2"/>
  <sheetViews>
    <sheetView workbookViewId="0">
      <selection activeCell="C2" sqref="C2"/>
    </sheetView>
  </sheetViews>
  <sheetFormatPr baseColWidth="10" defaultRowHeight="15"/>
  <sheetData>
    <row r="1" spans="3:20">
      <c r="C1" t="s">
        <v>50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</row>
    <row r="2" spans="3:20">
      <c r="C2">
        <v>1102.2349788161448</v>
      </c>
      <c r="D2">
        <v>884.20107657251162</v>
      </c>
      <c r="E2">
        <v>1277.3535201244226</v>
      </c>
      <c r="F2">
        <v>984.85484501272401</v>
      </c>
      <c r="G2">
        <v>778.92094522678917</v>
      </c>
      <c r="H2">
        <v>1270.9892987951714</v>
      </c>
      <c r="I2">
        <v>870.53951503214205</v>
      </c>
      <c r="J2">
        <v>862.89301585335988</v>
      </c>
      <c r="K2">
        <v>789.39144128131977</v>
      </c>
      <c r="L2">
        <v>1380.468437199012</v>
      </c>
      <c r="M2">
        <v>804.93439021149334</v>
      </c>
      <c r="N2">
        <v>868.09546694478854</v>
      </c>
      <c r="O2">
        <v>1347.0597872817816</v>
      </c>
      <c r="P2">
        <v>1135.9202896874165</v>
      </c>
      <c r="Q2">
        <v>949.21238462632346</v>
      </c>
      <c r="R2">
        <v>1018.6730452806361</v>
      </c>
      <c r="S2">
        <v>1379.2260390659039</v>
      </c>
      <c r="T2">
        <v>774.01164431455254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AZ1206"/>
  <sheetViews>
    <sheetView zoomScaleNormal="10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activeCell="D3" sqref="D3:AE3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19" t="s">
        <v>1</v>
      </c>
      <c r="D1" s="119"/>
      <c r="E1" s="119"/>
      <c r="F1" s="119"/>
      <c r="G1" s="120" t="s">
        <v>2</v>
      </c>
      <c r="H1" s="120"/>
      <c r="I1" s="120"/>
      <c r="J1" s="119" t="s">
        <v>94</v>
      </c>
      <c r="K1" s="119"/>
      <c r="L1" s="119"/>
      <c r="M1" s="119"/>
      <c r="N1" s="119"/>
      <c r="O1" s="119"/>
      <c r="P1" s="121" t="s">
        <v>4</v>
      </c>
      <c r="Q1" s="121"/>
      <c r="R1" s="121"/>
      <c r="S1" s="2" t="s">
        <v>5</v>
      </c>
      <c r="T1" s="118" t="s">
        <v>6</v>
      </c>
      <c r="U1" s="118"/>
      <c r="V1" s="2" t="s">
        <v>7</v>
      </c>
      <c r="W1" s="118" t="s">
        <v>8</v>
      </c>
      <c r="X1" s="118"/>
      <c r="Y1" s="118"/>
      <c r="Z1" s="3" t="s">
        <v>9</v>
      </c>
      <c r="AA1" s="118" t="s">
        <v>10</v>
      </c>
      <c r="AB1" s="118"/>
      <c r="AC1" s="118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0.001*[3]EU28!$AB$453</f>
        <v>12.841416865877807</v>
      </c>
      <c r="E6" s="23">
        <f>0.001*[3]AT!$AB$453</f>
        <v>0.2975694899559021</v>
      </c>
      <c r="F6" s="23">
        <f>0.001*[3]BE!$AB$453</f>
        <v>0.40194183492660523</v>
      </c>
      <c r="G6" s="23">
        <f>0.001*[3]BG!$AB$453</f>
        <v>4.8213432312011723E-2</v>
      </c>
      <c r="H6" s="23">
        <f>0.001*[3]HR!$AB$453</f>
        <v>3.6108791112899781E-2</v>
      </c>
      <c r="I6" s="23">
        <f>0.001*[3]CY!$AB$453</f>
        <v>6.4940338134765628E-3</v>
      </c>
      <c r="J6" s="23">
        <f>0.001*[3]CZ!$AB$453</f>
        <v>0.57588950347900392</v>
      </c>
      <c r="K6" s="23">
        <f>0.001*[3]DK!$AB$453</f>
        <v>0.2497529640197754</v>
      </c>
      <c r="L6" s="23">
        <f>0.001*[3]EE!$AB$453</f>
        <v>1.9285952329635619E-2</v>
      </c>
      <c r="M6" s="23">
        <f>0.001*[3]FI!$AB$453</f>
        <v>0.14282934951782228</v>
      </c>
      <c r="N6" s="23">
        <f>0.001*[3]FR!$AB$453</f>
        <v>1.159758581161499</v>
      </c>
      <c r="O6" s="23">
        <f>0.001*[3]DE!$AB$453</f>
        <v>4.9807657012939455</v>
      </c>
      <c r="P6" s="23">
        <f>0.001*[3]GR!$AB$453</f>
        <v>0.14675371098518372</v>
      </c>
      <c r="Q6" s="23">
        <f>0.001*[3]HU!$AB$453</f>
        <v>0.19655437088012695</v>
      </c>
      <c r="R6" s="23">
        <f>0.001*[3]IE!$AB$453</f>
        <v>0.12495672130584717</v>
      </c>
      <c r="S6" s="23">
        <f>0.001*[3]IT!$AB$453</f>
        <v>1.8466832580566406</v>
      </c>
      <c r="T6" s="23">
        <f>0.001*[3]LA!$AB$453</f>
        <v>5.3997080087661742E-2</v>
      </c>
      <c r="U6" s="23">
        <f>0.001*[3]LT!$AB$453</f>
        <v>4.1519049406051639E-2</v>
      </c>
      <c r="V6" s="23">
        <f>0.001*[3]LU!$AB$453</f>
        <v>1.2430436737835407E-2</v>
      </c>
      <c r="W6" s="23">
        <f>0.001*[3]MT!$AB$453</f>
        <v>7.8627845644950868E-4</v>
      </c>
      <c r="X6" s="23">
        <f>0.001*[3]NL!$AB$453</f>
        <v>0.7001343579739332</v>
      </c>
      <c r="Y6" s="23">
        <f>0.001*[3]PL!$AB$453</f>
        <v>0.63554907584190368</v>
      </c>
      <c r="Z6" s="23">
        <f>0.001*[3]PT!$AB$453</f>
        <v>0.11509813112020492</v>
      </c>
      <c r="AA6" s="23">
        <f>0.001*[3]RO!$AB$453</f>
        <v>0.16913527393341066</v>
      </c>
      <c r="AB6" s="23">
        <f>0.001*[3]SK!$AB$453</f>
        <v>0.10409126225113868</v>
      </c>
      <c r="AC6" s="23">
        <f>0.001*[3]SI!$AB$453</f>
        <v>7.2057971000671392E-2</v>
      </c>
      <c r="AD6" s="23">
        <f>0.001*[3]ES!$AB$453</f>
        <v>0.60576844692230225</v>
      </c>
      <c r="AE6" s="23">
        <f>0.001*[3]SE!$AB$453</f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0.001*[3]EU28!$AB$454</f>
        <v>32.861897413432601</v>
      </c>
      <c r="E7" s="30">
        <f>0.001*[3]AT!$AB$454</f>
        <v>0.81851486241817473</v>
      </c>
      <c r="F7" s="30">
        <f>0.001*[3]BE!$AB$454</f>
        <v>1.1438099269866944</v>
      </c>
      <c r="G7" s="30">
        <f>0.001*[3]BG!$AB$454</f>
        <v>0.29673281478881836</v>
      </c>
      <c r="H7" s="30">
        <f>0.001*[3]HR!$AB$454</f>
        <v>8.3128236293792721E-2</v>
      </c>
      <c r="I7" s="30">
        <f>0.001*[3]CY!$AB$454</f>
        <v>0</v>
      </c>
      <c r="J7" s="30">
        <f>0.001*[3]CZ!$AB$454</f>
        <v>0.88728442668914798</v>
      </c>
      <c r="K7" s="30">
        <f>0.001*[3]DK!$AB$454</f>
        <v>1.1840292143821716</v>
      </c>
      <c r="L7" s="30">
        <f>0.001*[3]EE!$AB$454</f>
        <v>0.18768979454040527</v>
      </c>
      <c r="M7" s="30">
        <f>0.001*[3]FI!$AB$454</f>
        <v>2.5604535436630251</v>
      </c>
      <c r="N7" s="30">
        <f>0.001*[3]FR!$AB$454</f>
        <v>4.0467892074584961</v>
      </c>
      <c r="O7" s="30">
        <f>0.001*[3]DE!$AB$454</f>
        <v>5.6413381919860841</v>
      </c>
      <c r="P7" s="30">
        <f>0.001*[3]GR!$AB$454</f>
        <v>0.29450706100463869</v>
      </c>
      <c r="Q7" s="30">
        <f>0.001*[3]HU!$AB$454</f>
        <v>0.98005427742004392</v>
      </c>
      <c r="R7" s="30">
        <f>0.001*[3]IE!$AB$454</f>
        <v>0.23029088783264159</v>
      </c>
      <c r="S7" s="30">
        <f>0.001*[3]IT!$AB$454</f>
        <v>2.9363644466400145</v>
      </c>
      <c r="T7" s="30">
        <f>0.001*[3]LA!$AB$454</f>
        <v>8.6516448736190799E-2</v>
      </c>
      <c r="U7" s="30">
        <f>0.001*[3]LT!$AB$454</f>
        <v>0.16183902144432069</v>
      </c>
      <c r="V7" s="30">
        <f>0.001*[3]LU!$AB$454</f>
        <v>1.3363965034484863E-2</v>
      </c>
      <c r="W7" s="30">
        <f>0.001*[3]MT!$AB$454</f>
        <v>1.5036709308624268E-3</v>
      </c>
      <c r="X7" s="30">
        <f>0.001*[3]NL!$AB$454</f>
        <v>1.3374758344292641</v>
      </c>
      <c r="Y7" s="30">
        <f>0.001*[3]PL!$AB$454</f>
        <v>3.9752465896606446</v>
      </c>
      <c r="Z7" s="30">
        <f>0.001*[3]PT!$AB$454</f>
        <v>0.56841365098953245</v>
      </c>
      <c r="AA7" s="30">
        <f>0.001*[3]RO!$AB$454</f>
        <v>0.61045708465576176</v>
      </c>
      <c r="AB7" s="30">
        <f>0.001*[3]SK!$AB$454</f>
        <v>0.4734553375244141</v>
      </c>
      <c r="AC7" s="30">
        <f>0.001*[3]SI!$AB$454</f>
        <v>0.10859095764160157</v>
      </c>
      <c r="AD7" s="30">
        <f>0.001*[3]ES!$AB$454</f>
        <v>1.5641315631866455</v>
      </c>
      <c r="AE7" s="30">
        <f>0.001*[3]SE!$AB$454</f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0.001*[3]EU28!$AB$455</f>
        <v>4.2994126359522342</v>
      </c>
      <c r="E8" s="30">
        <f>0.001*[3]AT!$AB$455</f>
        <v>0.10650173950195313</v>
      </c>
      <c r="F8" s="30">
        <f>0.001*[3]BE!$AB$455</f>
        <v>0.116323486328125</v>
      </c>
      <c r="G8" s="30">
        <f>0.001*[3]BG!$AB$455</f>
        <v>1.9639039993286134E-2</v>
      </c>
      <c r="H8" s="30">
        <f>0.001*[3]HR!$AB$455</f>
        <v>1.1914901733398438E-2</v>
      </c>
      <c r="I8" s="30">
        <f>0.001*[3]CY!$AB$455</f>
        <v>4.4517889022827146E-3</v>
      </c>
      <c r="J8" s="30">
        <f>0.001*[3]CZ!$AB$455</f>
        <v>3.2568927764892577E-2</v>
      </c>
      <c r="K8" s="30">
        <f>0.001*[3]DK!$AB$455</f>
        <v>0.12919869995117189</v>
      </c>
      <c r="L8" s="30">
        <f>0.001*[3]EE!$AB$455</f>
        <v>8.6406698226928706E-3</v>
      </c>
      <c r="M8" s="30">
        <f>0.001*[3]FI!$AB$455</f>
        <v>4.7820507049560548E-2</v>
      </c>
      <c r="N8" s="30">
        <f>0.001*[3]FR!$AB$455</f>
        <v>0.89491436767578125</v>
      </c>
      <c r="O8" s="30">
        <f>0.001*[3]DE!$AB$455</f>
        <v>0.75814831542968752</v>
      </c>
      <c r="P8" s="30">
        <f>0.001*[3]GR!$AB$455</f>
        <v>2.3656795501708985E-2</v>
      </c>
      <c r="Q8" s="30">
        <f>0.001*[3]HU!$AB$455</f>
        <v>5.0725753784179692E-2</v>
      </c>
      <c r="R8" s="30">
        <f>0.001*[3]IE!$AB$455</f>
        <v>4.4929553985595706E-2</v>
      </c>
      <c r="S8" s="30">
        <f>0.001*[3]IT!$AB$455</f>
        <v>0.58045693969726564</v>
      </c>
      <c r="T8" s="30">
        <f>0.001*[3]LA!$AB$455</f>
        <v>3.0764758586883548E-3</v>
      </c>
      <c r="U8" s="30">
        <f>0.001*[3]LT!$AB$455</f>
        <v>9.7016351521015173E-3</v>
      </c>
      <c r="V8" s="30">
        <f>0.001*[3]LU!$AB$455</f>
        <v>7.0153833627700805E-3</v>
      </c>
      <c r="W8" s="30">
        <f>0.001*[3]MT!$AB$455</f>
        <v>1.8561177253723145E-3</v>
      </c>
      <c r="X8" s="30">
        <f>0.001*[3]NL!$AB$455</f>
        <v>0.37055563354492188</v>
      </c>
      <c r="Y8" s="30">
        <f>0.001*[3]PL!$AB$455</f>
        <v>8.7210376739501952E-2</v>
      </c>
      <c r="Z8" s="30">
        <f>0.001*[3]PT!$AB$455</f>
        <v>4.8199688434600832E-2</v>
      </c>
      <c r="AA8" s="30">
        <f>0.001*[3]RO!$AB$455</f>
        <v>0.1316600341796875</v>
      </c>
      <c r="AB8" s="30">
        <f>0.001*[3]SK!$AB$455</f>
        <v>2.3645587921142578E-2</v>
      </c>
      <c r="AC8" s="30">
        <f>0.001*[3]SI!$AB$455</f>
        <v>1.151400375366211E-2</v>
      </c>
      <c r="AD8" s="30">
        <f>0.001*[3]ES!$AB$455</f>
        <v>0.63864805603027341</v>
      </c>
      <c r="AE8" s="30">
        <f>0.001*[3]SE!$AB$455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0.001*[3]EU28!$AB$456</f>
        <v>3.4447471013376489</v>
      </c>
      <c r="E9" s="30">
        <f>0.001*[3]AT!$AB$456</f>
        <v>7.4332695007324215E-2</v>
      </c>
      <c r="F9" s="30">
        <f>0.001*[3]BE!$AB$456</f>
        <v>7.9216979980468755E-2</v>
      </c>
      <c r="G9" s="30">
        <f>0.001*[3]BG!$AB$456</f>
        <v>9.6014152526855467E-2</v>
      </c>
      <c r="H9" s="30">
        <f>0.001*[3]HR!$AB$456</f>
        <v>1.4287744522094727E-2</v>
      </c>
      <c r="I9" s="30">
        <f>0.001*[3]CY!$AB$456</f>
        <v>0</v>
      </c>
      <c r="J9" s="30">
        <f>0.001*[3]CZ!$AB$456</f>
        <v>2.3476129531860353E-2</v>
      </c>
      <c r="K9" s="30">
        <f>0.001*[3]DK!$AB$456</f>
        <v>6.8502120971679695E-2</v>
      </c>
      <c r="L9" s="30">
        <f>0.001*[3]EE!$AB$456</f>
        <v>4.6952247619628908E-3</v>
      </c>
      <c r="M9" s="30">
        <f>0.001*[3]FI!$AB$456</f>
        <v>2.709633255004883E-2</v>
      </c>
      <c r="N9" s="30">
        <f>0.001*[3]FR!$AB$456</f>
        <v>0.44827505493164066</v>
      </c>
      <c r="O9" s="30">
        <f>0.001*[3]DE!$AB$456</f>
        <v>0.33338406372070312</v>
      </c>
      <c r="P9" s="30">
        <f>0.001*[3]GR!$AB$456</f>
        <v>5.5770324707031249E-2</v>
      </c>
      <c r="Q9" s="30">
        <f>0.001*[3]HU!$AB$456</f>
        <v>0.11414888000488281</v>
      </c>
      <c r="R9" s="30">
        <f>0.001*[3]IE!$AB$456</f>
        <v>1.9804244995117189E-2</v>
      </c>
      <c r="S9" s="30">
        <f>0.001*[3]IT!$AB$456</f>
        <v>1.3470418701171876</v>
      </c>
      <c r="T9" s="30">
        <f>0.001*[3]LA!$AB$456</f>
        <v>5.5011782646179203E-3</v>
      </c>
      <c r="U9" s="30">
        <f>0.001*[3]LT!$AB$456</f>
        <v>8.4924011230468749E-3</v>
      </c>
      <c r="V9" s="30">
        <f>0.001*[3]LU!$AB$456</f>
        <v>5.676194094121456E-6</v>
      </c>
      <c r="W9" s="30">
        <f>0.001*[3]MT!$AB$456</f>
        <v>3.2359231263399127E-6</v>
      </c>
      <c r="X9" s="30">
        <f>0.001*[3]NL!$AB$456</f>
        <v>7.9216979980468755E-2</v>
      </c>
      <c r="Y9" s="30">
        <f>0.001*[3]PL!$AB$456</f>
        <v>9.9021224975585936E-2</v>
      </c>
      <c r="Z9" s="30">
        <f>0.001*[3]PT!$AB$456</f>
        <v>3.9073513031005862E-2</v>
      </c>
      <c r="AA9" s="30">
        <f>0.001*[3]RO!$AB$456</f>
        <v>0.32497692871093753</v>
      </c>
      <c r="AB9" s="30">
        <f>0.001*[3]SK!$AB$456</f>
        <v>2.7047702789306641E-2</v>
      </c>
      <c r="AC9" s="30">
        <f>0.001*[3]SI!$AB$456</f>
        <v>2.6260269165039062E-2</v>
      </c>
      <c r="AD9" s="30">
        <f>0.001*[3]ES!$AB$456</f>
        <v>8.394161987304688E-2</v>
      </c>
      <c r="AE9" s="30">
        <f>0.001*[3]SE!$AB$456</f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0.001*[3]EU28!$AB$457</f>
        <v>96.670567749023434</v>
      </c>
      <c r="E10" s="30">
        <f>0.001*[3]AT!$AB$457</f>
        <v>8.8075839843750003</v>
      </c>
      <c r="F10" s="30">
        <f>0.001*[3]BE!$AB$457</f>
        <v>5.6650009155273441E-2</v>
      </c>
      <c r="G10" s="30">
        <f>0.001*[3]BG!$AB$457</f>
        <v>1.9936166992187501</v>
      </c>
      <c r="H10" s="30">
        <f>0.001*[3]HR!$AB$457</f>
        <v>2.1684741210937499</v>
      </c>
      <c r="I10" s="30">
        <f>0.001*[3]CY!$AB$457</f>
        <v>0</v>
      </c>
      <c r="J10" s="30">
        <f>0.001*[3]CZ!$AB$457</f>
        <v>0.77558996582031248</v>
      </c>
      <c r="K10" s="30">
        <f>0.001*[3]DK!$AB$457</f>
        <v>0</v>
      </c>
      <c r="L10" s="30">
        <f>0.001*[3]EE!$AB$457</f>
        <v>0</v>
      </c>
      <c r="M10" s="30">
        <f>0.001*[3]FI!$AB$457</f>
        <v>2.9628703613281249</v>
      </c>
      <c r="N10" s="30">
        <f>0.001*[3]FR!$AB$457</f>
        <v>16.466109375000002</v>
      </c>
      <c r="O10" s="30">
        <f>0.001*[3]DE!$AB$457</f>
        <v>3.37169970703125</v>
      </c>
      <c r="P10" s="30">
        <f>0.001*[3]GR!$AB$457</f>
        <v>3.0043752441406251</v>
      </c>
      <c r="Q10" s="30">
        <f>0.001*[3]HU!$AB$457</f>
        <v>4.5803432464599607E-2</v>
      </c>
      <c r="R10" s="30">
        <f>0.001*[3]IE!$AB$457</f>
        <v>0.21711181640624999</v>
      </c>
      <c r="S10" s="30">
        <f>0.001*[3]IT!$AB$457</f>
        <v>12.430775390625</v>
      </c>
      <c r="T10" s="30">
        <f>0.001*[3]LA!$AB$457</f>
        <v>1.7543918457031251</v>
      </c>
      <c r="U10" s="30">
        <f>0.001*[3]LT!$AB$457</f>
        <v>0.10801399230957032</v>
      </c>
      <c r="V10" s="30">
        <f>0.001*[3]LU!$AB$457</f>
        <v>0</v>
      </c>
      <c r="W10" s="30">
        <f>0.001*[3]MT!$AB$457</f>
        <v>0</v>
      </c>
      <c r="X10" s="30">
        <f>0.001*[3]NL!$AB$457</f>
        <v>3.7000003814697265E-2</v>
      </c>
      <c r="Y10" s="30">
        <f>0.001*[3]PL!$AB$457</f>
        <v>0.3048799743652344</v>
      </c>
      <c r="Z10" s="30">
        <f>0.001*[3]PT!$AB$457</f>
        <v>4.3139033203124999</v>
      </c>
      <c r="AA10" s="30">
        <f>0.001*[3]RO!$AB$457</f>
        <v>6.9850180664062504</v>
      </c>
      <c r="AB10" s="30">
        <f>0.001*[3]SK!$AB$457</f>
        <v>1.6920201416015626</v>
      </c>
      <c r="AC10" s="30">
        <f>0.001*[3]SI!$AB$457</f>
        <v>0.99746936035156253</v>
      </c>
      <c r="AD10" s="30">
        <f>0.001*[3]ES!$AB$457</f>
        <v>12.19896484375</v>
      </c>
      <c r="AE10" s="30">
        <f>0.001*[3]SE!$AB$457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0.001*[3]EU28!$AB$458</f>
        <v>16.671411246776582</v>
      </c>
      <c r="E11" s="30">
        <f>0.001*[3]AT!$AB$458</f>
        <v>1.89616162109375</v>
      </c>
      <c r="F11" s="30">
        <f>0.001*[3]BE!$AB$458</f>
        <v>6.9366668701171877E-2</v>
      </c>
      <c r="G11" s="30">
        <f>0.001*[3]BG!$AB$458</f>
        <v>0.2980778503417969</v>
      </c>
      <c r="H11" s="30">
        <f>0.001*[3]HR!$AB$458</f>
        <v>0.19638511657714844</v>
      </c>
      <c r="I11" s="30">
        <f>0.001*[3]CY!$AB$458</f>
        <v>1.544201135635376E-3</v>
      </c>
      <c r="J11" s="30">
        <f>0.001*[3]CZ!$AB$458</f>
        <v>0.41069995117187502</v>
      </c>
      <c r="K11" s="30">
        <f>0.001*[3]DK!$AB$458</f>
        <v>1.0999999046325684E-2</v>
      </c>
      <c r="L11" s="30">
        <f>0.001*[3]EE!$AB$458</f>
        <v>8.0999994277954103E-3</v>
      </c>
      <c r="M11" s="30">
        <f>0.001*[3]FI!$AB$458</f>
        <v>0.44300003051757814</v>
      </c>
      <c r="N11" s="30">
        <f>0.001*[3]FR!$AB$458</f>
        <v>3.11285400390625</v>
      </c>
      <c r="O11" s="30">
        <f>0.001*[3]DE!$AB$458</f>
        <v>1.1936300048828126</v>
      </c>
      <c r="P11" s="30">
        <f>0.001*[3]GR!$AB$458</f>
        <v>0.14311666870117187</v>
      </c>
      <c r="Q11" s="30">
        <f>0.001*[3]HU!$AB$458</f>
        <v>1.9695339202880861E-2</v>
      </c>
      <c r="R11" s="30">
        <f>0.001*[3]IE!$AB$458</f>
        <v>6.6000000000000003E-2</v>
      </c>
      <c r="S11" s="30">
        <f>0.001*[3]IT!$AB$458</f>
        <v>2.813533447265625</v>
      </c>
      <c r="T11" s="30">
        <f>0.001*[3]LA!$AB$458</f>
        <v>8.8598167419433591E-2</v>
      </c>
      <c r="U11" s="30">
        <f>0.001*[3]LT!$AB$458</f>
        <v>5.3000003814697265E-2</v>
      </c>
      <c r="V11" s="30">
        <f>0.001*[3]LU!$AB$458</f>
        <v>4.6781959533691408E-2</v>
      </c>
      <c r="W11" s="30">
        <f>0.001*[3]MT!$AB$458</f>
        <v>0</v>
      </c>
      <c r="X11" s="30">
        <f>0.001*[3]NL!$AB$458</f>
        <v>2.200000047683716E-3</v>
      </c>
      <c r="Y11" s="30">
        <f>0.001*[3]PL!$AB$458</f>
        <v>0.5684446411132813</v>
      </c>
      <c r="Z11" s="30">
        <f>0.001*[3]PT!$AB$458</f>
        <v>0.52698492431640631</v>
      </c>
      <c r="AA11" s="30">
        <f>0.001*[3]RO!$AB$458</f>
        <v>0.6590409545898438</v>
      </c>
      <c r="AB11" s="30">
        <f>0.001*[3]SK!$AB$458</f>
        <v>0.13952047729492187</v>
      </c>
      <c r="AC11" s="30">
        <f>0.001*[3]SI!$AB$458</f>
        <v>0.21070426940917969</v>
      </c>
      <c r="AD11" s="30">
        <f>0.001*[3]ES!$AB$458</f>
        <v>2.3664760742187498</v>
      </c>
      <c r="AE11" s="30">
        <f>0.001*[3]SE!$AB$458</f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0.001*[3]EU28!$AB$459</f>
        <v>486.74013168907169</v>
      </c>
      <c r="E12" s="32">
        <f>0.001*[3]AT!$AB$459</f>
        <v>15.953395263671876</v>
      </c>
      <c r="F12" s="32">
        <f>0.001*[3]BE!$AB$459</f>
        <v>26.543275390625002</v>
      </c>
      <c r="G12" s="32">
        <f>0.001*[3]BG!$AB$459</f>
        <v>4.3746549072265628</v>
      </c>
      <c r="H12" s="32">
        <f>0.001*[3]HR!$AB$459</f>
        <v>1.8500260620117188</v>
      </c>
      <c r="I12" s="32">
        <f>0.001*[3]CY!$AB$459</f>
        <v>1.2008872528076173</v>
      </c>
      <c r="J12" s="32">
        <f>0.001*[3]CZ!$AB$459</f>
        <v>13.22771435546875</v>
      </c>
      <c r="K12" s="32">
        <f>0.001*[3]DK!$AB$459</f>
        <v>5.4943658447265626</v>
      </c>
      <c r="L12" s="32">
        <f>0.001*[3]EE!$AB$459</f>
        <v>3.1307701110839845E-2</v>
      </c>
      <c r="M12" s="32">
        <f>0.001*[3]FI!$AB$459</f>
        <v>1.7206185607910156</v>
      </c>
      <c r="N12" s="32">
        <f>0.001*[3]FR!$AB$459</f>
        <v>82.178360351562503</v>
      </c>
      <c r="O12" s="32">
        <f>0.001*[3]DE!$AB$459</f>
        <v>129.70437109375001</v>
      </c>
      <c r="P12" s="32">
        <f>0.001*[3]GR!$AB$459</f>
        <v>10.179239990234375</v>
      </c>
      <c r="Q12" s="32">
        <f>0.001*[3]HU!$AB$459</f>
        <v>13.579302734375</v>
      </c>
      <c r="R12" s="32">
        <f>0.001*[3]IE!$AB$459</f>
        <v>5.5859661865234376</v>
      </c>
      <c r="S12" s="32">
        <f>0.001*[3]IT!$AB$459</f>
        <v>72.913359374999999</v>
      </c>
      <c r="T12" s="32">
        <f>0.001*[3]LA!$AB$459</f>
        <v>6.9999300003051754E-2</v>
      </c>
      <c r="U12" s="32">
        <f>0.001*[3]LT!$AB$459</f>
        <v>0.15815532684326172</v>
      </c>
      <c r="V12" s="32">
        <f>0.001*[3]LU!$AB$459</f>
        <v>1.7983889770507813</v>
      </c>
      <c r="W12" s="32">
        <f>0.001*[3]MT!$AB$459</f>
        <v>0.36792447280883789</v>
      </c>
      <c r="X12" s="32">
        <f>0.001*[3]NL!$AB$459</f>
        <v>20.965309082031251</v>
      </c>
      <c r="Y12" s="32">
        <f>0.001*[3]PL!$AB$459</f>
        <v>4.2267549438476566</v>
      </c>
      <c r="Z12" s="32">
        <f>0.001*[3]PT!$AB$459</f>
        <v>6.145243957519531</v>
      </c>
      <c r="AA12" s="32">
        <f>0.001*[3]RO!$AB$459</f>
        <v>3.775092224121094</v>
      </c>
      <c r="AB12" s="32">
        <f>0.001*[3]SK!$AB$459</f>
        <v>5.659458862304688</v>
      </c>
      <c r="AC12" s="32">
        <f>0.001*[3]SI!$AB$459</f>
        <v>2.2891153564453126</v>
      </c>
      <c r="AD12" s="32">
        <f>0.001*[3]ES!$AB$459</f>
        <v>54.051798828125001</v>
      </c>
      <c r="AE12" s="32">
        <f>0.001*[3]SE!$AB$459</f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0.001*[3]EU28!$AB$460</f>
        <v>1.7386638140678405</v>
      </c>
      <c r="E13" s="30">
        <f>0.001*[3]AT!$AB$460</f>
        <v>0</v>
      </c>
      <c r="F13" s="30">
        <f>0.001*[3]BE!$AB$460</f>
        <v>0</v>
      </c>
      <c r="G13" s="30">
        <f>0.001*[3]BG!$AB$460</f>
        <v>0</v>
      </c>
      <c r="H13" s="30">
        <f>0.001*[3]HR!$AB$460</f>
        <v>0</v>
      </c>
      <c r="I13" s="30">
        <f>0.001*[3]CY!$AB$460</f>
        <v>5.0851202011108405E-4</v>
      </c>
      <c r="J13" s="30">
        <f>0.001*[3]CZ!$AB$460</f>
        <v>0</v>
      </c>
      <c r="K13" s="30">
        <f>0.001*[3]DK!$AB$460</f>
        <v>0</v>
      </c>
      <c r="L13" s="30">
        <f>0.001*[3]EE!$AB$460</f>
        <v>0</v>
      </c>
      <c r="M13" s="30">
        <f>0.001*[3]FI!$AB$460</f>
        <v>0</v>
      </c>
      <c r="N13" s="30">
        <f>0.001*[3]FR!$AB$460</f>
        <v>0</v>
      </c>
      <c r="O13" s="30">
        <f>0.001*[3]DE!$AB$460</f>
        <v>0</v>
      </c>
      <c r="P13" s="30">
        <f>0.001*[3]GR!$AB$460</f>
        <v>2.9656129837036135E-2</v>
      </c>
      <c r="Q13" s="30">
        <f>0.001*[3]HU!$AB$460</f>
        <v>0</v>
      </c>
      <c r="R13" s="30">
        <f>0.001*[3]IE!$AB$460</f>
        <v>0</v>
      </c>
      <c r="S13" s="30">
        <f>0.001*[3]IT!$AB$460</f>
        <v>0</v>
      </c>
      <c r="T13" s="30">
        <f>0.001*[3]LA!$AB$460</f>
        <v>0</v>
      </c>
      <c r="U13" s="30">
        <f>0.001*[3]LT!$AB$460</f>
        <v>0</v>
      </c>
      <c r="V13" s="30">
        <f>0.001*[3]LU!$AB$460</f>
        <v>0</v>
      </c>
      <c r="W13" s="30">
        <f>0.001*[3]MT!$AB$460</f>
        <v>0</v>
      </c>
      <c r="X13" s="30">
        <f>0.001*[3]NL!$AB$460</f>
        <v>0</v>
      </c>
      <c r="Y13" s="30">
        <f>0.001*[3]PL!$AB$460</f>
        <v>0</v>
      </c>
      <c r="Z13" s="30">
        <f>0.001*[3]PT!$AB$460</f>
        <v>6.3898097991943362E-2</v>
      </c>
      <c r="AA13" s="30">
        <f>0.001*[3]RO!$AB$460</f>
        <v>0</v>
      </c>
      <c r="AB13" s="30">
        <f>0.001*[3]SK!$AB$460</f>
        <v>0</v>
      </c>
      <c r="AC13" s="30">
        <f>0.001*[3]SI!$AB$460</f>
        <v>0</v>
      </c>
      <c r="AD13" s="30">
        <f>0.001*[3]ES!$AB$460</f>
        <v>1.64460107421875</v>
      </c>
      <c r="AE13" s="30">
        <f>0.001*[3]SE!$AB$460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0.001*[3]EU28!$AB$461</f>
        <v>6.1767096757888794E-2</v>
      </c>
      <c r="E14" s="32">
        <f>0.001*[3]AT!$AB$461</f>
        <v>0</v>
      </c>
      <c r="F14" s="32">
        <f>0.001*[3]BE!$AB$461</f>
        <v>0</v>
      </c>
      <c r="G14" s="32">
        <f>0.001*[3]BG!$AB$461</f>
        <v>0</v>
      </c>
      <c r="H14" s="32">
        <f>0.001*[3]HR!$AB$461</f>
        <v>0</v>
      </c>
      <c r="I14" s="32">
        <f>0.001*[3]CY!$AB$461</f>
        <v>0</v>
      </c>
      <c r="J14" s="32">
        <f>0.001*[3]CZ!$AB$461</f>
        <v>0</v>
      </c>
      <c r="K14" s="32">
        <f>0.001*[3]DK!$AB$461</f>
        <v>0</v>
      </c>
      <c r="L14" s="32">
        <f>0.001*[3]EE!$AB$461</f>
        <v>0</v>
      </c>
      <c r="M14" s="32">
        <f>0.001*[3]FI!$AB$461</f>
        <v>0</v>
      </c>
      <c r="N14" s="32">
        <f>0.001*[3]FR!$AB$461</f>
        <v>0</v>
      </c>
      <c r="O14" s="32">
        <f>0.001*[3]DE!$AB$461</f>
        <v>0</v>
      </c>
      <c r="P14" s="32">
        <f>0.001*[3]GR!$AB$461</f>
        <v>0</v>
      </c>
      <c r="Q14" s="32">
        <f>0.001*[3]HU!$AB$461</f>
        <v>0</v>
      </c>
      <c r="R14" s="32">
        <f>0.001*[3]IE!$AB$461</f>
        <v>4.7566833496093747E-3</v>
      </c>
      <c r="S14" s="32">
        <f>0.001*[3]IT!$AB$461</f>
        <v>2.4733345508575438E-3</v>
      </c>
      <c r="T14" s="32">
        <f>0.001*[3]LA!$AB$461</f>
        <v>0</v>
      </c>
      <c r="U14" s="32">
        <f>0.001*[3]LT!$AB$461</f>
        <v>0</v>
      </c>
      <c r="V14" s="32">
        <f>0.001*[3]LU!$AB$461</f>
        <v>0</v>
      </c>
      <c r="W14" s="32">
        <f>0.001*[3]MT!$AB$461</f>
        <v>0</v>
      </c>
      <c r="X14" s="32">
        <f>0.001*[3]NL!$AB$461</f>
        <v>0</v>
      </c>
      <c r="Y14" s="32">
        <f>0.001*[3]PL!$AB$461</f>
        <v>0</v>
      </c>
      <c r="Z14" s="32">
        <f>0.001*[3]PT!$AB$461</f>
        <v>5.4537078857421879E-2</v>
      </c>
      <c r="AA14" s="32">
        <f>0.001*[3]RO!$AB$461</f>
        <v>0</v>
      </c>
      <c r="AB14" s="32">
        <f>0.001*[3]SK!$AB$461</f>
        <v>0</v>
      </c>
      <c r="AC14" s="32">
        <f>0.001*[3]SI!$AB$461</f>
        <v>0</v>
      </c>
      <c r="AD14" s="32">
        <f>0.001*[3]ES!$AB$461</f>
        <v>0</v>
      </c>
      <c r="AE14" s="32">
        <f>0.001*[3]SE!$AB$461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0.001*[3]EU28!$AB$462</f>
        <v>270.90216332244876</v>
      </c>
      <c r="E15" s="32">
        <f>0.001*[3]AT!$AB$462</f>
        <v>6.7413061523437499</v>
      </c>
      <c r="F15" s="32">
        <f>0.001*[3]BE!$AB$462</f>
        <v>7.1652446289062501</v>
      </c>
      <c r="G15" s="32">
        <f>0.001*[3]BG!$AB$462</f>
        <v>1.71222900390625</v>
      </c>
      <c r="H15" s="32">
        <f>0.001*[3]HR!$AB$462</f>
        <v>1.9191210937500001</v>
      </c>
      <c r="I15" s="32">
        <f>0.001*[3]CY!$AB$462</f>
        <v>0.99700762939453125</v>
      </c>
      <c r="J15" s="32">
        <f>0.001*[3]CZ!$AB$462</f>
        <v>0.89035382080078129</v>
      </c>
      <c r="K15" s="32">
        <f>0.001*[3]DK!$AB$462</f>
        <v>7.4752783203125004</v>
      </c>
      <c r="L15" s="32">
        <f>0.001*[3]EE!$AB$462</f>
        <v>1.484123046875</v>
      </c>
      <c r="M15" s="32">
        <f>0.001*[3]FI!$AB$462</f>
        <v>5.5452714843750002</v>
      </c>
      <c r="N15" s="32">
        <f>0.001*[3]FR!$AB$462</f>
        <v>18.764837890625</v>
      </c>
      <c r="O15" s="32">
        <f>0.001*[3]DE!$AB$462</f>
        <v>71.163984374999998</v>
      </c>
      <c r="P15" s="32">
        <f>0.001*[3]GR!$AB$462</f>
        <v>5.2399145507812497</v>
      </c>
      <c r="Q15" s="32">
        <f>0.001*[3]HU!$AB$462</f>
        <v>0.37593997192382811</v>
      </c>
      <c r="R15" s="32">
        <f>0.001*[3]IE!$AB$462</f>
        <v>8.3656894531250003</v>
      </c>
      <c r="S15" s="32">
        <f>0.001*[3]IT!$AB$462</f>
        <v>19.160634765625002</v>
      </c>
      <c r="T15" s="32">
        <f>0.001*[3]LA!$AB$462</f>
        <v>0.48072769165039064</v>
      </c>
      <c r="U15" s="32">
        <f>0.001*[3]LT!$AB$462</f>
        <v>1.952109130859375</v>
      </c>
      <c r="V15" s="32">
        <f>0.001*[3]LU!$AB$462</f>
        <v>0.21150613403320312</v>
      </c>
      <c r="W15" s="32">
        <f>0.001*[3]MT!$AB$462</f>
        <v>9.0762382507324227E-2</v>
      </c>
      <c r="X15" s="32">
        <f>0.001*[3]NL!$AB$462</f>
        <v>7.2347690429687503</v>
      </c>
      <c r="Y15" s="32">
        <f>0.001*[3]PL!$AB$462</f>
        <v>17.954933593749999</v>
      </c>
      <c r="Z15" s="32">
        <f>0.001*[3]PT!$AB$462</f>
        <v>12.4678427734375</v>
      </c>
      <c r="AA15" s="32">
        <f>0.001*[3]RO!$AB$462</f>
        <v>4.97878173828125</v>
      </c>
      <c r="AB15" s="32">
        <f>0.001*[3]SK!$AB$462</f>
        <v>0.37189797973632815</v>
      </c>
      <c r="AC15" s="32">
        <f>0.001*[3]SI!$AB$462</f>
        <v>0.51582147216796881</v>
      </c>
      <c r="AD15" s="32">
        <f>0.001*[3]ES!$AB$462</f>
        <v>52.658523437500001</v>
      </c>
      <c r="AE15" s="32">
        <f>0.001*[3]SE!$AB$462</f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0.001*[3]EU28!$AB$463</f>
        <v>58.883732192516327</v>
      </c>
      <c r="E16" s="32">
        <f>0.001*[3]AT!$AB$463</f>
        <v>0</v>
      </c>
      <c r="F16" s="32">
        <f>0.001*[3]BE!$AB$463</f>
        <v>5.3473681640624999</v>
      </c>
      <c r="G16" s="32">
        <f>0.001*[3]BG!$AB$463</f>
        <v>7.2807383537292483E-3</v>
      </c>
      <c r="H16" s="32">
        <f>0.001*[3]HR!$AB$463</f>
        <v>0</v>
      </c>
      <c r="I16" s="32">
        <f>0.001*[3]CY!$AB$463</f>
        <v>0</v>
      </c>
      <c r="J16" s="32">
        <f>0.001*[3]CZ!$AB$463</f>
        <v>0</v>
      </c>
      <c r="K16" s="32">
        <f>0.001*[3]DK!$AB$463</f>
        <v>3.2895075683593751</v>
      </c>
      <c r="L16" s="32">
        <f>0.001*[3]EE!$AB$463</f>
        <v>3.3777565002441404E-2</v>
      </c>
      <c r="M16" s="32">
        <f>0.001*[3]FI!$AB$463</f>
        <v>0.19166122436523439</v>
      </c>
      <c r="N16" s="32">
        <f>0.001*[3]FR!$AB$463</f>
        <v>9.1076933593750002</v>
      </c>
      <c r="O16" s="32">
        <f>0.001*[3]DE!$AB$463</f>
        <v>25.660314453125</v>
      </c>
      <c r="P16" s="32">
        <f>0.001*[3]GR!$AB$463</f>
        <v>0.19444264221191407</v>
      </c>
      <c r="Q16" s="32">
        <f>0.001*[3]HU!$AB$463</f>
        <v>0</v>
      </c>
      <c r="R16" s="32">
        <f>0.001*[3]IE!$AB$463</f>
        <v>0.72887890625000007</v>
      </c>
      <c r="S16" s="32">
        <f>0.001*[3]IT!$AB$463</f>
        <v>0.13898619079589844</v>
      </c>
      <c r="T16" s="32">
        <f>0.001*[3]LA!$AB$463</f>
        <v>3.0708274841308593E-2</v>
      </c>
      <c r="U16" s="32">
        <f>0.001*[3]LT!$AB$463</f>
        <v>1.395160484313965E-2</v>
      </c>
      <c r="V16" s="32">
        <f>0.001*[3]LU!$AB$463</f>
        <v>0</v>
      </c>
      <c r="W16" s="32">
        <f>0.001*[3]MT!$AB$463</f>
        <v>6.9097824096679694E-2</v>
      </c>
      <c r="X16" s="32">
        <f>0.001*[3]NL!$AB$463</f>
        <v>12.10369140625</v>
      </c>
      <c r="Y16" s="32">
        <f>0.001*[3]PL!$AB$463</f>
        <v>0.41696093750000002</v>
      </c>
      <c r="Z16" s="32">
        <f>0.001*[3]PT!$AB$463</f>
        <v>6.730509948730469E-2</v>
      </c>
      <c r="AA16" s="32">
        <f>0.001*[3]RO!$AB$463</f>
        <v>9.3793048858642585E-3</v>
      </c>
      <c r="AB16" s="32">
        <f>0.001*[3]SK!$AB$463</f>
        <v>0</v>
      </c>
      <c r="AC16" s="32">
        <f>0.001*[3]SI!$AB$463</f>
        <v>0</v>
      </c>
      <c r="AD16" s="32">
        <f>0.001*[3]ES!$AB$463</f>
        <v>0.32972070312500001</v>
      </c>
      <c r="AE16" s="32">
        <f>0.001*[3]SE!$AB$463</f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0.001*[3]EU28!$AB$464</f>
        <v>985.11591112726273</v>
      </c>
      <c r="E17" s="36">
        <f>0.001*[3]AT!$AB$464</f>
        <v>34.695365808367733</v>
      </c>
      <c r="F17" s="36">
        <f>0.001*[3]BE!$AB$464</f>
        <v>40.923197089672087</v>
      </c>
      <c r="G17" s="36">
        <f>0.001*[3]BG!$AB$464</f>
        <v>8.8464586386680608</v>
      </c>
      <c r="H17" s="36">
        <f>0.001*[3]HR!$AB$464</f>
        <v>6.2794460670948027</v>
      </c>
      <c r="I17" s="36">
        <f>0.001*[3]CY!$AB$464</f>
        <v>2.2108934180736544</v>
      </c>
      <c r="J17" s="36">
        <f>0.001*[3]CZ!$AB$464</f>
        <v>16.823577080726626</v>
      </c>
      <c r="K17" s="36">
        <f>0.001*[3]DK!$AB$464</f>
        <v>17.901634731769562</v>
      </c>
      <c r="L17" s="36">
        <f>0.001*[3]EE!$AB$464</f>
        <v>1.7776199538707733</v>
      </c>
      <c r="M17" s="36">
        <f>0.001*[3]FI!$AB$464</f>
        <v>13.64162139415741</v>
      </c>
      <c r="N17" s="36">
        <f>0.001*[3]FR!$AB$464</f>
        <v>136.17959219169617</v>
      </c>
      <c r="O17" s="36">
        <f>0.001*[3]DE!$AB$464</f>
        <v>242.80763590621947</v>
      </c>
      <c r="P17" s="36">
        <f>0.001*[3]GR!$AB$464</f>
        <v>19.311433118104937</v>
      </c>
      <c r="Q17" s="36">
        <f>0.001*[3]HU!$AB$464</f>
        <v>15.362224760055541</v>
      </c>
      <c r="R17" s="36">
        <f>0.001*[3]IE!$AB$464</f>
        <v>15.388384453773499</v>
      </c>
      <c r="S17" s="36">
        <f>0.001*[3]IT!$AB$464</f>
        <v>114.17030901837349</v>
      </c>
      <c r="T17" s="36">
        <f>0.001*[3]LA!$AB$464</f>
        <v>2.5735164625644686</v>
      </c>
      <c r="U17" s="36">
        <f>0.001*[3]LT!$AB$464</f>
        <v>2.5067821657955647</v>
      </c>
      <c r="V17" s="36">
        <f>0.001*[3]LU!$AB$464</f>
        <v>2.0894925319468602</v>
      </c>
      <c r="W17" s="36">
        <f>0.001*[3]MT!$AB$464</f>
        <v>0.53193398244865242</v>
      </c>
      <c r="X17" s="36">
        <f>0.001*[3]NL!$AB$464</f>
        <v>42.830352341040971</v>
      </c>
      <c r="Y17" s="36">
        <f>0.001*[3]PL!$AB$464</f>
        <v>28.269001357793808</v>
      </c>
      <c r="Z17" s="36">
        <f>0.001*[3]PT!$AB$464</f>
        <v>24.410500235497953</v>
      </c>
      <c r="AA17" s="36">
        <f>0.001*[3]RO!$AB$464</f>
        <v>17.6435416097641</v>
      </c>
      <c r="AB17" s="36">
        <f>0.001*[3]SK!$AB$464</f>
        <v>8.491137351423502</v>
      </c>
      <c r="AC17" s="36">
        <f>0.001*[3]SI!$AB$464</f>
        <v>4.231533659934998</v>
      </c>
      <c r="AD17" s="36">
        <f>0.001*[3]ES!$AB$464</f>
        <v>126.14257464694977</v>
      </c>
      <c r="AE17" s="36">
        <f>0.001*[3]SE!$AB$464</f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0.001*[3]EU28!$AB$465</f>
        <v>34.877087222844366</v>
      </c>
      <c r="E18" s="30">
        <f>0.001*[3]AT!$AB$465</f>
        <v>1.1029696044921875</v>
      </c>
      <c r="F18" s="30">
        <f>0.001*[3]BE!$AB$465</f>
        <v>0.9193175048828125</v>
      </c>
      <c r="G18" s="30">
        <f>0.001*[3]BG!$AB$465</f>
        <v>0.21666290283203127</v>
      </c>
      <c r="H18" s="30">
        <f>0.001*[3]HR!$AB$465</f>
        <v>8.5541748046875005E-2</v>
      </c>
      <c r="I18" s="30">
        <f>0.001*[3]CY!$AB$465</f>
        <v>8.1612749099731451E-3</v>
      </c>
      <c r="J18" s="30">
        <f>0.001*[3]CZ!$AB$465</f>
        <v>1.1486929931640626</v>
      </c>
      <c r="K18" s="30">
        <f>0.001*[3]DK!$AB$465</f>
        <v>1.4902572021484375</v>
      </c>
      <c r="L18" s="30">
        <f>0.001*[3]EE!$AB$465</f>
        <v>0.1448551788330078</v>
      </c>
      <c r="M18" s="30">
        <f>0.001*[3]FI!$AB$465</f>
        <v>2.7170153808593751</v>
      </c>
      <c r="N18" s="30">
        <f>0.001*[3]FR!$AB$465</f>
        <v>4.0723161621093755</v>
      </c>
      <c r="O18" s="30">
        <f>0.001*[3]DE!$AB$465</f>
        <v>8.0983769531249994</v>
      </c>
      <c r="P18" s="30">
        <f>0.001*[3]GR!$AB$465</f>
        <v>0.22656166076660156</v>
      </c>
      <c r="Q18" s="30">
        <f>0.001*[3]HU!$AB$465</f>
        <v>0.87461761474609379</v>
      </c>
      <c r="R18" s="30">
        <f>0.001*[3]IE!$AB$465</f>
        <v>0.20278216552734377</v>
      </c>
      <c r="S18" s="30">
        <f>0.001*[3]IT!$AB$465</f>
        <v>3.314224365234375</v>
      </c>
      <c r="T18" s="30">
        <f>0.001*[3]LA!$AB$465</f>
        <v>0.12640756225585939</v>
      </c>
      <c r="U18" s="30">
        <f>0.001*[3]LT!$AB$465</f>
        <v>0.17385725402832031</v>
      </c>
      <c r="V18" s="30">
        <f>0.001*[3]LU!$AB$465</f>
        <v>3.0299493789672852E-2</v>
      </c>
      <c r="W18" s="30">
        <f>0.001*[3]MT!$AB$465</f>
        <v>2.5919035077095033E-4</v>
      </c>
      <c r="X18" s="30">
        <f>0.001*[3]NL!$AB$465</f>
        <v>1.7872813720703125</v>
      </c>
      <c r="Y18" s="30">
        <f>0.001*[3]PL!$AB$465</f>
        <v>2.3876462402343752</v>
      </c>
      <c r="Z18" s="30">
        <f>0.001*[3]PT!$AB$465</f>
        <v>0.23287216186523438</v>
      </c>
      <c r="AA18" s="30">
        <f>0.001*[3]RO!$AB$465</f>
        <v>0.56262078857421871</v>
      </c>
      <c r="AB18" s="30">
        <f>0.001*[3]SK!$AB$465</f>
        <v>0.39452740478515624</v>
      </c>
      <c r="AC18" s="30">
        <f>0.001*[3]SI!$AB$465</f>
        <v>0.14186441040039063</v>
      </c>
      <c r="AD18" s="30">
        <f>0.001*[3]ES!$AB$465</f>
        <v>1.7753105468750001</v>
      </c>
      <c r="AE18" s="30">
        <f>0.001*[3]SE!$AB$465</f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0.001*[3]EU28!$AB$466</f>
        <v>378.08015864562987</v>
      </c>
      <c r="E19" s="40">
        <f>0.001*[3]AT!$AB$466</f>
        <v>14.554220703125001</v>
      </c>
      <c r="F19" s="40">
        <f>0.001*[3]BE!$AB$466</f>
        <v>22.31525390625</v>
      </c>
      <c r="G19" s="40">
        <f>0.001*[3]BG!$AB$466</f>
        <v>3.2685517578124998</v>
      </c>
      <c r="H19" s="40">
        <f>0.001*[3]HR!$AB$466</f>
        <v>1.497059326171875</v>
      </c>
      <c r="I19" s="40">
        <f>0.001*[3]CY!$AB$466</f>
        <v>1.0390098876953124</v>
      </c>
      <c r="J19" s="40">
        <f>0.001*[3]CZ!$AB$466</f>
        <v>9.8792167968749993</v>
      </c>
      <c r="K19" s="40">
        <f>0.001*[3]DK!$AB$466</f>
        <v>4.5621005859375003</v>
      </c>
      <c r="L19" s="40">
        <f>0.001*[3]EE!$AB$466</f>
        <v>2.3036281585693361E-2</v>
      </c>
      <c r="M19" s="40">
        <f>0.001*[3]FI!$AB$466</f>
        <v>1.3093126220703126</v>
      </c>
      <c r="N19" s="40">
        <f>0.001*[3]FR!$AB$466</f>
        <v>67.103085937499998</v>
      </c>
      <c r="O19" s="40">
        <f>0.001*[3]DE!$AB$466</f>
        <v>96.490195312500006</v>
      </c>
      <c r="P19" s="40">
        <f>0.001*[3]GR!$AB$466</f>
        <v>8.1153916015625001</v>
      </c>
      <c r="Q19" s="40">
        <f>0.001*[3]HU!$AB$466</f>
        <v>10.194827148437501</v>
      </c>
      <c r="R19" s="40">
        <f>0.001*[3]IE!$AB$466</f>
        <v>4.8755419921875003</v>
      </c>
      <c r="S19" s="40">
        <f>0.001*[3]IT!$AB$466</f>
        <v>49.366820312500003</v>
      </c>
      <c r="T19" s="40">
        <f>0.001*[3]LA!$AB$466</f>
        <v>5.4950832366943363E-2</v>
      </c>
      <c r="U19" s="40">
        <f>0.001*[3]LT!$AB$466</f>
        <v>0.12187670135498047</v>
      </c>
      <c r="V19" s="40">
        <f>0.001*[3]LU!$AB$466</f>
        <v>1.5420045166015626</v>
      </c>
      <c r="W19" s="40">
        <f>0.001*[3]MT!$AB$466</f>
        <v>0.33492080688476561</v>
      </c>
      <c r="X19" s="40">
        <f>0.001*[3]NL!$AB$466</f>
        <v>17.461015625000002</v>
      </c>
      <c r="Y19" s="40">
        <f>0.001*[3]PL!$AB$466</f>
        <v>3.600474609375</v>
      </c>
      <c r="Z19" s="40">
        <f>0.001*[3]PT!$AB$466</f>
        <v>5.60321923828125</v>
      </c>
      <c r="AA19" s="40">
        <f>0.001*[3]RO!$AB$466</f>
        <v>2.874418212890625</v>
      </c>
      <c r="AB19" s="40">
        <f>0.001*[3]SK!$AB$466</f>
        <v>4.4744252929687498</v>
      </c>
      <c r="AC19" s="40">
        <f>0.001*[3]SI!$AB$466</f>
        <v>1.8309095458984375</v>
      </c>
      <c r="AD19" s="40">
        <f>0.001*[3]ES!$AB$466</f>
        <v>43.596257812499999</v>
      </c>
      <c r="AE19" s="40">
        <f>0.001*[3]SE!$AB$466</f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0.001*[3]EU28!$AB$353</f>
        <v>61.943015751868487</v>
      </c>
      <c r="E22" s="23">
        <f>0.001*[3]AT!$AB$353</f>
        <v>1.4255154838562012</v>
      </c>
      <c r="F22" s="23">
        <f>0.001*[3]BE!$AB$353</f>
        <v>1.9428840694427492</v>
      </c>
      <c r="G22" s="23">
        <f>0.001*[3]BG!$AB$353</f>
        <v>0.29261218643188475</v>
      </c>
      <c r="H22" s="23">
        <f>0.001*[3]HR!$AB$353</f>
        <v>0.22786026287078859</v>
      </c>
      <c r="I22" s="23">
        <f>0.001*[3]CY!$AB$353</f>
        <v>3.9744472980499268E-2</v>
      </c>
      <c r="J22" s="23">
        <f>0.001*[3]CZ!$AB$353</f>
        <v>3.4821691112518312</v>
      </c>
      <c r="K22" s="23">
        <f>0.001*[3]DK!$AB$353</f>
        <v>1.1579911918640138</v>
      </c>
      <c r="L22" s="23">
        <f>0.001*[3]EE!$AB$353</f>
        <v>0.11688443470001221</v>
      </c>
      <c r="M22" s="23">
        <f>0.001*[3]FI!$AB$353</f>
        <v>0.70704282188415524</v>
      </c>
      <c r="N22" s="23">
        <f>0.001*[3]FR!$AB$353</f>
        <v>7.2495626296997075</v>
      </c>
      <c r="O22" s="23">
        <f>0.001*[3]DE!$AB$353</f>
        <v>19.433562988281249</v>
      </c>
      <c r="P22" s="23">
        <f>0.001*[3]GR!$AB$353</f>
        <v>0.89392747592926025</v>
      </c>
      <c r="Q22" s="23">
        <f>0.001*[3]HU!$AB$353</f>
        <v>1.2644236068725587</v>
      </c>
      <c r="R22" s="23">
        <f>0.001*[3]IE!$AB$353</f>
        <v>0.74902048492431639</v>
      </c>
      <c r="S22" s="23">
        <f>0.001*[3]IT!$AB$353</f>
        <v>7.4208169250488281</v>
      </c>
      <c r="T22" s="23">
        <f>0.001*[3]LA!$AB$353</f>
        <v>0.31444428157806398</v>
      </c>
      <c r="U22" s="23">
        <f>0.001*[3]LT!$AB$353</f>
        <v>0.23609686851501466</v>
      </c>
      <c r="V22" s="23">
        <f>0.001*[3]LU!$AB$353</f>
        <v>5.5066217273473737E-2</v>
      </c>
      <c r="W22" s="23">
        <f>0.001*[3]MT!$AB$353</f>
        <v>4.867679238319397E-3</v>
      </c>
      <c r="X22" s="23">
        <f>0.001*[3]NL!$AB$353</f>
        <v>3.8455502975583076</v>
      </c>
      <c r="Y22" s="23">
        <f>0.001*[3]PL!$AB$353</f>
        <v>4.084459468841553</v>
      </c>
      <c r="Z22" s="23">
        <f>0.001*[3]PT!$AB$353</f>
        <v>0.7155709304809571</v>
      </c>
      <c r="AA22" s="23">
        <f>0.001*[3]RO!$AB$353</f>
        <v>1.094074104309082</v>
      </c>
      <c r="AB22" s="23">
        <f>0.001*[3]SK!$AB$353</f>
        <v>0.62792242836952206</v>
      </c>
      <c r="AC22" s="23">
        <f>0.001*[3]SI!$AB$353</f>
        <v>0.45389008712768558</v>
      </c>
      <c r="AD22" s="23">
        <f>0.001*[3]ES!$AB$353</f>
        <v>3.5212158279418948</v>
      </c>
      <c r="AE22" s="23">
        <f>0.001*[3]SE!$AB$353</f>
        <v>0.58583941459655764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0.001*[3]EU28!$AB$354</f>
        <v>170.42694957756996</v>
      </c>
      <c r="E23" s="30">
        <f>0.001*[3]AT!$AB$354</f>
        <v>4.7499096450805665</v>
      </c>
      <c r="F23" s="30">
        <f>0.001*[3]BE!$AB$354</f>
        <v>4.056429132461548</v>
      </c>
      <c r="G23" s="30">
        <f>0.001*[3]BG!$AB$354</f>
        <v>1.612152442932129</v>
      </c>
      <c r="H23" s="30">
        <f>0.001*[3]HR!$AB$354</f>
        <v>0.46445876240730288</v>
      </c>
      <c r="I23" s="30">
        <f>0.001*[3]CY!$AB$354</f>
        <v>0</v>
      </c>
      <c r="J23" s="30">
        <f>0.001*[3]CZ!$AB$354</f>
        <v>4.7976755828857423</v>
      </c>
      <c r="K23" s="30">
        <f>0.001*[3]DK!$AB$354</f>
        <v>4.9531654720306397</v>
      </c>
      <c r="L23" s="30">
        <f>0.001*[3]EE!$AB$354</f>
        <v>0.84714966583251949</v>
      </c>
      <c r="M23" s="30">
        <f>0.001*[3]FI!$AB$354</f>
        <v>15.126386848449707</v>
      </c>
      <c r="N23" s="30">
        <f>0.001*[3]FR!$AB$354</f>
        <v>23.706544937133788</v>
      </c>
      <c r="O23" s="30">
        <f>0.001*[3]DE!$AB$354</f>
        <v>27.305989715576171</v>
      </c>
      <c r="P23" s="30">
        <f>0.001*[3]GR!$AB$354</f>
        <v>1.7105428733825685</v>
      </c>
      <c r="Q23" s="30">
        <f>0.001*[3]HU!$AB$354</f>
        <v>4.0465241775512695</v>
      </c>
      <c r="R23" s="30">
        <f>0.001*[3]IE!$AB$354</f>
        <v>1.3022542648315429</v>
      </c>
      <c r="S23" s="30">
        <f>0.001*[3]IT!$AB$354</f>
        <v>14.917558746337891</v>
      </c>
      <c r="T23" s="30">
        <f>0.001*[3]LA!$AB$354</f>
        <v>0.52051625823974612</v>
      </c>
      <c r="U23" s="30">
        <f>0.001*[3]LT!$AB$354</f>
        <v>0.66424656677246097</v>
      </c>
      <c r="V23" s="30">
        <f>0.001*[3]LU!$AB$354</f>
        <v>8.2965775489807131E-2</v>
      </c>
      <c r="W23" s="30">
        <f>0.001*[3]MT!$AB$354</f>
        <v>9.7738609313964848E-3</v>
      </c>
      <c r="X23" s="30">
        <f>0.001*[3]NL!$AB$354</f>
        <v>5.1239057159423833</v>
      </c>
      <c r="Y23" s="30">
        <f>0.001*[3]PL!$AB$354</f>
        <v>20.963956268310547</v>
      </c>
      <c r="Z23" s="30">
        <f>0.001*[3]PT!$AB$354</f>
        <v>3.2115837554931641</v>
      </c>
      <c r="AA23" s="30">
        <f>0.001*[3]RO!$AB$354</f>
        <v>3.6602022323608399</v>
      </c>
      <c r="AB23" s="30">
        <f>0.001*[3]SK!$AB$354</f>
        <v>2.7563079185485839</v>
      </c>
      <c r="AC23" s="30">
        <f>0.001*[3]SI!$AB$354</f>
        <v>0.60985777282714848</v>
      </c>
      <c r="AD23" s="30">
        <f>0.001*[3]ES!$AB$354</f>
        <v>7.5080651092529296</v>
      </c>
      <c r="AE23" s="30">
        <f>0.001*[3]SE!$AB$354</f>
        <v>15.718826076507568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0.001*[3]EU28!$AB$355</f>
        <v>26.797548722267152</v>
      </c>
      <c r="E24" s="30">
        <f>0.001*[3]AT!$AB$355</f>
        <v>0.71333624267578122</v>
      </c>
      <c r="F24" s="30">
        <f>0.001*[3]BE!$AB$355</f>
        <v>0.76278515624999998</v>
      </c>
      <c r="G24" s="30">
        <f>0.001*[3]BG!$AB$355</f>
        <v>0.1276537628173828</v>
      </c>
      <c r="H24" s="30">
        <f>0.001*[3]HR!$AB$355</f>
        <v>7.7446868896484375E-2</v>
      </c>
      <c r="I24" s="30">
        <f>0.001*[3]CY!$AB$355</f>
        <v>2.8869955062866211E-2</v>
      </c>
      <c r="J24" s="30">
        <f>0.001*[3]CZ!$AB$355</f>
        <v>0.21169802856445313</v>
      </c>
      <c r="K24" s="30">
        <f>0.001*[3]DK!$AB$355</f>
        <v>0.75276605224609372</v>
      </c>
      <c r="L24" s="30">
        <f>0.001*[3]EE!$AB$355</f>
        <v>5.6164352416992191E-2</v>
      </c>
      <c r="M24" s="30">
        <f>0.001*[3]FI!$AB$355</f>
        <v>0.30165051269531251</v>
      </c>
      <c r="N24" s="30">
        <f>0.001*[3]FR!$AB$355</f>
        <v>5.1739653320312504</v>
      </c>
      <c r="O24" s="30">
        <f>0.001*[3]DE!$AB$355</f>
        <v>4.9239632568359379</v>
      </c>
      <c r="P24" s="30">
        <f>0.001*[3]GR!$AB$355</f>
        <v>0.15376914978027345</v>
      </c>
      <c r="Q24" s="30">
        <f>0.001*[3]HU!$AB$355</f>
        <v>0.32971737670898438</v>
      </c>
      <c r="R24" s="30">
        <f>0.001*[3]IE!$AB$355</f>
        <v>0.29204211425781251</v>
      </c>
      <c r="S24" s="30">
        <f>0.001*[3]IT!$AB$355</f>
        <v>3.7250538330078125</v>
      </c>
      <c r="T24" s="30">
        <f>0.001*[3]LA!$AB$355</f>
        <v>1.9997093200683595E-2</v>
      </c>
      <c r="U24" s="30">
        <f>0.001*[3]LT!$AB$355</f>
        <v>6.3060642719268797E-2</v>
      </c>
      <c r="V24" s="30">
        <f>0.001*[3]LU!$AB$355</f>
        <v>4.5600000858306886E-2</v>
      </c>
      <c r="W24" s="30">
        <f>0.001*[3]MT!$AB$355</f>
        <v>1.2064765930175782E-2</v>
      </c>
      <c r="X24" s="30">
        <f>0.001*[3]NL!$AB$355</f>
        <v>2.4050387573242187</v>
      </c>
      <c r="Y24" s="30">
        <f>0.001*[3]PL!$AB$355</f>
        <v>0.56686744308471682</v>
      </c>
      <c r="Z24" s="30">
        <f>0.001*[3]PT!$AB$355</f>
        <v>0.30207726287841796</v>
      </c>
      <c r="AA24" s="30">
        <f>0.001*[3]RO!$AB$355</f>
        <v>0.855790283203125</v>
      </c>
      <c r="AB24" s="30">
        <f>0.001*[3]SK!$AB$355</f>
        <v>0.15369633483886719</v>
      </c>
      <c r="AC24" s="30">
        <f>0.001*[3]SI!$AB$355</f>
        <v>7.4841026306152345E-2</v>
      </c>
      <c r="AD24" s="30">
        <f>0.001*[3]ES!$AB$355</f>
        <v>4.1512121582031254</v>
      </c>
      <c r="AE24" s="30">
        <f>0.001*[3]SE!$AB$355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0.001*[3]EU28!$AB$356</f>
        <v>22.386789537690582</v>
      </c>
      <c r="E25" s="30">
        <f>0.001*[3]AT!$AB$356</f>
        <v>0.51972888183593746</v>
      </c>
      <c r="F25" s="30">
        <f>0.001*[3]BE!$AB$356</f>
        <v>0.39608489990234375</v>
      </c>
      <c r="G25" s="30">
        <f>0.001*[3]BG!$AB$356</f>
        <v>0.63683489990234377</v>
      </c>
      <c r="H25" s="30">
        <f>0.001*[3]HR!$AB$356</f>
        <v>8.7672180175781253E-2</v>
      </c>
      <c r="I25" s="30">
        <f>0.001*[3]CY!$AB$356</f>
        <v>0</v>
      </c>
      <c r="J25" s="30">
        <f>0.001*[3]CZ!$AB$356</f>
        <v>0.14085676574707032</v>
      </c>
      <c r="K25" s="30">
        <f>0.001*[3]DK!$AB$356</f>
        <v>0.34251058959960939</v>
      </c>
      <c r="L25" s="30">
        <f>0.001*[3]EE!$AB$356</f>
        <v>2.8171348571777343E-2</v>
      </c>
      <c r="M25" s="30">
        <f>0.001*[3]FI!$AB$356</f>
        <v>0.13548165893554687</v>
      </c>
      <c r="N25" s="30">
        <f>0.001*[3]FR!$AB$356</f>
        <v>3.1044750976562501</v>
      </c>
      <c r="O25" s="30">
        <f>0.001*[3]DE!$AB$356</f>
        <v>1.66692041015625</v>
      </c>
      <c r="P25" s="30">
        <f>0.001*[3]GR!$AB$356</f>
        <v>0.37863226318359378</v>
      </c>
      <c r="Q25" s="30">
        <f>0.001*[3]HU!$AB$356</f>
        <v>0.77979211425781247</v>
      </c>
      <c r="R25" s="30">
        <f>0.001*[3]IE!$AB$356</f>
        <v>9.9021224975585936E-2</v>
      </c>
      <c r="S25" s="30">
        <f>0.001*[3]IT!$AB$356</f>
        <v>9.4303183593750006</v>
      </c>
      <c r="T25" s="30">
        <f>0.001*[3]LA!$AB$356</f>
        <v>3.3007068634033201E-2</v>
      </c>
      <c r="U25" s="30">
        <f>0.001*[3]LT!$AB$356</f>
        <v>5.0954406738281249E-2</v>
      </c>
      <c r="V25" s="30">
        <f>0.001*[3]LU!$AB$356</f>
        <v>2.8380971401929855E-5</v>
      </c>
      <c r="W25" s="30">
        <f>0.001*[3]MT!$AB$356</f>
        <v>1.9415538758039476E-5</v>
      </c>
      <c r="X25" s="30">
        <f>0.001*[3]NL!$AB$356</f>
        <v>0.39608489990234375</v>
      </c>
      <c r="Y25" s="30">
        <f>0.001*[3]PL!$AB$356</f>
        <v>0.59412731933593754</v>
      </c>
      <c r="Z25" s="30">
        <f>0.001*[3]PT!$AB$356</f>
        <v>0.27043457031250001</v>
      </c>
      <c r="AA25" s="30">
        <f>0.001*[3]RO!$AB$356</f>
        <v>2.150185791015625</v>
      </c>
      <c r="AB25" s="30">
        <f>0.001*[3]SK!$AB$356</f>
        <v>0.16228620910644531</v>
      </c>
      <c r="AC25" s="30">
        <f>0.001*[3]SI!$AB$356</f>
        <v>0.17480662536621094</v>
      </c>
      <c r="AD25" s="30">
        <f>0.001*[3]ES!$AB$356</f>
        <v>0.58255139160156255</v>
      </c>
      <c r="AE25" s="30">
        <f>0.001*[3]SE!$AB$356</f>
        <v>0.22580276489257814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0.001*[3]EU28!$AB$357</f>
        <v>300.5880736846924</v>
      </c>
      <c r="E26" s="30">
        <f>0.001*[3]AT!$AB$357</f>
        <v>38.187621093750003</v>
      </c>
      <c r="F26" s="30">
        <f>0.001*[3]BE!$AB$357</f>
        <v>0.16100189208984375</v>
      </c>
      <c r="G26" s="30">
        <f>0.001*[3]BG!$AB$357</f>
        <v>3.6212358398437501</v>
      </c>
      <c r="H26" s="30">
        <f>0.001*[3]HR!$AB$357</f>
        <v>6.7440498046875001</v>
      </c>
      <c r="I26" s="30">
        <f>0.001*[3]CY!$AB$357</f>
        <v>0</v>
      </c>
      <c r="J26" s="30">
        <f>0.001*[3]CZ!$AB$357</f>
        <v>1.5814432373046876</v>
      </c>
      <c r="K26" s="30">
        <f>0.001*[3]DK!$AB$357</f>
        <v>0</v>
      </c>
      <c r="L26" s="30">
        <f>0.001*[3]EE!$AB$357</f>
        <v>0</v>
      </c>
      <c r="M26" s="30">
        <f>0.001*[3]FI!$AB$357</f>
        <v>13.144807617187499</v>
      </c>
      <c r="N26" s="30">
        <f>0.001*[3]FR!$AB$357</f>
        <v>49.602269531250002</v>
      </c>
      <c r="O26" s="30">
        <f>0.001*[3]DE!$AB$357</f>
        <v>15.3249072265625</v>
      </c>
      <c r="P26" s="30">
        <f>0.001*[3]GR!$AB$357</f>
        <v>4.8528427734374997</v>
      </c>
      <c r="Q26" s="30">
        <f>0.001*[3]HU!$AB$357</f>
        <v>0.18972164916992187</v>
      </c>
      <c r="R26" s="30">
        <f>0.001*[3]IE!$AB$357</f>
        <v>0.6565418090820313</v>
      </c>
      <c r="S26" s="30">
        <f>0.001*[3]IT!$AB$357</f>
        <v>36.204777343750003</v>
      </c>
      <c r="T26" s="30">
        <f>0.001*[3]LA!$AB$357</f>
        <v>3.3418496093750001</v>
      </c>
      <c r="U26" s="30">
        <f>0.001*[3]LT!$AB$357</f>
        <v>0.41193478393554689</v>
      </c>
      <c r="V26" s="30">
        <f>0.001*[3]LU!$AB$357</f>
        <v>0</v>
      </c>
      <c r="W26" s="30">
        <f>0.001*[3]MT!$AB$357</f>
        <v>0</v>
      </c>
      <c r="X26" s="30">
        <f>0.001*[3]NL!$AB$357</f>
        <v>9.4295669555664069E-2</v>
      </c>
      <c r="Y26" s="30">
        <f>0.001*[3]PL!$AB$357</f>
        <v>1.0773748779296874</v>
      </c>
      <c r="Z26" s="30">
        <f>0.001*[3]PT!$AB$357</f>
        <v>9.7597148437500003</v>
      </c>
      <c r="AA26" s="30">
        <f>0.001*[3]RO!$AB$357</f>
        <v>18.1621640625</v>
      </c>
      <c r="AB26" s="30">
        <f>0.001*[3]SK!$AB$357</f>
        <v>4.1833046874999997</v>
      </c>
      <c r="AC26" s="30">
        <f>0.001*[3]SI!$AB$357</f>
        <v>3.8486684570312502</v>
      </c>
      <c r="AD26" s="30">
        <f>0.001*[3]ES!$AB$357</f>
        <v>25.005449218750002</v>
      </c>
      <c r="AE26" s="30">
        <f>0.001*[3]SE!$AB$357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0.001*[3]EU28!$AB$358</f>
        <v>52.86207960033417</v>
      </c>
      <c r="E27" s="30">
        <f>0.001*[3]AT!$AB$358</f>
        <v>8.2285898437500009</v>
      </c>
      <c r="F27" s="30">
        <f>0.001*[3]BE!$AB$358</f>
        <v>0.19921791076660156</v>
      </c>
      <c r="G27" s="30">
        <f>0.001*[3]BG!$AB$358</f>
        <v>0.49850772094726564</v>
      </c>
      <c r="H27" s="30">
        <f>0.001*[3]HR!$AB$358</f>
        <v>0.64196618652343751</v>
      </c>
      <c r="I27" s="30">
        <f>0.001*[3]CY!$AB$358</f>
        <v>4.702603340148926E-3</v>
      </c>
      <c r="J27" s="30">
        <f>0.001*[3]CZ!$AB$358</f>
        <v>0.8374254760742188</v>
      </c>
      <c r="K27" s="30">
        <f>0.001*[3]DK!$AB$358</f>
        <v>2.636296272277832E-2</v>
      </c>
      <c r="L27" s="30">
        <f>0.001*[3]EE!$AB$358</f>
        <v>3.3113571166992185E-2</v>
      </c>
      <c r="M27" s="30">
        <f>0.001*[3]FI!$AB$358</f>
        <v>1.96537451171875</v>
      </c>
      <c r="N27" s="30">
        <f>0.001*[3]FR!$AB$358</f>
        <v>9.4103623046874993</v>
      </c>
      <c r="O27" s="30">
        <f>0.001*[3]DE!$AB$358</f>
        <v>5.4279404296875002</v>
      </c>
      <c r="P27" s="30">
        <f>0.001*[3]GR!$AB$358</f>
        <v>0.23197116088867187</v>
      </c>
      <c r="Q27" s="30">
        <f>0.001*[3]HU!$AB$358</f>
        <v>8.0043235778808591E-2</v>
      </c>
      <c r="R27" s="30">
        <f>0.001*[3]IE!$AB$358</f>
        <v>0.20064111328125001</v>
      </c>
      <c r="S27" s="30">
        <f>0.001*[3]IT!$AB$358</f>
        <v>8.2000058593750005</v>
      </c>
      <c r="T27" s="30">
        <f>0.001*[3]LA!$AB$358</f>
        <v>0.16973463439941405</v>
      </c>
      <c r="U27" s="30">
        <f>0.001*[3]LT!$AB$358</f>
        <v>0.20212699890136721</v>
      </c>
      <c r="V27" s="30">
        <f>0.001*[3]LU!$AB$358</f>
        <v>0.14340351867675782</v>
      </c>
      <c r="W27" s="30">
        <f>0.001*[3]MT!$AB$358</f>
        <v>0</v>
      </c>
      <c r="X27" s="30">
        <f>0.001*[3]NL!$AB$358</f>
        <v>5.6067695617675779E-3</v>
      </c>
      <c r="Y27" s="30">
        <f>0.001*[3]PL!$AB$358</f>
        <v>2.0216684570312502</v>
      </c>
      <c r="Z27" s="30">
        <f>0.001*[3]PT!$AB$358</f>
        <v>1.2023941650390626</v>
      </c>
      <c r="AA27" s="30">
        <f>0.001*[3]RO!$AB$358</f>
        <v>1.729513916015625</v>
      </c>
      <c r="AB27" s="30">
        <f>0.001*[3]SK!$AB$358</f>
        <v>0.35333319091796878</v>
      </c>
      <c r="AC27" s="30">
        <f>0.001*[3]SI!$AB$358</f>
        <v>0.80943536376953129</v>
      </c>
      <c r="AD27" s="30">
        <f>0.001*[3]ES!$AB$358</f>
        <v>4.8780678710937497</v>
      </c>
      <c r="AE27" s="30">
        <f>0.001*[3]SE!$AB$358</f>
        <v>5.3605698242187501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0.001*[3]EU28!$AB$359</f>
        <v>512.87510427856444</v>
      </c>
      <c r="E28" s="32">
        <f>0.001*[3]AT!$AB$359</f>
        <v>15.056255493164063</v>
      </c>
      <c r="F28" s="32">
        <f>0.001*[3]BE!$AB$359</f>
        <v>19.351097412109375</v>
      </c>
      <c r="G28" s="32">
        <f>0.001*[3]BG!$AB$359</f>
        <v>4.946746948242188</v>
      </c>
      <c r="H28" s="32">
        <f>0.001*[3]HR!$AB$359</f>
        <v>1.9427082214355469</v>
      </c>
      <c r="I28" s="32">
        <f>0.001*[3]CY!$AB$359</f>
        <v>1.6880079345703125</v>
      </c>
      <c r="J28" s="32">
        <f>0.001*[3]CZ!$AB$359</f>
        <v>11.621060302734374</v>
      </c>
      <c r="K28" s="32">
        <f>0.001*[3]DK!$AB$359</f>
        <v>4.4567580566406253</v>
      </c>
      <c r="L28" s="32">
        <f>0.001*[3]EE!$AB$359</f>
        <v>2.6622634887695312E-2</v>
      </c>
      <c r="M28" s="32">
        <f>0.001*[3]FI!$AB$359</f>
        <v>1.3427705383300781</v>
      </c>
      <c r="N28" s="32">
        <f>0.001*[3]FR!$AB$359</f>
        <v>90.579863281249999</v>
      </c>
      <c r="O28" s="32">
        <f>0.001*[3]DE!$AB$359</f>
        <v>116.42215234375</v>
      </c>
      <c r="P28" s="32">
        <f>0.001*[3]GR!$AB$359</f>
        <v>12.961498779296875</v>
      </c>
      <c r="Q28" s="32">
        <f>0.001*[3]HU!$AB$359</f>
        <v>13.37364208984375</v>
      </c>
      <c r="R28" s="32">
        <f>0.001*[3]IE!$AB$359</f>
        <v>4.3510260620117185</v>
      </c>
      <c r="S28" s="32">
        <f>0.001*[3]IT!$AB$359</f>
        <v>96.291296875</v>
      </c>
      <c r="T28" s="32">
        <f>0.001*[3]LA!$AB$359</f>
        <v>6.0937156677246092E-2</v>
      </c>
      <c r="U28" s="32">
        <f>0.001*[3]LT!$AB$359</f>
        <v>0.13712629699707032</v>
      </c>
      <c r="V28" s="32">
        <f>0.001*[3]LU!$AB$359</f>
        <v>1.4031541290283203</v>
      </c>
      <c r="W28" s="32">
        <f>0.001*[3]MT!$AB$359</f>
        <v>0.52059047698974614</v>
      </c>
      <c r="X28" s="32">
        <f>0.001*[3]NL!$AB$359</f>
        <v>16.38446142578125</v>
      </c>
      <c r="Y28" s="32">
        <f>0.001*[3]PL!$AB$359</f>
        <v>3.6692268066406251</v>
      </c>
      <c r="Z28" s="32">
        <f>0.001*[3]PT!$AB$359</f>
        <v>8.1856931152343755</v>
      </c>
      <c r="AA28" s="32">
        <f>0.001*[3]RO!$AB$359</f>
        <v>4.3301947021484377</v>
      </c>
      <c r="AB28" s="32">
        <f>0.001*[3]SK!$AB$359</f>
        <v>5.3720284423828124</v>
      </c>
      <c r="AC28" s="32">
        <f>0.001*[3]SI!$AB$359</f>
        <v>2.3210313720703124</v>
      </c>
      <c r="AD28" s="32">
        <f>0.001*[3]ES!$AB$359</f>
        <v>73.931800781250004</v>
      </c>
      <c r="AE28" s="32">
        <f>0.001*[3]SE!$AB$359</f>
        <v>2.1473526000976562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0.001*[3]EU28!$AB$360</f>
        <v>7.3822078247070317</v>
      </c>
      <c r="E29" s="30">
        <f>0.001*[3]AT!$AB$360</f>
        <v>0</v>
      </c>
      <c r="F29" s="30">
        <f>0.001*[3]BE!$AB$360</f>
        <v>0</v>
      </c>
      <c r="G29" s="30">
        <f>0.001*[3]BG!$AB$360</f>
        <v>0</v>
      </c>
      <c r="H29" s="30">
        <f>0.001*[3]HR!$AB$360</f>
        <v>0</v>
      </c>
      <c r="I29" s="30">
        <f>0.001*[3]CY!$AB$360</f>
        <v>2.0806884765625002E-3</v>
      </c>
      <c r="J29" s="30">
        <f>0.001*[3]CZ!$AB$360</f>
        <v>0</v>
      </c>
      <c r="K29" s="30">
        <f>0.001*[3]DK!$AB$360</f>
        <v>0</v>
      </c>
      <c r="L29" s="30">
        <f>0.001*[3]EE!$AB$360</f>
        <v>0</v>
      </c>
      <c r="M29" s="30">
        <f>0.001*[3]FI!$AB$360</f>
        <v>0</v>
      </c>
      <c r="N29" s="30">
        <f>0.001*[3]FR!$AB$360</f>
        <v>0</v>
      </c>
      <c r="O29" s="30">
        <f>0.001*[3]DE!$AB$360</f>
        <v>0</v>
      </c>
      <c r="P29" s="30">
        <f>0.001*[3]GR!$AB$360</f>
        <v>0.105373046875</v>
      </c>
      <c r="Q29" s="30">
        <f>0.001*[3]HU!$AB$360</f>
        <v>0</v>
      </c>
      <c r="R29" s="30">
        <f>0.001*[3]IE!$AB$360</f>
        <v>0</v>
      </c>
      <c r="S29" s="30">
        <f>0.001*[3]IT!$AB$360</f>
        <v>0</v>
      </c>
      <c r="T29" s="30">
        <f>0.001*[3]LA!$AB$360</f>
        <v>0</v>
      </c>
      <c r="U29" s="30">
        <f>0.001*[3]LT!$AB$360</f>
        <v>0</v>
      </c>
      <c r="V29" s="30">
        <f>0.001*[3]LU!$AB$360</f>
        <v>0</v>
      </c>
      <c r="W29" s="30">
        <f>0.001*[3]MT!$AB$360</f>
        <v>0</v>
      </c>
      <c r="X29" s="30">
        <f>0.001*[3]NL!$AB$360</f>
        <v>0</v>
      </c>
      <c r="Y29" s="30">
        <f>0.001*[3]PL!$AB$360</f>
        <v>0</v>
      </c>
      <c r="Z29" s="30">
        <f>0.001*[3]PT!$AB$360</f>
        <v>0.26166912841796874</v>
      </c>
      <c r="AA29" s="30">
        <f>0.001*[3]RO!$AB$360</f>
        <v>0</v>
      </c>
      <c r="AB29" s="30">
        <f>0.001*[3]SK!$AB$360</f>
        <v>0</v>
      </c>
      <c r="AC29" s="30">
        <f>0.001*[3]SI!$AB$360</f>
        <v>0</v>
      </c>
      <c r="AD29" s="30">
        <f>0.001*[3]ES!$AB$360</f>
        <v>7.0130849609375003</v>
      </c>
      <c r="AE29" s="30">
        <f>0.001*[3]SE!$AB$360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0.001*[3]EU28!$AB$361</f>
        <v>0.20622817482789169</v>
      </c>
      <c r="E30" s="32">
        <f>0.001*[3]AT!$AB$361</f>
        <v>0</v>
      </c>
      <c r="F30" s="32">
        <f>0.001*[3]BE!$AB$361</f>
        <v>0</v>
      </c>
      <c r="G30" s="32">
        <f>0.001*[3]BG!$AB$361</f>
        <v>0</v>
      </c>
      <c r="H30" s="32">
        <f>0.001*[3]HR!$AB$361</f>
        <v>0</v>
      </c>
      <c r="I30" s="32">
        <f>0.001*[3]CY!$AB$361</f>
        <v>0</v>
      </c>
      <c r="J30" s="32">
        <f>0.001*[3]CZ!$AB$361</f>
        <v>0</v>
      </c>
      <c r="K30" s="32">
        <f>0.001*[3]DK!$AB$361</f>
        <v>0</v>
      </c>
      <c r="L30" s="32">
        <f>0.001*[3]EE!$AB$361</f>
        <v>0</v>
      </c>
      <c r="M30" s="32">
        <f>0.001*[3]FI!$AB$361</f>
        <v>0</v>
      </c>
      <c r="N30" s="32">
        <f>0.001*[3]FR!$AB$361</f>
        <v>0</v>
      </c>
      <c r="O30" s="32">
        <f>0.001*[3]DE!$AB$361</f>
        <v>0</v>
      </c>
      <c r="P30" s="32">
        <f>0.001*[3]GR!$AB$361</f>
        <v>0</v>
      </c>
      <c r="Q30" s="32">
        <f>0.001*[3]HU!$AB$361</f>
        <v>0</v>
      </c>
      <c r="R30" s="32">
        <f>0.001*[3]IE!$AB$361</f>
        <v>1.8414127488765693E-2</v>
      </c>
      <c r="S30" s="32">
        <f>0.001*[3]IT!$AB$361</f>
        <v>1.1113913061782232E-2</v>
      </c>
      <c r="T30" s="32">
        <f>0.001*[3]LA!$AB$361</f>
        <v>0</v>
      </c>
      <c r="U30" s="32">
        <f>0.001*[3]LT!$AB$361</f>
        <v>0</v>
      </c>
      <c r="V30" s="32">
        <f>0.001*[3]LU!$AB$361</f>
        <v>0</v>
      </c>
      <c r="W30" s="32">
        <f>0.001*[3]MT!$AB$361</f>
        <v>0</v>
      </c>
      <c r="X30" s="32">
        <f>0.001*[3]NL!$AB$361</f>
        <v>0</v>
      </c>
      <c r="Y30" s="32">
        <f>0.001*[3]PL!$AB$361</f>
        <v>0</v>
      </c>
      <c r="Z30" s="32">
        <f>0.001*[3]PT!$AB$361</f>
        <v>0.17670013427734374</v>
      </c>
      <c r="AA30" s="32">
        <f>0.001*[3]RO!$AB$361</f>
        <v>0</v>
      </c>
      <c r="AB30" s="32">
        <f>0.001*[3]SK!$AB$361</f>
        <v>0</v>
      </c>
      <c r="AC30" s="32">
        <f>0.001*[3]SI!$AB$361</f>
        <v>0</v>
      </c>
      <c r="AD30" s="32">
        <f>0.001*[3]ES!$AB$361</f>
        <v>0</v>
      </c>
      <c r="AE30" s="32">
        <f>0.001*[3]SE!$AB$361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0.001*[3]EU28!$AB$362</f>
        <v>683.09515887981445</v>
      </c>
      <c r="E31" s="32">
        <f>0.001*[3]AT!$AB$362</f>
        <v>16.353380314340711</v>
      </c>
      <c r="F31" s="32">
        <f>0.001*[3]BE!$AB$362</f>
        <v>18.005740268186976</v>
      </c>
      <c r="G31" s="32">
        <f>0.001*[3]BG!$AB$362</f>
        <v>3.7312001192790425</v>
      </c>
      <c r="H31" s="32">
        <f>0.001*[3]HR!$AB$362</f>
        <v>5.1013066406250003</v>
      </c>
      <c r="I31" s="32">
        <f>0.001*[3]CY!$AB$362</f>
        <v>2.4467508586071043</v>
      </c>
      <c r="J31" s="32">
        <f>0.001*[3]CZ!$AB$362</f>
        <v>2.3379025693310247</v>
      </c>
      <c r="K31" s="32">
        <f>0.001*[3]DK!$AB$362</f>
        <v>21.851061086749727</v>
      </c>
      <c r="L31" s="32">
        <f>0.001*[3]EE!$AB$362</f>
        <v>4.1266439866088964</v>
      </c>
      <c r="M31" s="32">
        <f>0.001*[3]FI!$AB$362</f>
        <v>13.269942502305648</v>
      </c>
      <c r="N31" s="32">
        <f>0.001*[3]FR!$AB$362</f>
        <v>58.362687183603541</v>
      </c>
      <c r="O31" s="32">
        <f>0.001*[3]DE!$AB$362</f>
        <v>149.47531403082166</v>
      </c>
      <c r="P31" s="32">
        <f>0.001*[3]GR!$AB$362</f>
        <v>16.215649414062501</v>
      </c>
      <c r="Q31" s="32">
        <f>0.001*[3]HU!$AB$362</f>
        <v>0.87424163818359379</v>
      </c>
      <c r="R31" s="32">
        <f>0.001*[3]IE!$AB$362</f>
        <v>28.199325120238189</v>
      </c>
      <c r="S31" s="32">
        <f>0.001*[3]IT!$AB$362</f>
        <v>50.963124024936143</v>
      </c>
      <c r="T31" s="32">
        <f>0.001*[3]LA!$AB$362</f>
        <v>1.3618632767211041</v>
      </c>
      <c r="U31" s="32">
        <f>0.001*[3]LT!$AB$362</f>
        <v>5.6633950306829828</v>
      </c>
      <c r="V31" s="32">
        <f>0.001*[3]LU!$AB$362</f>
        <v>0.48561868889941623</v>
      </c>
      <c r="W31" s="32">
        <f>0.001*[3]MT!$AB$362</f>
        <v>0.22798551701592196</v>
      </c>
      <c r="X31" s="32">
        <f>0.001*[3]NL!$AB$362</f>
        <v>22.463236292095228</v>
      </c>
      <c r="Y31" s="32">
        <f>0.001*[3]PL!$AB$362</f>
        <v>47.395544262378877</v>
      </c>
      <c r="Z31" s="32">
        <f>0.001*[3]PT!$AB$362</f>
        <v>28.262994604519353</v>
      </c>
      <c r="AA31" s="32">
        <f>0.001*[3]RO!$AB$362</f>
        <v>10.31821572097355</v>
      </c>
      <c r="AB31" s="32">
        <f>0.001*[3]SK!$AB$362</f>
        <v>0.8966254975481841</v>
      </c>
      <c r="AC31" s="32">
        <f>0.001*[3]SI!$AB$362</f>
        <v>0.97077258300781255</v>
      </c>
      <c r="AD31" s="32">
        <f>0.001*[3]ES!$AB$362</f>
        <v>131.07919921292395</v>
      </c>
      <c r="AE31" s="32">
        <f>0.001*[3]SE!$AB$362</f>
        <v>42.655438435168236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0.001*[3]EU28!$AB$363</f>
        <v>207.38102382022518</v>
      </c>
      <c r="E32" s="32">
        <f>0.001*[3]AT!$AB$363</f>
        <v>0</v>
      </c>
      <c r="F32" s="32">
        <f>0.001*[3]BE!$AB$363</f>
        <v>17.833564009059412</v>
      </c>
      <c r="G32" s="32">
        <f>0.001*[3]BG!$AB$363</f>
        <v>2.71199951171875E-2</v>
      </c>
      <c r="H32" s="32">
        <f>0.001*[3]HR!$AB$363</f>
        <v>0</v>
      </c>
      <c r="I32" s="32">
        <f>0.001*[3]CY!$AB$363</f>
        <v>0</v>
      </c>
      <c r="J32" s="32">
        <f>0.001*[3]CZ!$AB$363</f>
        <v>0</v>
      </c>
      <c r="K32" s="32">
        <f>0.001*[3]DK!$AB$363</f>
        <v>12.627595520271354</v>
      </c>
      <c r="L32" s="32">
        <f>0.001*[3]EE!$AB$363</f>
        <v>0.1214924194936042</v>
      </c>
      <c r="M32" s="32">
        <f>0.001*[3]FI!$AB$363</f>
        <v>0.61289502303212617</v>
      </c>
      <c r="N32" s="32">
        <f>0.001*[3]FR!$AB$363</f>
        <v>32.505031316174424</v>
      </c>
      <c r="O32" s="32">
        <f>0.001*[3]DE!$AB$363</f>
        <v>90.169580180568474</v>
      </c>
      <c r="P32" s="32">
        <f>0.001*[3]GR!$AB$363</f>
        <v>0.60103012092018371</v>
      </c>
      <c r="Q32" s="32">
        <f>0.001*[3]HU!$AB$363</f>
        <v>0</v>
      </c>
      <c r="R32" s="32">
        <f>0.001*[3]IE!$AB$363</f>
        <v>3.0134825311595677</v>
      </c>
      <c r="S32" s="32">
        <f>0.001*[3]IT!$AB$363</f>
        <v>0.41929418010794056</v>
      </c>
      <c r="T32" s="32">
        <f>0.001*[3]LA!$AB$363</f>
        <v>0.10761749618953502</v>
      </c>
      <c r="U32" s="32">
        <f>0.001*[3]LT!$AB$363</f>
        <v>4.8666529996077006E-2</v>
      </c>
      <c r="V32" s="32">
        <f>0.001*[3]LU!$AB$363</f>
        <v>0</v>
      </c>
      <c r="W32" s="32">
        <f>0.001*[3]MT!$AB$363</f>
        <v>0.22369049072265626</v>
      </c>
      <c r="X32" s="32">
        <f>0.001*[3]NL!$AB$363</f>
        <v>42.804035388448618</v>
      </c>
      <c r="Y32" s="32">
        <f>0.001*[3]PL!$AB$363</f>
        <v>1.3850308033697252</v>
      </c>
      <c r="Z32" s="32">
        <f>0.001*[3]PT!$AB$363</f>
        <v>0.21227349853515626</v>
      </c>
      <c r="AA32" s="32">
        <f>0.001*[3]RO!$AB$363</f>
        <v>3.3899872071367E-2</v>
      </c>
      <c r="AB32" s="32">
        <f>0.001*[3]SK!$AB$363</f>
        <v>0</v>
      </c>
      <c r="AC32" s="32">
        <f>0.001*[3]SI!$AB$363</f>
        <v>0</v>
      </c>
      <c r="AD32" s="32">
        <f>0.001*[3]ES!$AB$363</f>
        <v>1.0513638527774904</v>
      </c>
      <c r="AE32" s="32">
        <f>0.001*[3]SE!$AB$363</f>
        <v>3.5833605922102705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0.001*[3]EU28!$AB$364</f>
        <v>2058.5076289018107</v>
      </c>
      <c r="E33" s="36">
        <f>0.001*[3]AT!$AB$364</f>
        <v>86.201262226572155</v>
      </c>
      <c r="F33" s="36">
        <f>0.001*[3]BE!$AB$364</f>
        <v>63.237434587304975</v>
      </c>
      <c r="G33" s="36">
        <f>0.001*[3]BG!$AB$364</f>
        <v>15.494063915513173</v>
      </c>
      <c r="H33" s="36">
        <f>0.001*[3]HR!$AB$364</f>
        <v>15.287494505167007</v>
      </c>
      <c r="I33" s="36">
        <f>0.001*[3]CY!$AB$364</f>
        <v>4.2101565130374938</v>
      </c>
      <c r="J33" s="36">
        <f>0.001*[3]CZ!$AB$364</f>
        <v>25.755317514933441</v>
      </c>
      <c r="K33" s="36">
        <f>0.001*[3]DK!$AB$364</f>
        <v>47.00362039409994</v>
      </c>
      <c r="L33" s="36">
        <f>0.001*[3]EE!$AB$364</f>
        <v>5.530695503630958</v>
      </c>
      <c r="M33" s="36">
        <f>0.001*[3]FI!$AB$364</f>
        <v>48.095485945671641</v>
      </c>
      <c r="N33" s="36">
        <f>0.001*[3]FR!$AB$364</f>
        <v>279.66360200655288</v>
      </c>
      <c r="O33" s="36">
        <f>0.001*[3]DE!$AB$364</f>
        <v>430.64459596408227</v>
      </c>
      <c r="P33" s="36">
        <f>0.001*[3]GR!$AB$364</f>
        <v>38.405380475114825</v>
      </c>
      <c r="Q33" s="36">
        <f>0.001*[3]HU!$AB$364</f>
        <v>21.195404251098633</v>
      </c>
      <c r="R33" s="36">
        <f>0.001*[3]IE!$AB$364</f>
        <v>39.145911774470846</v>
      </c>
      <c r="S33" s="36">
        <f>0.001*[3]IT!$AB$364</f>
        <v>229.65913314624754</v>
      </c>
      <c r="T33" s="36">
        <f>0.001*[3]LA!$AB$364</f>
        <v>5.9611869677882634</v>
      </c>
      <c r="U33" s="36">
        <f>0.001*[3]LT!$AB$364</f>
        <v>7.4636538711076792</v>
      </c>
      <c r="V33" s="36">
        <f>0.001*[3]LU!$AB$364</f>
        <v>2.2607083866888171</v>
      </c>
      <c r="W33" s="36">
        <f>0.001*[3]MT!$AB$364</f>
        <v>0.99899216440530403</v>
      </c>
      <c r="X33" s="36">
        <f>0.001*[3]NL!$AB$364</f>
        <v>94.680832821379127</v>
      </c>
      <c r="Y33" s="36">
        <f>0.001*[3]PL!$AB$364</f>
        <v>81.758255554335037</v>
      </c>
      <c r="Z33" s="36">
        <f>0.001*[3]PT!$AB$364</f>
        <v>52.488833626130699</v>
      </c>
      <c r="AA33" s="36">
        <f>0.001*[3]RO!$AB$364</f>
        <v>42.334240684597646</v>
      </c>
      <c r="AB33" s="36">
        <f>0.001*[3]SK!$AB$364</f>
        <v>15.069624844519696</v>
      </c>
      <c r="AC33" s="36">
        <f>0.001*[3]SI!$AB$364</f>
        <v>9.3067978115081793</v>
      </c>
      <c r="AD33" s="36">
        <f>0.001*[3]ES!$AB$364</f>
        <v>258.73693199991783</v>
      </c>
      <c r="AE33" s="36">
        <f>0.001*[3]SE!$AB$364</f>
        <v>137.91801144593472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0.001*[3]EU28!$AB$365</f>
        <v>186.03737695896626</v>
      </c>
      <c r="E34" s="30">
        <f>0.001*[3]AT!$AB$365</f>
        <v>6.1835844726562499</v>
      </c>
      <c r="F34" s="30">
        <f>0.001*[3]BE!$AB$365</f>
        <v>4.5960493164062504</v>
      </c>
      <c r="G34" s="30">
        <f>0.001*[3]BG!$AB$365</f>
        <v>1.3048685302734375</v>
      </c>
      <c r="H34" s="30">
        <f>0.001*[3]HR!$AB$365</f>
        <v>0.53140026855468747</v>
      </c>
      <c r="I34" s="30">
        <f>0.001*[3]CY!$AB$365</f>
        <v>5.051486587524414E-2</v>
      </c>
      <c r="J34" s="30">
        <f>0.001*[3]CZ!$AB$365</f>
        <v>6.6228491210937506</v>
      </c>
      <c r="K34" s="30">
        <f>0.001*[3]DK!$AB$365</f>
        <v>6.6859824218749999</v>
      </c>
      <c r="L34" s="30">
        <f>0.001*[3]EE!$AB$365</f>
        <v>0.81303076171874999</v>
      </c>
      <c r="M34" s="30">
        <f>0.001*[3]FI!$AB$365</f>
        <v>15.920405273437501</v>
      </c>
      <c r="N34" s="30">
        <f>0.001*[3]FR!$AB$365</f>
        <v>23.832705078124999</v>
      </c>
      <c r="O34" s="30">
        <f>0.001*[3]DE!$AB$365</f>
        <v>37.398128906250001</v>
      </c>
      <c r="P34" s="30">
        <f>0.001*[3]GR!$AB$365</f>
        <v>1.4213360595703126</v>
      </c>
      <c r="Q34" s="30">
        <f>0.001*[3]HU!$AB$365</f>
        <v>3.7684472656249999</v>
      </c>
      <c r="R34" s="30">
        <f>0.001*[3]IE!$AB$365</f>
        <v>1.254885986328125</v>
      </c>
      <c r="S34" s="30">
        <f>0.001*[3]IT!$AB$365</f>
        <v>16.968199218750001</v>
      </c>
      <c r="T34" s="30">
        <f>0.001*[3]LA!$AB$365</f>
        <v>0.75267352294921874</v>
      </c>
      <c r="U34" s="30">
        <f>0.001*[3]LT!$AB$365</f>
        <v>0.86457104492187498</v>
      </c>
      <c r="V34" s="30">
        <f>0.001*[3]LU!$AB$365</f>
        <v>0.1674862823486328</v>
      </c>
      <c r="W34" s="30">
        <f>0.001*[3]MT!$AB$365</f>
        <v>1.4416066408157349E-3</v>
      </c>
      <c r="X34" s="30">
        <f>0.001*[3]NL!$AB$365</f>
        <v>9.1129697265625005</v>
      </c>
      <c r="Y34" s="30">
        <f>0.001*[3]PL!$AB$365</f>
        <v>13.32634765625</v>
      </c>
      <c r="Z34" s="30">
        <f>0.001*[3]PT!$AB$365</f>
        <v>1.4611232910156251</v>
      </c>
      <c r="AA34" s="30">
        <f>0.001*[3]RO!$AB$365</f>
        <v>3.4909147949218751</v>
      </c>
      <c r="AB34" s="30">
        <f>0.001*[3]SK!$AB$365</f>
        <v>2.392163818359375</v>
      </c>
      <c r="AC34" s="30">
        <f>0.001*[3]SI!$AB$365</f>
        <v>0.85117657470703123</v>
      </c>
      <c r="AD34" s="30">
        <f>0.001*[3]ES!$AB$365</f>
        <v>10.8985771484375</v>
      </c>
      <c r="AE34" s="30">
        <f>0.001*[3]SE!$AB$365</f>
        <v>15.365543945312501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0.001*[3]EU28!$AB$366</f>
        <v>369.80576148223878</v>
      </c>
      <c r="E35" s="40">
        <f>0.001*[3]AT!$AB$366</f>
        <v>13.311892578125001</v>
      </c>
      <c r="F35" s="40">
        <f>0.001*[3]BE!$AB$366</f>
        <v>16.4973671875</v>
      </c>
      <c r="G35" s="40">
        <f>0.001*[3]BG!$AB$366</f>
        <v>3.497519287109375</v>
      </c>
      <c r="H35" s="40">
        <f>0.001*[3]HR!$AB$366</f>
        <v>1.5524505615234376</v>
      </c>
      <c r="I35" s="40">
        <f>0.001*[3]CY!$AB$366</f>
        <v>1.4358751220703125</v>
      </c>
      <c r="J35" s="40">
        <f>0.001*[3]CZ!$AB$366</f>
        <v>8.3033046875000007</v>
      </c>
      <c r="K35" s="40">
        <f>0.001*[3]DK!$AB$366</f>
        <v>3.6132412109375003</v>
      </c>
      <c r="L35" s="40">
        <f>0.001*[3]EE!$AB$366</f>
        <v>1.8915817260742186E-2</v>
      </c>
      <c r="M35" s="40">
        <f>0.001*[3]FI!$AB$366</f>
        <v>0.96168688964843752</v>
      </c>
      <c r="N35" s="40">
        <f>0.001*[3]FR!$AB$366</f>
        <v>68.496867187500001</v>
      </c>
      <c r="O35" s="40">
        <f>0.001*[3]DE!$AB$366</f>
        <v>78.132289062500007</v>
      </c>
      <c r="P35" s="40">
        <f>0.001*[3]GR!$AB$366</f>
        <v>9.8469960937500005</v>
      </c>
      <c r="Q35" s="40">
        <f>0.001*[3]HU!$AB$366</f>
        <v>9.4106708984375</v>
      </c>
      <c r="R35" s="40">
        <f>0.001*[3]IE!$AB$366</f>
        <v>3.694806884765625</v>
      </c>
      <c r="S35" s="40">
        <f>0.001*[3]IT!$AB$366</f>
        <v>58.376761718750004</v>
      </c>
      <c r="T35" s="40">
        <f>0.001*[3]LA!$AB$366</f>
        <v>4.6492698669433598E-2</v>
      </c>
      <c r="U35" s="40">
        <f>0.001*[3]LT!$AB$366</f>
        <v>0.10259262084960938</v>
      </c>
      <c r="V35" s="40">
        <f>0.001*[3]LU!$AB$366</f>
        <v>1.184120361328125</v>
      </c>
      <c r="W35" s="40">
        <f>0.001*[3]MT!$AB$366</f>
        <v>0.47065377807617187</v>
      </c>
      <c r="X35" s="40">
        <f>0.001*[3]NL!$AB$366</f>
        <v>13.360810546875001</v>
      </c>
      <c r="Y35" s="40">
        <f>0.001*[3]PL!$AB$366</f>
        <v>3.033508544921875</v>
      </c>
      <c r="Z35" s="40">
        <f>0.001*[3]PT!$AB$366</f>
        <v>7.5117607421875006</v>
      </c>
      <c r="AA35" s="40">
        <f>0.001*[3]RO!$AB$366</f>
        <v>3.1699765625</v>
      </c>
      <c r="AB35" s="40">
        <f>0.001*[3]SK!$AB$366</f>
        <v>4.0713037109375003</v>
      </c>
      <c r="AC35" s="40">
        <f>0.001*[3]SI!$AB$366</f>
        <v>1.7690390625000001</v>
      </c>
      <c r="AD35" s="40">
        <f>0.001*[3]ES!$AB$366</f>
        <v>56.428937500000004</v>
      </c>
      <c r="AE35" s="40">
        <f>0.001*[3]SE!$AB$366</f>
        <v>1.505920166015625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[3]EU28!$AB$396</f>
        <v>0.66600972742781783</v>
      </c>
      <c r="E37" s="44">
        <f>[3]AT!$AB$396</f>
        <v>1.0909592941972879</v>
      </c>
      <c r="F37" s="44">
        <f>[3]BE!$AB$396</f>
        <v>0.63692688026960176</v>
      </c>
      <c r="G37" s="44">
        <f>[3]BG!$AB$396</f>
        <v>0.41324158686090201</v>
      </c>
      <c r="H37" s="44">
        <f>[3]HR!$AB$396</f>
        <v>0.746921418311978</v>
      </c>
      <c r="I37" s="44">
        <f>[3]CY!$AB$396</f>
        <v>0.67665104671224141</v>
      </c>
      <c r="J37" s="44">
        <f>[3]CZ!$AB$396</f>
        <v>0.35180819845990624</v>
      </c>
      <c r="K37" s="44">
        <f>[3]DK!$AB$396</f>
        <v>0.90965201013222163</v>
      </c>
      <c r="L37" s="44">
        <f>[3]EE!$AB$396</f>
        <v>0.53708482549281589</v>
      </c>
      <c r="M37" s="44">
        <f>[3]FI!$AB$396</f>
        <v>0.5099848717442601</v>
      </c>
      <c r="N37" s="44">
        <f>[3]FR!$AB$396</f>
        <v>0.46602211936276944</v>
      </c>
      <c r="O37" s="44">
        <f>[3]DE!$AB$396</f>
        <v>0.80465533654028387</v>
      </c>
      <c r="P37" s="44">
        <f>[3]GR!$AB$396</f>
        <v>0.66284252088314011</v>
      </c>
      <c r="Q37" s="44">
        <f>[3]HU!$AB$396</f>
        <v>0.39978119613642177</v>
      </c>
      <c r="R37" s="44">
        <f>[3]IE!$AB$396</f>
        <v>0.68692709666730689</v>
      </c>
      <c r="S37" s="44">
        <f>[3]IT!$AB$396</f>
        <v>0.67627160845901468</v>
      </c>
      <c r="T37" s="44">
        <f>[3]LA!$AB$396</f>
        <v>0.65424301335056279</v>
      </c>
      <c r="U37" s="44">
        <f>[3]LT!$AB$396</f>
        <v>0.57409366880558388</v>
      </c>
      <c r="V37" s="44">
        <f>[3]LU!$AB$396</f>
        <v>1.0045784457721201</v>
      </c>
      <c r="W37" s="44">
        <f>[3]MT!$AB$396</f>
        <v>0.28632621507747319</v>
      </c>
      <c r="X37" s="44">
        <f>[3]NL!$AB$396</f>
        <v>0.74629523924551189</v>
      </c>
      <c r="Y37" s="44">
        <f>[3]PL!$AB$396</f>
        <v>0.41487562325972749</v>
      </c>
      <c r="Z37" s="44">
        <f>[3]PT!$AB$396</f>
        <v>1.0221097584089804</v>
      </c>
      <c r="AA37" s="44">
        <f>[3]RO!$AB$396</f>
        <v>0.56636353568290754</v>
      </c>
      <c r="AB37" s="44">
        <f>[3]SK!$AB$396</f>
        <v>0.42619393440214154</v>
      </c>
      <c r="AC37" s="44">
        <f>[3]SI!$AB$396</f>
        <v>0.55144794934173247</v>
      </c>
      <c r="AD37" s="44">
        <f>[3]ES!$AB$396</f>
        <v>0.87801095278516073</v>
      </c>
      <c r="AE37" s="44">
        <f>[3]SE!$AB$396</f>
        <v>0.91221649213529143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3090.8071520996091</v>
      </c>
      <c r="E38" s="51">
        <f t="shared" ref="E38:AE38" si="0">E33/E37</f>
        <v>79.014187499999991</v>
      </c>
      <c r="F38" s="51">
        <f t="shared" si="0"/>
        <v>99.285234375000002</v>
      </c>
      <c r="G38" s="51">
        <f t="shared" si="0"/>
        <v>37.493960937499999</v>
      </c>
      <c r="H38" s="51">
        <f t="shared" si="0"/>
        <v>20.46733984375</v>
      </c>
      <c r="I38" s="51">
        <f t="shared" si="0"/>
        <v>6.2220498046874999</v>
      </c>
      <c r="J38" s="51">
        <f t="shared" si="0"/>
        <v>73.208406249999996</v>
      </c>
      <c r="K38" s="51">
        <f t="shared" si="0"/>
        <v>51.672089843750001</v>
      </c>
      <c r="L38" s="51">
        <f t="shared" si="0"/>
        <v>10.297620117187499</v>
      </c>
      <c r="M38" s="51">
        <f t="shared" si="0"/>
        <v>94.307671874999997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57.940429687499993</v>
      </c>
      <c r="Q38" s="51">
        <f t="shared" si="0"/>
        <v>53.017511718750001</v>
      </c>
      <c r="R38" s="51">
        <f t="shared" si="0"/>
        <v>56.986996093750001</v>
      </c>
      <c r="S38" s="51">
        <f t="shared" si="0"/>
        <v>339.596</v>
      </c>
      <c r="T38" s="51">
        <f t="shared" si="0"/>
        <v>9.1115791015624996</v>
      </c>
      <c r="U38" s="51">
        <f t="shared" si="0"/>
        <v>13.000759765625</v>
      </c>
      <c r="V38" s="51">
        <f t="shared" si="0"/>
        <v>2.2504050292968749</v>
      </c>
      <c r="W38" s="51">
        <f t="shared" si="0"/>
        <v>3.4890000000000003</v>
      </c>
      <c r="X38" s="51">
        <f t="shared" si="0"/>
        <v>126.867796875</v>
      </c>
      <c r="Y38" s="51">
        <f t="shared" si="0"/>
        <v>197.06690624999999</v>
      </c>
      <c r="Z38" s="51">
        <f t="shared" si="0"/>
        <v>51.353421874999995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294.68531250000001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4823.6901269410055</v>
      </c>
      <c r="E41" s="59">
        <f t="shared" ref="E41:AE41" si="1">IF(E6=0,"n.a.",E22/E6*1000)</f>
        <v>4790.5297148153641</v>
      </c>
      <c r="F41" s="59">
        <f t="shared" si="1"/>
        <v>4833.7443396443678</v>
      </c>
      <c r="G41" s="59">
        <f t="shared" si="1"/>
        <v>6069.1009206366834</v>
      </c>
      <c r="H41" s="59">
        <f t="shared" si="1"/>
        <v>6310.3819277235798</v>
      </c>
      <c r="I41" s="59">
        <f t="shared" si="1"/>
        <v>6120.1518381411352</v>
      </c>
      <c r="J41" s="59">
        <f t="shared" si="1"/>
        <v>6046.5924282622145</v>
      </c>
      <c r="K41" s="59">
        <f t="shared" si="1"/>
        <v>4636.5463425383987</v>
      </c>
      <c r="L41" s="59">
        <f t="shared" si="1"/>
        <v>6060.5995857618391</v>
      </c>
      <c r="M41" s="59">
        <f t="shared" si="1"/>
        <v>4950.2628435336419</v>
      </c>
      <c r="N41" s="59">
        <f t="shared" si="1"/>
        <v>6250.9238969710968</v>
      </c>
      <c r="O41" s="59">
        <f t="shared" si="1"/>
        <v>3901.7219748426701</v>
      </c>
      <c r="P41" s="59">
        <f t="shared" si="1"/>
        <v>6091.3449474508434</v>
      </c>
      <c r="Q41" s="59">
        <f t="shared" si="1"/>
        <v>6432.9457605585148</v>
      </c>
      <c r="R41" s="59">
        <f t="shared" si="1"/>
        <v>5994.2392621761846</v>
      </c>
      <c r="S41" s="59">
        <f t="shared" si="1"/>
        <v>4018.4568158473121</v>
      </c>
      <c r="T41" s="59">
        <f t="shared" si="1"/>
        <v>5823.3571346372491</v>
      </c>
      <c r="U41" s="59">
        <f t="shared" si="1"/>
        <v>5686.4709547180091</v>
      </c>
      <c r="V41" s="59">
        <f t="shared" si="1"/>
        <v>4429.9503255476748</v>
      </c>
      <c r="W41" s="59">
        <f t="shared" si="1"/>
        <v>6190.782919704704</v>
      </c>
      <c r="X41" s="59">
        <f t="shared" si="1"/>
        <v>5492.5890348913317</v>
      </c>
      <c r="Y41" s="59">
        <f t="shared" si="1"/>
        <v>6426.662588456953</v>
      </c>
      <c r="Z41" s="59">
        <f t="shared" si="1"/>
        <v>6217.0508201704597</v>
      </c>
      <c r="AA41" s="59">
        <f t="shared" si="1"/>
        <v>6468.6335314053058</v>
      </c>
      <c r="AB41" s="59">
        <f t="shared" si="1"/>
        <v>6032.4220764519841</v>
      </c>
      <c r="AC41" s="59">
        <f t="shared" si="1"/>
        <v>6298.957364806407</v>
      </c>
      <c r="AD41" s="59">
        <f t="shared" si="1"/>
        <v>5812.808253437368</v>
      </c>
      <c r="AE41" s="59">
        <f t="shared" si="1"/>
        <v>6021.467096622373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5186.1567040224036</v>
      </c>
      <c r="E42" s="63">
        <f t="shared" si="2"/>
        <v>5803.0829532498628</v>
      </c>
      <c r="F42" s="63">
        <f t="shared" si="2"/>
        <v>3546.4188907225102</v>
      </c>
      <c r="G42" s="63">
        <f t="shared" si="2"/>
        <v>5433.0103129290947</v>
      </c>
      <c r="H42" s="63">
        <f t="shared" si="2"/>
        <v>5587.2563056168738</v>
      </c>
      <c r="I42" s="63" t="str">
        <f t="shared" si="2"/>
        <v>n.a.</v>
      </c>
      <c r="J42" s="63">
        <f t="shared" si="2"/>
        <v>5407.1450355417592</v>
      </c>
      <c r="K42" s="63">
        <f t="shared" si="2"/>
        <v>4183.3135634370383</v>
      </c>
      <c r="L42" s="63">
        <f t="shared" si="2"/>
        <v>4513.562753408778</v>
      </c>
      <c r="M42" s="63">
        <f t="shared" si="2"/>
        <v>5907.6982224054182</v>
      </c>
      <c r="N42" s="63">
        <f t="shared" si="2"/>
        <v>5858.112128361191</v>
      </c>
      <c r="O42" s="63">
        <f t="shared" si="2"/>
        <v>4840.3390802498316</v>
      </c>
      <c r="P42" s="63">
        <f t="shared" si="2"/>
        <v>5808.155728244581</v>
      </c>
      <c r="Q42" s="63">
        <f t="shared" si="2"/>
        <v>4128.8776252307089</v>
      </c>
      <c r="R42" s="63">
        <f t="shared" si="2"/>
        <v>5654.8232415427792</v>
      </c>
      <c r="S42" s="63">
        <f t="shared" si="2"/>
        <v>5080.2817625065454</v>
      </c>
      <c r="T42" s="63">
        <f t="shared" si="2"/>
        <v>6016.3849284535918</v>
      </c>
      <c r="U42" s="63">
        <f t="shared" si="2"/>
        <v>4104.3659362522112</v>
      </c>
      <c r="V42" s="63">
        <f t="shared" si="2"/>
        <v>6208.1706496327415</v>
      </c>
      <c r="W42" s="63">
        <f t="shared" si="2"/>
        <v>6499.9999207211586</v>
      </c>
      <c r="X42" s="63">
        <f t="shared" si="2"/>
        <v>3831.0267625350316</v>
      </c>
      <c r="Y42" s="63">
        <f t="shared" si="2"/>
        <v>5273.624112485606</v>
      </c>
      <c r="Z42" s="63">
        <f t="shared" si="2"/>
        <v>5650.0820307573977</v>
      </c>
      <c r="AA42" s="63">
        <f t="shared" si="2"/>
        <v>5995.8387319312333</v>
      </c>
      <c r="AB42" s="63">
        <f t="shared" si="2"/>
        <v>5821.6851730105436</v>
      </c>
      <c r="AC42" s="63">
        <f t="shared" si="2"/>
        <v>5616.1008805166839</v>
      </c>
      <c r="AD42" s="63">
        <f t="shared" si="2"/>
        <v>4800.1493518592233</v>
      </c>
      <c r="AE42" s="63">
        <f t="shared" si="2"/>
        <v>5887.385123224095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6232.8394576930459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6485.0233684851391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>
        <f t="shared" si="2"/>
        <v>6500.0003853504159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6498.8194718263776</v>
      </c>
      <c r="E44" s="63">
        <f t="shared" si="2"/>
        <v>6991.9284076102322</v>
      </c>
      <c r="F44" s="63">
        <f t="shared" si="2"/>
        <v>5000</v>
      </c>
      <c r="G44" s="63">
        <f t="shared" si="2"/>
        <v>6632.719064246482</v>
      </c>
      <c r="H44" s="63">
        <f t="shared" si="2"/>
        <v>6136.1805595140659</v>
      </c>
      <c r="I44" s="63" t="str">
        <f t="shared" si="2"/>
        <v>n.a.</v>
      </c>
      <c r="J44" s="63">
        <f t="shared" si="2"/>
        <v>5999.9995125222076</v>
      </c>
      <c r="K44" s="63">
        <f t="shared" si="2"/>
        <v>4999.9997772508523</v>
      </c>
      <c r="L44" s="63">
        <f t="shared" si="2"/>
        <v>6000</v>
      </c>
      <c r="M44" s="63">
        <f t="shared" si="2"/>
        <v>4999.9998592172105</v>
      </c>
      <c r="N44" s="63">
        <f t="shared" si="2"/>
        <v>6925.379994944542</v>
      </c>
      <c r="O44" s="63">
        <f t="shared" si="2"/>
        <v>5000.0002746164091</v>
      </c>
      <c r="P44" s="63">
        <f t="shared" si="2"/>
        <v>6789.1349955840888</v>
      </c>
      <c r="Q44" s="63">
        <f t="shared" si="2"/>
        <v>6831.3601870159064</v>
      </c>
      <c r="R44" s="63">
        <f t="shared" si="2"/>
        <v>5000</v>
      </c>
      <c r="S44" s="63">
        <f t="shared" si="2"/>
        <v>7000.7611259734622</v>
      </c>
      <c r="T44" s="63">
        <f t="shared" si="2"/>
        <v>5999.999826641807</v>
      </c>
      <c r="U44" s="63">
        <f t="shared" si="2"/>
        <v>6000</v>
      </c>
      <c r="V44" s="63">
        <f t="shared" si="2"/>
        <v>5000.0001640751807</v>
      </c>
      <c r="W44" s="63">
        <f t="shared" si="2"/>
        <v>6000</v>
      </c>
      <c r="X44" s="63">
        <f t="shared" si="2"/>
        <v>5000</v>
      </c>
      <c r="Y44" s="63">
        <f t="shared" si="2"/>
        <v>5999.9996918077095</v>
      </c>
      <c r="Z44" s="63">
        <f t="shared" si="2"/>
        <v>6921.1736886289973</v>
      </c>
      <c r="AA44" s="63">
        <f t="shared" si="2"/>
        <v>6616.4259707438659</v>
      </c>
      <c r="AB44" s="63">
        <f t="shared" si="2"/>
        <v>5999.9997179281881</v>
      </c>
      <c r="AC44" s="63">
        <f t="shared" si="2"/>
        <v>6656.6958726735093</v>
      </c>
      <c r="AD44" s="63">
        <f t="shared" si="2"/>
        <v>6939.9588962258767</v>
      </c>
      <c r="AE44" s="63">
        <f t="shared" si="2"/>
        <v>5000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3109.4063134612024</v>
      </c>
      <c r="E45" s="63">
        <f t="shared" si="2"/>
        <v>4335.7657629488795</v>
      </c>
      <c r="F45" s="63">
        <f t="shared" si="2"/>
        <v>2842.0452969133617</v>
      </c>
      <c r="G45" s="63">
        <f t="shared" si="2"/>
        <v>1816.4152824677003</v>
      </c>
      <c r="H45" s="63">
        <f t="shared" si="2"/>
        <v>3110.0439424593592</v>
      </c>
      <c r="I45" s="63" t="str">
        <f t="shared" si="2"/>
        <v>n.a.</v>
      </c>
      <c r="J45" s="63">
        <f t="shared" si="2"/>
        <v>2039.0197230466413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4436.5112253157304</v>
      </c>
      <c r="N45" s="63">
        <f t="shared" si="2"/>
        <v>3012.3855248137506</v>
      </c>
      <c r="O45" s="63">
        <f t="shared" si="2"/>
        <v>4545.1578011542242</v>
      </c>
      <c r="P45" s="63">
        <f t="shared" si="2"/>
        <v>1615.258540990146</v>
      </c>
      <c r="Q45" s="63">
        <f t="shared" si="2"/>
        <v>4142.0836597028674</v>
      </c>
      <c r="R45" s="63">
        <f t="shared" si="2"/>
        <v>3023.9800852365374</v>
      </c>
      <c r="S45" s="63">
        <f t="shared" si="2"/>
        <v>2912.5115856453172</v>
      </c>
      <c r="T45" s="63">
        <f t="shared" si="2"/>
        <v>1904.8478921968847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2262.3860849628418</v>
      </c>
      <c r="AA45" s="63">
        <f t="shared" si="2"/>
        <v>2600.1599265503869</v>
      </c>
      <c r="AB45" s="63">
        <f t="shared" si="2"/>
        <v>2472.3728664011883</v>
      </c>
      <c r="AC45" s="63">
        <f t="shared" si="2"/>
        <v>3858.4327599544208</v>
      </c>
      <c r="AD45" s="63">
        <f t="shared" si="2"/>
        <v>2049.8009084402975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3170.8221228454822</v>
      </c>
      <c r="E46" s="63">
        <f t="shared" si="2"/>
        <v>4339.6036246127369</v>
      </c>
      <c r="F46" s="63">
        <f t="shared" si="2"/>
        <v>2871.9544198500048</v>
      </c>
      <c r="G46" s="63">
        <f t="shared" si="2"/>
        <v>1672.4077967404887</v>
      </c>
      <c r="H46" s="63">
        <f t="shared" si="2"/>
        <v>3268.9146596872874</v>
      </c>
      <c r="I46" s="63">
        <f t="shared" si="2"/>
        <v>3045.3308391163664</v>
      </c>
      <c r="J46" s="63">
        <f t="shared" si="2"/>
        <v>2039.020150074871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3023.0657438089447</v>
      </c>
      <c r="O46" s="63">
        <f t="shared" si="2"/>
        <v>4547.4229095140754</v>
      </c>
      <c r="P46" s="63">
        <f t="shared" si="2"/>
        <v>1620.8535525168527</v>
      </c>
      <c r="Q46" s="63">
        <f t="shared" si="2"/>
        <v>4064.0699281330772</v>
      </c>
      <c r="R46" s="63">
        <f t="shared" si="2"/>
        <v>3040.016867897727</v>
      </c>
      <c r="S46" s="63">
        <f t="shared" si="2"/>
        <v>2914.486716816642</v>
      </c>
      <c r="T46" s="63">
        <f t="shared" si="2"/>
        <v>1915.7804201058855</v>
      </c>
      <c r="U46" s="63">
        <f t="shared" si="2"/>
        <v>3813.716685909294</v>
      </c>
      <c r="V46" s="63">
        <f t="shared" si="2"/>
        <v>3065.359384390078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2281.6481260802343</v>
      </c>
      <c r="AA46" s="63">
        <f t="shared" si="2"/>
        <v>2624.2889823015526</v>
      </c>
      <c r="AB46" s="63">
        <f t="shared" si="2"/>
        <v>2532.48267041894</v>
      </c>
      <c r="AC46" s="63">
        <f t="shared" si="2"/>
        <v>3841.5707761366648</v>
      </c>
      <c r="AD46" s="63">
        <f t="shared" si="2"/>
        <v>2061.3214408703279</v>
      </c>
      <c r="AE46" s="63">
        <f t="shared" si="2"/>
        <v>4041.1538205992902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1053.6938930817148</v>
      </c>
      <c r="E47" s="63">
        <f t="shared" si="2"/>
        <v>943.76496315171687</v>
      </c>
      <c r="F47" s="63">
        <f t="shared" si="2"/>
        <v>729.03954494418281</v>
      </c>
      <c r="G47" s="63">
        <f t="shared" si="2"/>
        <v>1130.7742103429866</v>
      </c>
      <c r="H47" s="63">
        <f t="shared" si="2"/>
        <v>1050.097758797541</v>
      </c>
      <c r="I47" s="63">
        <f t="shared" si="2"/>
        <v>1405.6339848922787</v>
      </c>
      <c r="J47" s="63">
        <f t="shared" si="2"/>
        <v>878.53880046403219</v>
      </c>
      <c r="K47" s="63">
        <f t="shared" si="2"/>
        <v>811.15058272251326</v>
      </c>
      <c r="L47" s="63">
        <f t="shared" si="2"/>
        <v>850.3541921983408</v>
      </c>
      <c r="M47" s="63">
        <f t="shared" si="2"/>
        <v>780.39989160222103</v>
      </c>
      <c r="N47" s="63">
        <f t="shared" si="2"/>
        <v>1102.2349788161448</v>
      </c>
      <c r="O47" s="63">
        <f t="shared" si="2"/>
        <v>897.59621331188862</v>
      </c>
      <c r="P47" s="63">
        <f t="shared" si="2"/>
        <v>1273.32677014509</v>
      </c>
      <c r="Q47" s="63">
        <f t="shared" si="2"/>
        <v>984.85484501272401</v>
      </c>
      <c r="R47" s="63">
        <f t="shared" si="2"/>
        <v>778.92094522678917</v>
      </c>
      <c r="S47" s="63">
        <f t="shared" si="2"/>
        <v>1320.6262569766559</v>
      </c>
      <c r="T47" s="63">
        <f t="shared" si="2"/>
        <v>870.53951503214205</v>
      </c>
      <c r="U47" s="63">
        <f t="shared" si="2"/>
        <v>867.03558921520232</v>
      </c>
      <c r="V47" s="63">
        <f t="shared" si="2"/>
        <v>780.22838603547518</v>
      </c>
      <c r="W47" s="63">
        <f t="shared" si="2"/>
        <v>1414.9384329218806</v>
      </c>
      <c r="X47" s="63">
        <f t="shared" si="2"/>
        <v>781.50345228269919</v>
      </c>
      <c r="Y47" s="63">
        <f t="shared" si="2"/>
        <v>868.09546694478854</v>
      </c>
      <c r="Z47" s="63">
        <f t="shared" si="2"/>
        <v>1332.0371285208428</v>
      </c>
      <c r="AA47" s="63">
        <f t="shared" si="2"/>
        <v>1147.0434217422544</v>
      </c>
      <c r="AB47" s="63">
        <f t="shared" si="2"/>
        <v>949.21238462632346</v>
      </c>
      <c r="AC47" s="63">
        <f t="shared" si="2"/>
        <v>1013.9425108197959</v>
      </c>
      <c r="AD47" s="63">
        <f t="shared" si="2"/>
        <v>1367.7953811738964</v>
      </c>
      <c r="AE47" s="63">
        <f t="shared" si="2"/>
        <v>796.48239203807032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4245.9087058557643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4095.1004277304392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4264.3076615214977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2521.556677518081</v>
      </c>
      <c r="E50" s="63">
        <f t="shared" si="2"/>
        <v>2425.8474462927529</v>
      </c>
      <c r="F50" s="63">
        <f t="shared" si="2"/>
        <v>2512.9274994391212</v>
      </c>
      <c r="G50" s="63">
        <f t="shared" si="2"/>
        <v>2179.1478305569794</v>
      </c>
      <c r="H50" s="63">
        <f t="shared" si="2"/>
        <v>2658.1473452813484</v>
      </c>
      <c r="I50" s="63">
        <f t="shared" si="2"/>
        <v>2454.094418608393</v>
      </c>
      <c r="J50" s="63">
        <f t="shared" si="2"/>
        <v>2625.8129237074791</v>
      </c>
      <c r="K50" s="63">
        <f t="shared" si="2"/>
        <v>2923.1100369031146</v>
      </c>
      <c r="L50" s="63">
        <f t="shared" si="2"/>
        <v>2780.5268540893849</v>
      </c>
      <c r="M50" s="63">
        <f t="shared" si="2"/>
        <v>2393.0194472347434</v>
      </c>
      <c r="N50" s="63">
        <f t="shared" si="2"/>
        <v>3110.2153679015696</v>
      </c>
      <c r="O50" s="63">
        <f t="shared" si="2"/>
        <v>2100.4348666476935</v>
      </c>
      <c r="P50" s="63">
        <f t="shared" si="2"/>
        <v>3094.6400474497841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2659.7826558630595</v>
      </c>
      <c r="T50" s="63">
        <f t="shared" si="2"/>
        <v>2832.9203837741875</v>
      </c>
      <c r="U50" s="63">
        <f t="shared" si="2"/>
        <v>2901.1672253127531</v>
      </c>
      <c r="V50" s="63">
        <f t="shared" si="2"/>
        <v>2296.002861189746</v>
      </c>
      <c r="W50" s="63">
        <f t="shared" si="2"/>
        <v>2511.8943632569835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2266.8712718075913</v>
      </c>
      <c r="AA50" s="63">
        <f t="shared" si="2"/>
        <v>2072.4378499338577</v>
      </c>
      <c r="AB50" s="63">
        <f t="shared" si="2"/>
        <v>2410.9447923967814</v>
      </c>
      <c r="AC50" s="63">
        <f t="shared" si="2"/>
        <v>1881.9933550414444</v>
      </c>
      <c r="AD50" s="63">
        <f t="shared" si="2"/>
        <v>2489.2304351925259</v>
      </c>
      <c r="AE50" s="63">
        <f t="shared" si="2"/>
        <v>2846.8175720037452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3521.8729536743208</v>
      </c>
      <c r="E51" s="63" t="str">
        <f t="shared" si="2"/>
        <v>n.a.</v>
      </c>
      <c r="F51" s="63">
        <f t="shared" si="2"/>
        <v>3335.0170517361394</v>
      </c>
      <c r="G51" s="63">
        <f t="shared" ref="G51:AE51" si="3">IF(G16=0,"n.a.",G32/G16*1000)</f>
        <v>3724.8962673265737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3838.7494960436593</v>
      </c>
      <c r="L51" s="63">
        <f t="shared" si="3"/>
        <v>3596.8377082487405</v>
      </c>
      <c r="M51" s="63">
        <f t="shared" si="3"/>
        <v>3197.8039640620168</v>
      </c>
      <c r="N51" s="63">
        <f t="shared" si="3"/>
        <v>3568.9641749648263</v>
      </c>
      <c r="O51" s="63">
        <f t="shared" si="3"/>
        <v>3513.97019492048</v>
      </c>
      <c r="P51" s="63">
        <f t="shared" si="3"/>
        <v>3091.0407001420435</v>
      </c>
      <c r="Q51" s="63" t="str">
        <f t="shared" si="3"/>
        <v>n.a.</v>
      </c>
      <c r="R51" s="63">
        <f t="shared" si="3"/>
        <v>4134.4076571835449</v>
      </c>
      <c r="S51" s="63">
        <f t="shared" si="3"/>
        <v>3016.8046027225473</v>
      </c>
      <c r="T51" s="63">
        <f t="shared" si="3"/>
        <v>3504.5113001518598</v>
      </c>
      <c r="U51" s="63">
        <f t="shared" si="3"/>
        <v>3488.2388473041897</v>
      </c>
      <c r="V51" s="63" t="str">
        <f t="shared" si="3"/>
        <v>n.a.</v>
      </c>
      <c r="W51" s="63">
        <f t="shared" si="3"/>
        <v>3237.3015163209038</v>
      </c>
      <c r="X51" s="63">
        <f t="shared" si="3"/>
        <v>3536.4447053190597</v>
      </c>
      <c r="Y51" s="63">
        <f t="shared" si="3"/>
        <v>3321.7279577172026</v>
      </c>
      <c r="Z51" s="63">
        <f t="shared" si="3"/>
        <v>3153.8991867205541</v>
      </c>
      <c r="AA51" s="63">
        <f t="shared" si="3"/>
        <v>3614.3266994612986</v>
      </c>
      <c r="AB51" s="63" t="str">
        <f t="shared" si="3"/>
        <v>n.a.</v>
      </c>
      <c r="AC51" s="63" t="str">
        <f t="shared" si="3"/>
        <v>n.a.</v>
      </c>
      <c r="AD51" s="63">
        <f t="shared" si="3"/>
        <v>3188.6497960636375</v>
      </c>
      <c r="AE51" s="63">
        <f t="shared" si="3"/>
        <v>3135.031561506446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2089.6095633520645</v>
      </c>
      <c r="E52" s="67">
        <f t="shared" si="4"/>
        <v>2484.5180391723202</v>
      </c>
      <c r="F52" s="67">
        <f t="shared" si="4"/>
        <v>1545.2711196717423</v>
      </c>
      <c r="G52" s="67">
        <f t="shared" si="4"/>
        <v>1751.4425317932632</v>
      </c>
      <c r="H52" s="67">
        <f t="shared" si="4"/>
        <v>2434.5291514287655</v>
      </c>
      <c r="I52" s="67">
        <f t="shared" si="4"/>
        <v>1904.2783693778383</v>
      </c>
      <c r="J52" s="67">
        <f t="shared" si="4"/>
        <v>1530.906143880612</v>
      </c>
      <c r="K52" s="67">
        <f t="shared" si="4"/>
        <v>2625.6607901111875</v>
      </c>
      <c r="L52" s="67">
        <f t="shared" si="4"/>
        <v>3111.2924287263145</v>
      </c>
      <c r="M52" s="67">
        <f t="shared" si="4"/>
        <v>3525.6429244012397</v>
      </c>
      <c r="N52" s="67">
        <f t="shared" si="4"/>
        <v>2053.6381223177577</v>
      </c>
      <c r="O52" s="67">
        <f t="shared" si="4"/>
        <v>1773.6040069613452</v>
      </c>
      <c r="P52" s="67">
        <f t="shared" si="4"/>
        <v>1988.7379792185827</v>
      </c>
      <c r="Q52" s="67">
        <f t="shared" si="4"/>
        <v>1379.7092922511049</v>
      </c>
      <c r="R52" s="67">
        <f t="shared" si="4"/>
        <v>2543.8610461068633</v>
      </c>
      <c r="S52" s="67">
        <f t="shared" si="4"/>
        <v>2011.5486690089308</v>
      </c>
      <c r="T52" s="67">
        <f t="shared" si="4"/>
        <v>2316.3585912514563</v>
      </c>
      <c r="U52" s="67">
        <f t="shared" si="4"/>
        <v>2977.3843028514516</v>
      </c>
      <c r="V52" s="67">
        <f t="shared" si="4"/>
        <v>1081.941357590031</v>
      </c>
      <c r="W52" s="67">
        <f t="shared" si="4"/>
        <v>1878.0378719303512</v>
      </c>
      <c r="X52" s="67">
        <f t="shared" si="4"/>
        <v>2210.6013059961197</v>
      </c>
      <c r="Y52" s="67">
        <f t="shared" si="4"/>
        <v>2892.1522384020882</v>
      </c>
      <c r="Z52" s="67">
        <f t="shared" si="4"/>
        <v>2150.2563699944585</v>
      </c>
      <c r="AA52" s="67">
        <f t="shared" si="4"/>
        <v>2399.4185306406671</v>
      </c>
      <c r="AB52" s="67">
        <f t="shared" si="4"/>
        <v>1774.7475068217261</v>
      </c>
      <c r="AC52" s="67">
        <f t="shared" si="4"/>
        <v>2199.3911804665036</v>
      </c>
      <c r="AD52" s="67">
        <f t="shared" si="4"/>
        <v>2051.1467498112802</v>
      </c>
      <c r="AE52" s="67">
        <f t="shared" si="4"/>
        <v>3529.4676517985868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5334.0858360761404</v>
      </c>
      <c r="E53" s="63">
        <f t="shared" si="4"/>
        <v>5606.3054208127533</v>
      </c>
      <c r="F53" s="63">
        <f t="shared" si="4"/>
        <v>4999.414556989339</v>
      </c>
      <c r="G53" s="63">
        <f t="shared" si="4"/>
        <v>6022.5747611488514</v>
      </c>
      <c r="H53" s="63">
        <f t="shared" si="4"/>
        <v>6212.1745310078513</v>
      </c>
      <c r="I53" s="63">
        <f t="shared" si="4"/>
        <v>6189.5802350089398</v>
      </c>
      <c r="J53" s="63">
        <f t="shared" si="4"/>
        <v>5765.551945129554</v>
      </c>
      <c r="K53" s="63">
        <f t="shared" si="4"/>
        <v>4486.4620766375874</v>
      </c>
      <c r="L53" s="63">
        <f t="shared" si="4"/>
        <v>5612.7144936670129</v>
      </c>
      <c r="M53" s="63">
        <f t="shared" si="4"/>
        <v>5859.5197456710657</v>
      </c>
      <c r="N53" s="63">
        <f t="shared" si="4"/>
        <v>5852.3710167385798</v>
      </c>
      <c r="O53" s="63">
        <f t="shared" si="4"/>
        <v>4617.9782841324541</v>
      </c>
      <c r="P53" s="63">
        <f t="shared" si="4"/>
        <v>6273.5065357529284</v>
      </c>
      <c r="Q53" s="63">
        <f t="shared" si="4"/>
        <v>4308.6798185730577</v>
      </c>
      <c r="R53" s="63">
        <f t="shared" si="4"/>
        <v>6188.3449319359015</v>
      </c>
      <c r="S53" s="63">
        <f t="shared" si="4"/>
        <v>5119.8100517102575</v>
      </c>
      <c r="T53" s="63">
        <f t="shared" si="4"/>
        <v>5954.3393568950023</v>
      </c>
      <c r="U53" s="63">
        <f t="shared" si="4"/>
        <v>4972.8787547802958</v>
      </c>
      <c r="V53" s="63">
        <f t="shared" si="4"/>
        <v>5527.6924265222578</v>
      </c>
      <c r="W53" s="63">
        <f t="shared" si="4"/>
        <v>5561.9610704169318</v>
      </c>
      <c r="X53" s="63">
        <f t="shared" si="4"/>
        <v>5098.7885114062456</v>
      </c>
      <c r="Y53" s="63">
        <f t="shared" si="4"/>
        <v>5581.3744229303684</v>
      </c>
      <c r="Z53" s="63">
        <f t="shared" si="4"/>
        <v>6274.3579108489275</v>
      </c>
      <c r="AA53" s="63">
        <f t="shared" si="4"/>
        <v>6204.7383705256871</v>
      </c>
      <c r="AB53" s="63">
        <f t="shared" si="4"/>
        <v>6063.3654071814135</v>
      </c>
      <c r="AC53" s="63">
        <f t="shared" si="4"/>
        <v>5999.9303017910925</v>
      </c>
      <c r="AD53" s="63">
        <f t="shared" si="4"/>
        <v>6138.969414462038</v>
      </c>
      <c r="AE53" s="63">
        <f t="shared" si="4"/>
        <v>5816.342358081185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978.1147014087386</v>
      </c>
      <c r="E54" s="71">
        <f t="shared" si="4"/>
        <v>914.64138476797632</v>
      </c>
      <c r="F54" s="71">
        <f t="shared" si="4"/>
        <v>739.28655514331649</v>
      </c>
      <c r="G54" s="71">
        <f t="shared" si="4"/>
        <v>1070.0516761741944</v>
      </c>
      <c r="H54" s="71">
        <f t="shared" si="4"/>
        <v>1037.0000269082211</v>
      </c>
      <c r="I54" s="71">
        <f t="shared" si="4"/>
        <v>1381.9648292811819</v>
      </c>
      <c r="J54" s="71">
        <f t="shared" si="4"/>
        <v>840.48208053562576</v>
      </c>
      <c r="K54" s="71">
        <f t="shared" si="4"/>
        <v>792.01261411797395</v>
      </c>
      <c r="L54" s="71">
        <f t="shared" si="4"/>
        <v>821.13153506900255</v>
      </c>
      <c r="M54" s="71">
        <f t="shared" si="4"/>
        <v>734.49753209267772</v>
      </c>
      <c r="N54" s="71">
        <f t="shared" si="4"/>
        <v>1020.7707474332577</v>
      </c>
      <c r="O54" s="71">
        <f t="shared" si="4"/>
        <v>809.74329888601858</v>
      </c>
      <c r="P54" s="71">
        <f t="shared" si="4"/>
        <v>1213.3728817046988</v>
      </c>
      <c r="Q54" s="71">
        <f t="shared" si="4"/>
        <v>923.08292837312263</v>
      </c>
      <c r="R54" s="71">
        <f t="shared" si="4"/>
        <v>757.82485120344188</v>
      </c>
      <c r="S54" s="71">
        <f t="shared" si="4"/>
        <v>1182.5100613978298</v>
      </c>
      <c r="T54" s="71">
        <f t="shared" si="4"/>
        <v>846.07815144583867</v>
      </c>
      <c r="U54" s="71">
        <f t="shared" si="4"/>
        <v>841.77385594639702</v>
      </c>
      <c r="V54" s="71">
        <f t="shared" si="4"/>
        <v>767.90978792838973</v>
      </c>
      <c r="W54" s="71">
        <f t="shared" si="4"/>
        <v>1405.2688528190104</v>
      </c>
      <c r="X54" s="71">
        <f t="shared" si="4"/>
        <v>765.17946228428502</v>
      </c>
      <c r="Y54" s="71">
        <f t="shared" si="4"/>
        <v>842.53018672126018</v>
      </c>
      <c r="Z54" s="71">
        <f t="shared" si="4"/>
        <v>1340.6151754454074</v>
      </c>
      <c r="AA54" s="71">
        <f t="shared" si="4"/>
        <v>1102.8237116936962</v>
      </c>
      <c r="AB54" s="71">
        <f t="shared" si="4"/>
        <v>909.90539440568443</v>
      </c>
      <c r="AC54" s="71">
        <f t="shared" si="4"/>
        <v>966.20778807066779</v>
      </c>
      <c r="AD54" s="71">
        <f t="shared" si="4"/>
        <v>1294.3527800640859</v>
      </c>
      <c r="AE54" s="71">
        <f t="shared" si="4"/>
        <v>755.96076369054265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AZ1206"/>
  <sheetViews>
    <sheetView zoomScaleNormal="100" workbookViewId="0">
      <pane xSplit="2" ySplit="3" topLeftCell="C25" activePane="bottomRight" state="frozen"/>
      <selection sqref="A1:XFD1048576"/>
      <selection pane="topRight" sqref="A1:XFD1048576"/>
      <selection pane="bottomLeft" sqref="A1:XFD1048576"/>
      <selection pane="bottomRight" activeCell="B29" sqref="B29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19" t="s">
        <v>1</v>
      </c>
      <c r="D1" s="119"/>
      <c r="E1" s="119"/>
      <c r="F1" s="119"/>
      <c r="G1" s="120" t="s">
        <v>2</v>
      </c>
      <c r="H1" s="120"/>
      <c r="I1" s="120"/>
      <c r="J1" s="119" t="s">
        <v>96</v>
      </c>
      <c r="K1" s="119"/>
      <c r="L1" s="119"/>
      <c r="M1" s="119"/>
      <c r="N1" s="119"/>
      <c r="O1" s="119"/>
      <c r="P1" s="121" t="s">
        <v>4</v>
      </c>
      <c r="Q1" s="121"/>
      <c r="R1" s="121"/>
      <c r="S1" s="2" t="s">
        <v>5</v>
      </c>
      <c r="T1" s="118" t="s">
        <v>6</v>
      </c>
      <c r="U1" s="118"/>
      <c r="V1" s="2" t="s">
        <v>7</v>
      </c>
      <c r="W1" s="118" t="s">
        <v>8</v>
      </c>
      <c r="X1" s="118"/>
      <c r="Y1" s="118"/>
      <c r="Z1" s="3" t="s">
        <v>9</v>
      </c>
      <c r="AA1" s="118" t="s">
        <v>10</v>
      </c>
      <c r="AB1" s="118"/>
      <c r="AC1" s="118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0.001*[4]EU28!$AB$453</f>
        <v>9.6571386318206791</v>
      </c>
      <c r="E6" s="23">
        <f>0.001*[4]AT!$AB$453</f>
        <v>0.10853140902519226</v>
      </c>
      <c r="F6" s="23">
        <f>0.001*[4]BE!$AB$453</f>
        <v>0.18384872961044313</v>
      </c>
      <c r="G6" s="23">
        <f>0.001*[4]BG!$AB$453</f>
        <v>4.5480516016483306E-2</v>
      </c>
      <c r="H6" s="23">
        <f>0.001*[4]HR!$AB$453</f>
        <v>2.054102385044098E-2</v>
      </c>
      <c r="I6" s="23">
        <f>0.001*[4]CY!$AB$453</f>
        <v>6.9361857175827026E-3</v>
      </c>
      <c r="J6" s="23">
        <f>0.001*[4]CZ!$AB$453</f>
        <v>0.27934081077575684</v>
      </c>
      <c r="K6" s="23">
        <f>0.001*[4]DK!$AB$453</f>
        <v>0.1240918128490448</v>
      </c>
      <c r="L6" s="23">
        <f>0.001*[4]EE!$AB$453</f>
        <v>1.3708567261695863E-2</v>
      </c>
      <c r="M6" s="23">
        <f>0.001*[4]FI!$AB$453</f>
        <v>0.10565099716186524</v>
      </c>
      <c r="N6" s="23">
        <f>0.001*[4]FR!$AB$453</f>
        <v>0.73929359292984009</v>
      </c>
      <c r="O6" s="23">
        <f>0.001*[4]DE!$AB$453</f>
        <v>4.6799923858642583</v>
      </c>
      <c r="P6" s="23">
        <f>0.001*[4]GR!$AB$453</f>
        <v>0.11089726543426513</v>
      </c>
      <c r="Q6" s="23">
        <f>0.001*[4]HU!$AB$453</f>
        <v>0.11848689717799425</v>
      </c>
      <c r="R6" s="23">
        <f>0.001*[4]IE!$AB$453</f>
        <v>5.3259105682373048E-2</v>
      </c>
      <c r="S6" s="23">
        <f>0.001*[4]IT!$AB$453</f>
        <v>1.4604182586669923</v>
      </c>
      <c r="T6" s="23">
        <f>0.001*[4]LA!$AB$453</f>
        <v>2.496376007795334E-2</v>
      </c>
      <c r="U6" s="23">
        <f>0.001*[4]LT!$AB$453</f>
        <v>2.2106075465679168E-2</v>
      </c>
      <c r="V6" s="23">
        <f>0.001*[4]LU!$AB$453</f>
        <v>5.6594735458493231E-3</v>
      </c>
      <c r="W6" s="23">
        <f>0.001*[4]MT!$AB$453</f>
        <v>5.9300178289413451E-4</v>
      </c>
      <c r="X6" s="23">
        <f>0.001*[4]NL!$AB$453</f>
        <v>0.23413914351165296</v>
      </c>
      <c r="Y6" s="23">
        <f>0.001*[4]PL!$AB$453</f>
        <v>0.30695682239532474</v>
      </c>
      <c r="Z6" s="23">
        <f>0.001*[4]PT!$AB$453</f>
        <v>0.11187033176422119</v>
      </c>
      <c r="AA6" s="23">
        <f>0.001*[4]RO!$AB$453</f>
        <v>0.1410262508392334</v>
      </c>
      <c r="AB6" s="23">
        <f>0.001*[4]SK!$AB$453</f>
        <v>4.6434815049171449E-2</v>
      </c>
      <c r="AC6" s="23">
        <f>0.001*[4]SI!$AB$453</f>
        <v>4.9801491975784304E-2</v>
      </c>
      <c r="AD6" s="23">
        <f>0.001*[4]ES!$AB$453</f>
        <v>0.5674897274971008</v>
      </c>
      <c r="AE6" s="23">
        <f>0.001*[4]SE!$AB$453</f>
        <v>9.5620179891586304E-2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0.001*[4]EU28!$AB$454</f>
        <v>23.796124545753003</v>
      </c>
      <c r="E7" s="30">
        <f>0.001*[4]AT!$AB$454</f>
        <v>0.74976870763301851</v>
      </c>
      <c r="F7" s="30">
        <f>0.001*[4]BE!$AB$454</f>
        <v>0.92358292007446297</v>
      </c>
      <c r="G7" s="30">
        <f>0.001*[4]BG!$AB$454</f>
        <v>0.27449108123779298</v>
      </c>
      <c r="H7" s="30">
        <f>0.001*[4]HR!$AB$454</f>
        <v>4.2712131500244138E-2</v>
      </c>
      <c r="I7" s="30">
        <f>0.001*[4]CY!$AB$454</f>
        <v>0</v>
      </c>
      <c r="J7" s="30">
        <f>0.001*[4]CZ!$AB$454</f>
        <v>0.69999725723266604</v>
      </c>
      <c r="K7" s="30">
        <f>0.001*[4]DK!$AB$454</f>
        <v>1.0688744597434998</v>
      </c>
      <c r="L7" s="30">
        <f>0.001*[4]EE!$AB$454</f>
        <v>0.13840253829956056</v>
      </c>
      <c r="M7" s="30">
        <f>0.001*[4]FI!$AB$454</f>
        <v>2.2970664176940918</v>
      </c>
      <c r="N7" s="30">
        <f>0.001*[4]FR!$AB$454</f>
        <v>1.3822609748840333</v>
      </c>
      <c r="O7" s="30">
        <f>0.001*[4]DE!$AB$454</f>
        <v>4.4973064689636235</v>
      </c>
      <c r="P7" s="30">
        <f>0.001*[4]GR!$AB$454</f>
        <v>0.19988375854492188</v>
      </c>
      <c r="Q7" s="30">
        <f>0.001*[4]HU!$AB$454</f>
        <v>0.60357886600494381</v>
      </c>
      <c r="R7" s="30">
        <f>0.001*[4]IE!$AB$454</f>
        <v>0.15269462394714356</v>
      </c>
      <c r="S7" s="30">
        <f>0.001*[4]IT!$AB$454</f>
        <v>1.8181128215789795</v>
      </c>
      <c r="T7" s="30">
        <f>0.001*[4]LA!$AB$454</f>
        <v>5.6175356626510624E-2</v>
      </c>
      <c r="U7" s="30">
        <f>0.001*[4]LT!$AB$454</f>
        <v>6.1849914312362669E-2</v>
      </c>
      <c r="V7" s="30">
        <f>0.001*[4]LU!$AB$454</f>
        <v>4.6745989322662359E-3</v>
      </c>
      <c r="W7" s="30">
        <f>0.001*[4]MT!$AB$454</f>
        <v>0</v>
      </c>
      <c r="X7" s="30">
        <f>0.001*[4]NL!$AB$454</f>
        <v>1.0568000856041908</v>
      </c>
      <c r="Y7" s="30">
        <f>0.001*[4]PL!$AB$454</f>
        <v>2.735888572692871</v>
      </c>
      <c r="Z7" s="30">
        <f>0.001*[4]PT!$AB$454</f>
        <v>0.53167585468292233</v>
      </c>
      <c r="AA7" s="30">
        <f>0.001*[4]RO!$AB$454</f>
        <v>0.34197781372070313</v>
      </c>
      <c r="AB7" s="30">
        <f>0.001*[4]SK!$AB$454</f>
        <v>0.41144635438919069</v>
      </c>
      <c r="AC7" s="30">
        <f>0.001*[4]SI!$AB$454</f>
        <v>8.5793935775756835E-2</v>
      </c>
      <c r="AD7" s="30">
        <f>0.001*[4]ES!$AB$454</f>
        <v>1.3911372928619385</v>
      </c>
      <c r="AE7" s="30">
        <f>0.001*[4]SE!$AB$454</f>
        <v>2.2699717388153076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0.001*[4]EU28!$AB$455</f>
        <v>4.2992380620539192</v>
      </c>
      <c r="E8" s="30">
        <f>0.001*[4]AT!$AB$455</f>
        <v>0.10650173950195313</v>
      </c>
      <c r="F8" s="30">
        <f>0.001*[4]BE!$AB$455</f>
        <v>0.116323486328125</v>
      </c>
      <c r="G8" s="30">
        <f>0.001*[4]BG!$AB$455</f>
        <v>1.9639039993286134E-2</v>
      </c>
      <c r="H8" s="30">
        <f>0.001*[4]HR!$AB$455</f>
        <v>1.1914901733398438E-2</v>
      </c>
      <c r="I8" s="30">
        <f>0.001*[4]CY!$AB$455</f>
        <v>6.1333327293396E-3</v>
      </c>
      <c r="J8" s="30">
        <f>0.001*[4]CZ!$AB$455</f>
        <v>3.2568927764892577E-2</v>
      </c>
      <c r="K8" s="30">
        <f>0.001*[4]DK!$AB$455</f>
        <v>0.12919869995117189</v>
      </c>
      <c r="L8" s="30">
        <f>0.001*[4]EE!$AB$455</f>
        <v>8.6406698226928706E-3</v>
      </c>
      <c r="M8" s="30">
        <f>0.001*[4]FI!$AB$455</f>
        <v>4.7820507049560548E-2</v>
      </c>
      <c r="N8" s="30">
        <f>0.001*[4]FR!$AB$455</f>
        <v>0.89491436767578125</v>
      </c>
      <c r="O8" s="30">
        <f>0.001*[4]DE!$AB$455</f>
        <v>0.75814831542968752</v>
      </c>
      <c r="P8" s="30">
        <f>0.001*[4]GR!$AB$455</f>
        <v>2.3656795501708985E-2</v>
      </c>
      <c r="Q8" s="30">
        <f>0.001*[4]HU!$AB$455</f>
        <v>5.0725753784179692E-2</v>
      </c>
      <c r="R8" s="30">
        <f>0.001*[4]IE!$AB$455</f>
        <v>4.4929553985595706E-2</v>
      </c>
      <c r="S8" s="30">
        <f>0.001*[4]IT!$AB$455</f>
        <v>0.58045693969726564</v>
      </c>
      <c r="T8" s="30">
        <f>0.001*[4]LA!$AB$455</f>
        <v>3.0764758586883548E-3</v>
      </c>
      <c r="U8" s="30">
        <f>0.001*[4]LT!$AB$455</f>
        <v>9.7016351521015173E-3</v>
      </c>
      <c r="V8" s="30">
        <f>0.001*[4]LU!$AB$455</f>
        <v>7.0153833627700805E-3</v>
      </c>
      <c r="W8" s="30">
        <f>0.001*[4]MT!$AB$455</f>
        <v>0</v>
      </c>
      <c r="X8" s="30">
        <f>0.001*[4]NL!$AB$455</f>
        <v>0.37055563354492188</v>
      </c>
      <c r="Y8" s="30">
        <f>0.001*[4]PL!$AB$455</f>
        <v>8.7210376739501952E-2</v>
      </c>
      <c r="Z8" s="30">
        <f>0.001*[4]PT!$AB$455</f>
        <v>4.8199688434600832E-2</v>
      </c>
      <c r="AA8" s="30">
        <f>0.001*[4]RO!$AB$455</f>
        <v>0.1316600341796875</v>
      </c>
      <c r="AB8" s="30">
        <f>0.001*[4]SK!$AB$455</f>
        <v>2.3645587921142578E-2</v>
      </c>
      <c r="AC8" s="30">
        <f>0.001*[4]SI!$AB$455</f>
        <v>1.151400375366211E-2</v>
      </c>
      <c r="AD8" s="30">
        <f>0.001*[4]ES!$AB$455</f>
        <v>0.63864805603027341</v>
      </c>
      <c r="AE8" s="30">
        <f>0.001*[4]SE!$AB$455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0.001*[4]EU28!$AB$456</f>
        <v>1.7111013731956481</v>
      </c>
      <c r="E9" s="30">
        <f>0.001*[4]AT!$AB$456</f>
        <v>2.3633739471435548E-2</v>
      </c>
      <c r="F9" s="30">
        <f>0.001*[4]BE!$AB$456</f>
        <v>0</v>
      </c>
      <c r="G9" s="30">
        <f>0.001*[4]BG!$AB$456</f>
        <v>9.6014152526855467E-2</v>
      </c>
      <c r="H9" s="30">
        <f>0.001*[4]HR!$AB$456</f>
        <v>7.5575399398803709E-3</v>
      </c>
      <c r="I9" s="30">
        <f>0.001*[4]CY!$AB$456</f>
        <v>0</v>
      </c>
      <c r="J9" s="30">
        <f>0.001*[4]CZ!$AB$456</f>
        <v>0</v>
      </c>
      <c r="K9" s="30">
        <f>0.001*[4]DK!$AB$456</f>
        <v>0</v>
      </c>
      <c r="L9" s="30">
        <f>0.001*[4]EE!$AB$456</f>
        <v>0</v>
      </c>
      <c r="M9" s="30">
        <f>0.001*[4]FI!$AB$456</f>
        <v>0</v>
      </c>
      <c r="N9" s="30">
        <f>0.001*[4]FR!$AB$456</f>
        <v>0.16895648193359375</v>
      </c>
      <c r="O9" s="30">
        <f>0.001*[4]DE!$AB$456</f>
        <v>3.7132324218749999E-2</v>
      </c>
      <c r="P9" s="30">
        <f>0.001*[4]GR!$AB$456</f>
        <v>5.9978613853454588E-3</v>
      </c>
      <c r="Q9" s="30">
        <f>0.001*[4]HU!$AB$456</f>
        <v>4.7358299255371092E-2</v>
      </c>
      <c r="R9" s="30">
        <f>0.001*[4]IE!$AB$456</f>
        <v>0</v>
      </c>
      <c r="S9" s="30">
        <f>0.001*[4]IT!$AB$456</f>
        <v>1.1180466308593751</v>
      </c>
      <c r="T9" s="30">
        <f>0.001*[4]LA!$AB$456</f>
        <v>0</v>
      </c>
      <c r="U9" s="30">
        <f>0.001*[4]LT!$AB$456</f>
        <v>0</v>
      </c>
      <c r="V9" s="30">
        <f>0.001*[4]LU!$AB$456</f>
        <v>0</v>
      </c>
      <c r="W9" s="30">
        <f>0.001*[4]MT!$AB$456</f>
        <v>0</v>
      </c>
      <c r="X9" s="30">
        <f>0.001*[4]NL!$AB$456</f>
        <v>0</v>
      </c>
      <c r="Y9" s="30">
        <f>0.001*[4]PL!$AB$456</f>
        <v>0</v>
      </c>
      <c r="Z9" s="30">
        <f>0.001*[4]PT!$AB$456</f>
        <v>2.7500001907348633E-2</v>
      </c>
      <c r="AA9" s="30">
        <f>0.001*[4]RO!$AB$456</f>
        <v>0.11839286041259765</v>
      </c>
      <c r="AB9" s="30">
        <f>0.001*[4]SK!$AB$456</f>
        <v>9.4904327392578126E-4</v>
      </c>
      <c r="AC9" s="30">
        <f>0.001*[4]SI!$AB$456</f>
        <v>1.1607142448425293E-2</v>
      </c>
      <c r="AD9" s="30">
        <f>0.001*[4]ES!$AB$456</f>
        <v>4.7955295562744145E-2</v>
      </c>
      <c r="AE9" s="30">
        <f>0.001*[4]SE!$AB$456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0.001*[4]EU28!$AB$457</f>
        <v>95.654915039062502</v>
      </c>
      <c r="E10" s="30">
        <f>0.001*[4]AT!$AB$457</f>
        <v>8.5219179687499995</v>
      </c>
      <c r="F10" s="30">
        <f>0.001*[4]BE!$AB$457</f>
        <v>5.5E-2</v>
      </c>
      <c r="G10" s="30">
        <f>0.001*[4]BG!$AB$457</f>
        <v>1.9936166992187501</v>
      </c>
      <c r="H10" s="30">
        <f>0.001*[4]HR!$AB$457</f>
        <v>2.1684741210937499</v>
      </c>
      <c r="I10" s="30">
        <f>0.001*[4]CY!$AB$457</f>
        <v>0</v>
      </c>
      <c r="J10" s="30">
        <f>0.001*[4]CZ!$AB$457</f>
        <v>0.77558996582031248</v>
      </c>
      <c r="K10" s="30">
        <f>0.001*[4]DK!$AB$457</f>
        <v>0</v>
      </c>
      <c r="L10" s="30">
        <f>0.001*[4]EE!$AB$457</f>
        <v>0</v>
      </c>
      <c r="M10" s="30">
        <f>0.001*[4]FI!$AB$457</f>
        <v>2.9628706054687499</v>
      </c>
      <c r="N10" s="30">
        <f>0.001*[4]FR!$AB$457</f>
        <v>16.30405859375</v>
      </c>
      <c r="O10" s="30">
        <f>0.001*[4]DE!$AB$457</f>
        <v>3.27735009765625</v>
      </c>
      <c r="P10" s="30">
        <f>0.001*[4]GR!$AB$457</f>
        <v>2.825476318359375</v>
      </c>
      <c r="Q10" s="30">
        <f>0.001*[4]HU!$AB$457</f>
        <v>4.5803432464599607E-2</v>
      </c>
      <c r="R10" s="30">
        <f>0.001*[4]IE!$AB$457</f>
        <v>0.20187998962402345</v>
      </c>
      <c r="S10" s="30">
        <f>0.001*[4]IT!$AB$457</f>
        <v>12.415923828125001</v>
      </c>
      <c r="T10" s="30">
        <f>0.001*[4]LA!$AB$457</f>
        <v>1.6388555908203126</v>
      </c>
      <c r="U10" s="30">
        <f>0.001*[4]LT!$AB$457</f>
        <v>0.10801399230957032</v>
      </c>
      <c r="V10" s="30">
        <f>0.001*[4]LU!$AB$457</f>
        <v>0</v>
      </c>
      <c r="W10" s="30">
        <f>0.001*[4]MT!$AB$457</f>
        <v>0</v>
      </c>
      <c r="X10" s="30">
        <f>0.001*[4]NL!$AB$457</f>
        <v>3.7000003814697265E-2</v>
      </c>
      <c r="Y10" s="30">
        <f>0.001*[4]PL!$AB$457</f>
        <v>0.3048799743652344</v>
      </c>
      <c r="Z10" s="30">
        <f>0.001*[4]PT!$AB$457</f>
        <v>4.15512939453125</v>
      </c>
      <c r="AA10" s="30">
        <f>0.001*[4]RO!$AB$457</f>
        <v>7.0497534179687502</v>
      </c>
      <c r="AB10" s="30">
        <f>0.001*[4]SK!$AB$457</f>
        <v>1.6658868408203125</v>
      </c>
      <c r="AC10" s="30">
        <f>0.001*[4]SI!$AB$457</f>
        <v>0.99746936035156253</v>
      </c>
      <c r="AD10" s="30">
        <f>0.001*[4]ES!$AB$457</f>
        <v>12.17171875</v>
      </c>
      <c r="AE10" s="30">
        <f>0.001*[4]SE!$AB$457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0.001*[4]EU28!$AB$458</f>
        <v>15.631830731987954</v>
      </c>
      <c r="E11" s="30">
        <f>0.001*[4]AT!$AB$458</f>
        <v>1.7305701904296875</v>
      </c>
      <c r="F11" s="30">
        <f>0.001*[4]BE!$AB$458</f>
        <v>6.4710708618164067E-2</v>
      </c>
      <c r="G11" s="30">
        <f>0.001*[4]BG!$AB$458</f>
        <v>0.26129998779296876</v>
      </c>
      <c r="H11" s="30">
        <f>0.001*[4]HR!$AB$458</f>
        <v>0.18792001342773437</v>
      </c>
      <c r="I11" s="30">
        <f>0.001*[4]CY!$AB$458</f>
        <v>1.4199546575546266E-3</v>
      </c>
      <c r="J11" s="30">
        <f>0.001*[4]CZ!$AB$458</f>
        <v>0.34139993286132814</v>
      </c>
      <c r="K11" s="30">
        <f>0.001*[4]DK!$AB$458</f>
        <v>1.0999999046325684E-2</v>
      </c>
      <c r="L11" s="30">
        <f>0.001*[4]EE!$AB$458</f>
        <v>8.0999994277954103E-3</v>
      </c>
      <c r="M11" s="30">
        <f>0.001*[4]FI!$AB$458</f>
        <v>0.44300003051757814</v>
      </c>
      <c r="N11" s="30">
        <f>0.001*[4]FR!$AB$458</f>
        <v>2.7934033203125002</v>
      </c>
      <c r="O11" s="30">
        <f>0.001*[4]DE!$AB$458</f>
        <v>1.0450001220703125</v>
      </c>
      <c r="P11" s="30">
        <f>0.001*[4]GR!$AB$458</f>
        <v>0.11937740325927734</v>
      </c>
      <c r="Q11" s="30">
        <f>0.001*[4]HU!$AB$458</f>
        <v>1.9695339202880861E-2</v>
      </c>
      <c r="R11" s="30">
        <f>0.001*[4]IE!$AB$458</f>
        <v>5.5500003814697267E-2</v>
      </c>
      <c r="S11" s="30">
        <f>0.001*[4]IT!$AB$458</f>
        <v>2.786525146484375</v>
      </c>
      <c r="T11" s="30">
        <f>0.001*[4]LA!$AB$458</f>
        <v>6.5007026672363286E-2</v>
      </c>
      <c r="U11" s="30">
        <f>0.001*[4]LT!$AB$458</f>
        <v>5.3000003814697265E-2</v>
      </c>
      <c r="V11" s="30">
        <f>0.001*[4]LU!$AB$458</f>
        <v>4.4376064300537109E-2</v>
      </c>
      <c r="W11" s="30">
        <f>0.001*[4]MT!$AB$458</f>
        <v>0</v>
      </c>
      <c r="X11" s="30">
        <f>0.001*[4]NL!$AB$458</f>
        <v>2.200000047683716E-3</v>
      </c>
      <c r="Y11" s="30">
        <f>0.001*[4]PL!$AB$458</f>
        <v>0.5684446411132813</v>
      </c>
      <c r="Z11" s="30">
        <f>0.001*[4]PT!$AB$458</f>
        <v>0.41639999389648441</v>
      </c>
      <c r="AA11" s="30">
        <f>0.001*[4]RO!$AB$458</f>
        <v>0.71597167968749997</v>
      </c>
      <c r="AB11" s="30">
        <f>0.001*[4]SK!$AB$458</f>
        <v>0.13952047729492187</v>
      </c>
      <c r="AC11" s="30">
        <f>0.001*[4]SI!$AB$458</f>
        <v>0.21070426940917969</v>
      </c>
      <c r="AD11" s="30">
        <f>0.001*[4]ES!$AB$458</f>
        <v>2.2323334960937502</v>
      </c>
      <c r="AE11" s="30">
        <f>0.001*[4]SE!$AB$458</f>
        <v>1.3149509277343749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0.001*[4]EU28!$AB$459</f>
        <v>455.82771191871166</v>
      </c>
      <c r="E12" s="32">
        <f>0.001*[4]AT!$AB$459</f>
        <v>13.73266650390625</v>
      </c>
      <c r="F12" s="32">
        <f>0.001*[4]BE!$AB$459</f>
        <v>12.194889282226562</v>
      </c>
      <c r="G12" s="32">
        <f>0.001*[4]BG!$AB$459</f>
        <v>6.5084305419921877</v>
      </c>
      <c r="H12" s="32">
        <f>0.001*[4]HR!$AB$459</f>
        <v>2.9808745727539061</v>
      </c>
      <c r="I12" s="32">
        <f>0.001*[4]CY!$AB$459</f>
        <v>1.2008872528076173</v>
      </c>
      <c r="J12" s="32">
        <f>0.001*[4]CZ!$AB$459</f>
        <v>11.694816650390626</v>
      </c>
      <c r="K12" s="32">
        <f>0.001*[4]DK!$AB$459</f>
        <v>5.6296529541015623</v>
      </c>
      <c r="L12" s="32">
        <f>0.001*[4]EE!$AB$459</f>
        <v>5.1821079254150394E-2</v>
      </c>
      <c r="M12" s="32">
        <f>0.001*[4]FI!$AB$459</f>
        <v>1.6168201904296875</v>
      </c>
      <c r="N12" s="32">
        <f>0.001*[4]FR!$AB$459</f>
        <v>76.533373046874999</v>
      </c>
      <c r="O12" s="32">
        <f>0.001*[4]DE!$AB$459</f>
        <v>127.69075390625001</v>
      </c>
      <c r="P12" s="32">
        <f>0.001*[4]GR!$AB$459</f>
        <v>10.811815429687501</v>
      </c>
      <c r="Q12" s="32">
        <f>0.001*[4]HU!$AB$459</f>
        <v>11.155226562500001</v>
      </c>
      <c r="R12" s="32">
        <f>0.001*[4]IE!$AB$459</f>
        <v>4.6002364654541017</v>
      </c>
      <c r="S12" s="32">
        <f>0.001*[4]IT!$AB$459</f>
        <v>82.400671875</v>
      </c>
      <c r="T12" s="32">
        <f>0.001*[4]LA!$AB$459</f>
        <v>8.429613947868347E-3</v>
      </c>
      <c r="U12" s="32">
        <f>0.001*[4]LT!$AB$459</f>
        <v>0.25845533370971679</v>
      </c>
      <c r="V12" s="32">
        <f>0.001*[4]LU!$AB$459</f>
        <v>0.65220576858520507</v>
      </c>
      <c r="W12" s="32">
        <f>0.001*[4]MT!$AB$459</f>
        <v>0.34993747138977049</v>
      </c>
      <c r="X12" s="32">
        <f>0.001*[4]NL!$AB$459</f>
        <v>4.5730535278320312</v>
      </c>
      <c r="Y12" s="32">
        <f>0.001*[4]PL!$AB$459</f>
        <v>4.2267549438476566</v>
      </c>
      <c r="Z12" s="32">
        <f>0.001*[4]PT!$AB$459</f>
        <v>6.1432376098632817</v>
      </c>
      <c r="AA12" s="32">
        <f>0.001*[4]RO!$AB$459</f>
        <v>7.5764584960937498</v>
      </c>
      <c r="AB12" s="32">
        <f>0.001*[4]SK!$AB$459</f>
        <v>5.659458862304688</v>
      </c>
      <c r="AC12" s="32">
        <f>0.001*[4]SI!$AB$459</f>
        <v>2.353853515625</v>
      </c>
      <c r="AD12" s="32">
        <f>0.001*[4]ES!$AB$459</f>
        <v>55.012689453124999</v>
      </c>
      <c r="AE12" s="32">
        <f>0.001*[4]SE!$AB$459</f>
        <v>0.21024100875854493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0.001*[4]EU28!$AB$460</f>
        <v>0.86919415807723999</v>
      </c>
      <c r="E13" s="30">
        <f>0.001*[4]AT!$AB$460</f>
        <v>0</v>
      </c>
      <c r="F13" s="30">
        <f>0.001*[4]BE!$AB$460</f>
        <v>0</v>
      </c>
      <c r="G13" s="30">
        <f>0.001*[4]BG!$AB$460</f>
        <v>0</v>
      </c>
      <c r="H13" s="30">
        <f>0.001*[4]HR!$AB$460</f>
        <v>0</v>
      </c>
      <c r="I13" s="30">
        <f>0.001*[4]CY!$AB$460</f>
        <v>5.0851202011108405E-4</v>
      </c>
      <c r="J13" s="30">
        <f>0.001*[4]CZ!$AB$460</f>
        <v>0</v>
      </c>
      <c r="K13" s="30">
        <f>0.001*[4]DK!$AB$460</f>
        <v>0</v>
      </c>
      <c r="L13" s="30">
        <f>0.001*[4]EE!$AB$460</f>
        <v>0</v>
      </c>
      <c r="M13" s="30">
        <f>0.001*[4]FI!$AB$460</f>
        <v>0</v>
      </c>
      <c r="N13" s="30">
        <f>0.001*[4]FR!$AB$460</f>
        <v>0</v>
      </c>
      <c r="O13" s="30">
        <f>0.001*[4]DE!$AB$460</f>
        <v>0</v>
      </c>
      <c r="P13" s="30">
        <f>0.001*[4]GR!$AB$460</f>
        <v>2.9656129837036135E-2</v>
      </c>
      <c r="Q13" s="30">
        <f>0.001*[4]HU!$AB$460</f>
        <v>0</v>
      </c>
      <c r="R13" s="30">
        <f>0.001*[4]IE!$AB$460</f>
        <v>0</v>
      </c>
      <c r="S13" s="30">
        <f>0.001*[4]IT!$AB$460</f>
        <v>0</v>
      </c>
      <c r="T13" s="30">
        <f>0.001*[4]LA!$AB$460</f>
        <v>0</v>
      </c>
      <c r="U13" s="30">
        <f>0.001*[4]LT!$AB$460</f>
        <v>0</v>
      </c>
      <c r="V13" s="30">
        <f>0.001*[4]LU!$AB$460</f>
        <v>0</v>
      </c>
      <c r="W13" s="30">
        <f>0.001*[4]MT!$AB$460</f>
        <v>0</v>
      </c>
      <c r="X13" s="30">
        <f>0.001*[4]NL!$AB$460</f>
        <v>0</v>
      </c>
      <c r="Y13" s="30">
        <f>0.001*[4]PL!$AB$460</f>
        <v>0</v>
      </c>
      <c r="Z13" s="30">
        <f>0.001*[4]PT!$AB$460</f>
        <v>2.3619176864624024E-2</v>
      </c>
      <c r="AA13" s="30">
        <f>0.001*[4]RO!$AB$460</f>
        <v>0</v>
      </c>
      <c r="AB13" s="30">
        <f>0.001*[4]SK!$AB$460</f>
        <v>0</v>
      </c>
      <c r="AC13" s="30">
        <f>0.001*[4]SI!$AB$460</f>
        <v>0</v>
      </c>
      <c r="AD13" s="30">
        <f>0.001*[4]ES!$AB$460</f>
        <v>0.81541033935546881</v>
      </c>
      <c r="AE13" s="30">
        <f>0.001*[4]SE!$AB$460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0.001*[4]EU28!$AB$461</f>
        <v>6.1767096757888794E-2</v>
      </c>
      <c r="E14" s="32">
        <f>0.001*[4]AT!$AB$461</f>
        <v>0</v>
      </c>
      <c r="F14" s="32">
        <f>0.001*[4]BE!$AB$461</f>
        <v>0</v>
      </c>
      <c r="G14" s="32">
        <f>0.001*[4]BG!$AB$461</f>
        <v>0</v>
      </c>
      <c r="H14" s="32">
        <f>0.001*[4]HR!$AB$461</f>
        <v>0</v>
      </c>
      <c r="I14" s="32">
        <f>0.001*[4]CY!$AB$461</f>
        <v>0</v>
      </c>
      <c r="J14" s="32">
        <f>0.001*[4]CZ!$AB$461</f>
        <v>0</v>
      </c>
      <c r="K14" s="32">
        <f>0.001*[4]DK!$AB$461</f>
        <v>0</v>
      </c>
      <c r="L14" s="32">
        <f>0.001*[4]EE!$AB$461</f>
        <v>0</v>
      </c>
      <c r="M14" s="32">
        <f>0.001*[4]FI!$AB$461</f>
        <v>0</v>
      </c>
      <c r="N14" s="32">
        <f>0.001*[4]FR!$AB$461</f>
        <v>0</v>
      </c>
      <c r="O14" s="32">
        <f>0.001*[4]DE!$AB$461</f>
        <v>0</v>
      </c>
      <c r="P14" s="32">
        <f>0.001*[4]GR!$AB$461</f>
        <v>0</v>
      </c>
      <c r="Q14" s="32">
        <f>0.001*[4]HU!$AB$461</f>
        <v>0</v>
      </c>
      <c r="R14" s="32">
        <f>0.001*[4]IE!$AB$461</f>
        <v>4.7566833496093747E-3</v>
      </c>
      <c r="S14" s="32">
        <f>0.001*[4]IT!$AB$461</f>
        <v>2.4733345508575438E-3</v>
      </c>
      <c r="T14" s="32">
        <f>0.001*[4]LA!$AB$461</f>
        <v>0</v>
      </c>
      <c r="U14" s="32">
        <f>0.001*[4]LT!$AB$461</f>
        <v>0</v>
      </c>
      <c r="V14" s="32">
        <f>0.001*[4]LU!$AB$461</f>
        <v>0</v>
      </c>
      <c r="W14" s="32">
        <f>0.001*[4]MT!$AB$461</f>
        <v>0</v>
      </c>
      <c r="X14" s="32">
        <f>0.001*[4]NL!$AB$461</f>
        <v>0</v>
      </c>
      <c r="Y14" s="32">
        <f>0.001*[4]PL!$AB$461</f>
        <v>0</v>
      </c>
      <c r="Z14" s="32">
        <f>0.001*[4]PT!$AB$461</f>
        <v>5.4537078857421879E-2</v>
      </c>
      <c r="AA14" s="32">
        <f>0.001*[4]RO!$AB$461</f>
        <v>0</v>
      </c>
      <c r="AB14" s="32">
        <f>0.001*[4]SK!$AB$461</f>
        <v>0</v>
      </c>
      <c r="AC14" s="32">
        <f>0.001*[4]SI!$AB$461</f>
        <v>0</v>
      </c>
      <c r="AD14" s="32">
        <f>0.001*[4]ES!$AB$461</f>
        <v>0</v>
      </c>
      <c r="AE14" s="32">
        <f>0.001*[4]SE!$AB$461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0.001*[4]EU28!$AB$462</f>
        <v>268.53949501800537</v>
      </c>
      <c r="E15" s="32">
        <f>0.001*[4]AT!$AB$462</f>
        <v>8.0196591796874994</v>
      </c>
      <c r="F15" s="32">
        <f>0.001*[4]BE!$AB$462</f>
        <v>7.0189663085937504</v>
      </c>
      <c r="G15" s="32">
        <f>0.001*[4]BG!$AB$462</f>
        <v>2.3771716308593751</v>
      </c>
      <c r="H15" s="32">
        <f>0.001*[4]HR!$AB$462</f>
        <v>3.1313403320312503</v>
      </c>
      <c r="I15" s="32">
        <f>0.001*[4]CY!$AB$462</f>
        <v>0.85155084228515632</v>
      </c>
      <c r="J15" s="32">
        <f>0.001*[4]CZ!$AB$462</f>
        <v>1.0067486572265625</v>
      </c>
      <c r="K15" s="32">
        <f>0.001*[4]DK!$AB$462</f>
        <v>7.4778422851562505</v>
      </c>
      <c r="L15" s="32">
        <f>0.001*[4]EE!$AB$462</f>
        <v>1.484123046875</v>
      </c>
      <c r="M15" s="32">
        <f>0.001*[4]FI!$AB$462</f>
        <v>4.6236425781249997</v>
      </c>
      <c r="N15" s="32">
        <f>0.001*[4]FR!$AB$462</f>
        <v>18.764837890625</v>
      </c>
      <c r="O15" s="32">
        <f>0.001*[4]DE!$AB$462</f>
        <v>64.288789062500001</v>
      </c>
      <c r="P15" s="32">
        <f>0.001*[4]GR!$AB$462</f>
        <v>5.2632587890625002</v>
      </c>
      <c r="Q15" s="32">
        <f>0.001*[4]HU!$AB$462</f>
        <v>0.37593997192382811</v>
      </c>
      <c r="R15" s="32">
        <f>0.001*[4]IE!$AB$462</f>
        <v>8.3656894531250003</v>
      </c>
      <c r="S15" s="32">
        <f>0.001*[4]IT!$AB$462</f>
        <v>21.845978515624999</v>
      </c>
      <c r="T15" s="32">
        <f>0.001*[4]LA!$AB$462</f>
        <v>0.48072769165039064</v>
      </c>
      <c r="U15" s="32">
        <f>0.001*[4]LT!$AB$462</f>
        <v>1.952109130859375</v>
      </c>
      <c r="V15" s="32">
        <f>0.001*[4]LU!$AB$462</f>
        <v>0.21050531005859374</v>
      </c>
      <c r="W15" s="32">
        <f>0.001*[4]MT!$AB$462</f>
        <v>8.4072334289550785E-2</v>
      </c>
      <c r="X15" s="32">
        <f>0.001*[4]NL!$AB$462</f>
        <v>7.2347690429687503</v>
      </c>
      <c r="Y15" s="32">
        <f>0.001*[4]PL!$AB$462</f>
        <v>17.954933593749999</v>
      </c>
      <c r="Z15" s="32">
        <f>0.001*[4]PT!$AB$462</f>
        <v>12.49627734375</v>
      </c>
      <c r="AA15" s="32">
        <f>0.001*[4]RO!$AB$462</f>
        <v>3.6400639648437503</v>
      </c>
      <c r="AB15" s="32">
        <f>0.001*[4]SK!$AB$462</f>
        <v>0.37189797973632815</v>
      </c>
      <c r="AC15" s="32">
        <f>0.001*[4]SI!$AB$462</f>
        <v>0.17459617614746095</v>
      </c>
      <c r="AD15" s="32">
        <f>0.001*[4]ES!$AB$462</f>
        <v>51.675894531250002</v>
      </c>
      <c r="AE15" s="32">
        <f>0.001*[4]SE!$AB$462</f>
        <v>17.368109375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0.001*[4]EU28!$AB$463</f>
        <v>9.0719425832182168</v>
      </c>
      <c r="E16" s="32">
        <f>0.001*[4]AT!$AB$463</f>
        <v>0</v>
      </c>
      <c r="F16" s="32">
        <f>0.001*[4]BE!$AB$463</f>
        <v>0.77141131591796874</v>
      </c>
      <c r="G16" s="32">
        <f>0.001*[4]BG!$AB$463</f>
        <v>0</v>
      </c>
      <c r="H16" s="32">
        <f>0.001*[4]HR!$AB$463</f>
        <v>0</v>
      </c>
      <c r="I16" s="32">
        <f>0.001*[4]CY!$AB$463</f>
        <v>0</v>
      </c>
      <c r="J16" s="32">
        <f>0.001*[4]CZ!$AB$463</f>
        <v>0</v>
      </c>
      <c r="K16" s="32">
        <f>0.001*[4]DK!$AB$463</f>
        <v>1.2748671874999999</v>
      </c>
      <c r="L16" s="32">
        <f>0.001*[4]EE!$AB$463</f>
        <v>4.6902236938476567E-3</v>
      </c>
      <c r="M16" s="32">
        <f>0.001*[4]FI!$AB$463</f>
        <v>4.682102966308594E-2</v>
      </c>
      <c r="N16" s="32">
        <f>0.001*[4]FR!$AB$463</f>
        <v>0.3482525329589844</v>
      </c>
      <c r="O16" s="32">
        <f>0.001*[4]DE!$AB$463</f>
        <v>4.8091684570312498</v>
      </c>
      <c r="P16" s="32">
        <f>0.001*[4]GR!$AB$463</f>
        <v>2.7930236816406252E-2</v>
      </c>
      <c r="Q16" s="32">
        <f>0.001*[4]HU!$AB$463</f>
        <v>0</v>
      </c>
      <c r="R16" s="32">
        <f>0.001*[4]IE!$AB$463</f>
        <v>0.29269403076171874</v>
      </c>
      <c r="S16" s="32">
        <f>0.001*[4]IT!$AB$463</f>
        <v>5.4752990722656249E-2</v>
      </c>
      <c r="T16" s="32">
        <f>0.001*[4]LA!$AB$463</f>
        <v>0</v>
      </c>
      <c r="U16" s="32">
        <f>0.001*[4]LT!$AB$463</f>
        <v>0</v>
      </c>
      <c r="V16" s="32">
        <f>0.001*[4]LU!$AB$463</f>
        <v>0</v>
      </c>
      <c r="W16" s="32">
        <f>0.001*[4]MT!$AB$463</f>
        <v>0</v>
      </c>
      <c r="X16" s="32">
        <f>0.001*[4]NL!$AB$463</f>
        <v>0.82184985351562501</v>
      </c>
      <c r="Y16" s="32">
        <f>0.001*[4]PL!$AB$463</f>
        <v>4.2650394439697266E-2</v>
      </c>
      <c r="Z16" s="32">
        <f>0.001*[4]PT!$AB$463</f>
        <v>0</v>
      </c>
      <c r="AA16" s="32">
        <f>0.001*[4]RO!$AB$463</f>
        <v>1.7941703796386719E-3</v>
      </c>
      <c r="AB16" s="32">
        <f>0.001*[4]SK!$AB$463</f>
        <v>0</v>
      </c>
      <c r="AC16" s="32">
        <f>0.001*[4]SI!$AB$463</f>
        <v>0</v>
      </c>
      <c r="AD16" s="32">
        <f>0.001*[4]ES!$AB$463</f>
        <v>1.9535268843173982E-4</v>
      </c>
      <c r="AE16" s="32">
        <f>0.001*[4]SE!$AB$463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0.001*[4]EU28!$AB$464</f>
        <v>885.12045915864405</v>
      </c>
      <c r="E17" s="36">
        <f>0.001*[4]AT!$AB$464</f>
        <v>32.993249438405037</v>
      </c>
      <c r="F17" s="36">
        <f>0.001*[4]BE!$AB$464</f>
        <v>21.328732751369476</v>
      </c>
      <c r="G17" s="36">
        <f>0.001*[4]BG!$AB$464</f>
        <v>11.5761436496377</v>
      </c>
      <c r="H17" s="36">
        <f>0.001*[4]HR!$AB$464</f>
        <v>8.5513346363306049</v>
      </c>
      <c r="I17" s="36">
        <f>0.001*[4]CY!$AB$464</f>
        <v>2.0674360802173615</v>
      </c>
      <c r="J17" s="36">
        <f>0.001*[4]CZ!$AB$464</f>
        <v>14.830462202072145</v>
      </c>
      <c r="K17" s="36">
        <f>0.001*[4]DK!$AB$464</f>
        <v>15.715527398347854</v>
      </c>
      <c r="L17" s="36">
        <f>0.001*[4]EE!$AB$464</f>
        <v>1.7094861246347428</v>
      </c>
      <c r="M17" s="36">
        <f>0.001*[4]FI!$AB$464</f>
        <v>12.14369235610962</v>
      </c>
      <c r="N17" s="36">
        <f>0.001*[4]FR!$AB$464</f>
        <v>117.92935080194474</v>
      </c>
      <c r="O17" s="36">
        <f>0.001*[4]DE!$AB$464</f>
        <v>211.08364113998414</v>
      </c>
      <c r="P17" s="36">
        <f>0.001*[4]GR!$AB$464</f>
        <v>19.417949987888335</v>
      </c>
      <c r="Q17" s="36">
        <f>0.001*[4]HU!$AB$464</f>
        <v>12.416815122313798</v>
      </c>
      <c r="R17" s="36">
        <f>0.001*[4]IE!$AB$464</f>
        <v>13.771639909744263</v>
      </c>
      <c r="S17" s="36">
        <f>0.001*[4]IT!$AB$464</f>
        <v>124.4833603413105</v>
      </c>
      <c r="T17" s="36">
        <f>0.001*[4]LA!$AB$464</f>
        <v>2.2772355156540871</v>
      </c>
      <c r="U17" s="36">
        <f>0.001*[4]LT!$AB$464</f>
        <v>2.4652360856235029</v>
      </c>
      <c r="V17" s="36">
        <f>0.001*[4]LU!$AB$464</f>
        <v>0.92443659878522155</v>
      </c>
      <c r="W17" s="36">
        <f>0.001*[4]MT!$AB$464</f>
        <v>0.43460280746221541</v>
      </c>
      <c r="X17" s="36">
        <f>0.001*[4]NL!$AB$464</f>
        <v>14.330367290839552</v>
      </c>
      <c r="Y17" s="36">
        <f>0.001*[4]PL!$AB$464</f>
        <v>26.227719319343567</v>
      </c>
      <c r="Z17" s="36">
        <f>0.001*[4]PT!$AB$464</f>
        <v>24.008446474552155</v>
      </c>
      <c r="AA17" s="36">
        <f>0.001*[4]RO!$AB$464</f>
        <v>19.71709868812561</v>
      </c>
      <c r="AB17" s="36">
        <f>0.001*[4]SK!$AB$464</f>
        <v>8.3192399607896803</v>
      </c>
      <c r="AC17" s="36">
        <f>0.001*[4]SI!$AB$464</f>
        <v>3.8953398954868317</v>
      </c>
      <c r="AD17" s="36">
        <f>0.001*[4]ES!$AB$464</f>
        <v>124.55347229446471</v>
      </c>
      <c r="AE17" s="36">
        <f>0.001*[4]SE!$AB$464</f>
        <v>37.948442287206653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0.001*[4]EU28!$AB$465</f>
        <v>27.784013832569123</v>
      </c>
      <c r="E18" s="30">
        <f>0.001*[4]AT!$AB$465</f>
        <v>0.91750939941406251</v>
      </c>
      <c r="F18" s="30">
        <f>0.001*[4]BE!$AB$465</f>
        <v>0.62890502929687497</v>
      </c>
      <c r="G18" s="30">
        <f>0.001*[4]BG!$AB$465</f>
        <v>0.20325955200195314</v>
      </c>
      <c r="H18" s="30">
        <f>0.001*[4]HR!$AB$465</f>
        <v>5.7639911651611329E-2</v>
      </c>
      <c r="I18" s="30">
        <f>0.001*[4]CY!$AB$465</f>
        <v>9.7388181686401364E-3</v>
      </c>
      <c r="J18" s="30">
        <f>0.001*[4]CZ!$AB$465</f>
        <v>0.79977941894531257</v>
      </c>
      <c r="K18" s="30">
        <f>0.001*[4]DK!$AB$465</f>
        <v>1.2631881103515625</v>
      </c>
      <c r="L18" s="30">
        <f>0.001*[4]EE!$AB$465</f>
        <v>0.10685313415527344</v>
      </c>
      <c r="M18" s="30">
        <f>0.001*[4]FI!$AB$465</f>
        <v>2.4326655273437501</v>
      </c>
      <c r="N18" s="30">
        <f>0.001*[4]FR!$AB$465</f>
        <v>2.6662233886718751</v>
      </c>
      <c r="O18" s="30">
        <f>0.001*[4]DE!$AB$465</f>
        <v>6.9398940429687501</v>
      </c>
      <c r="P18" s="30">
        <f>0.001*[4]GR!$AB$465</f>
        <v>0.16868389892578126</v>
      </c>
      <c r="Q18" s="30">
        <f>0.001*[4]HU!$AB$465</f>
        <v>0.64688067626953127</v>
      </c>
      <c r="R18" s="30">
        <f>0.001*[4]IE!$AB$465</f>
        <v>0.13483444213867188</v>
      </c>
      <c r="S18" s="30">
        <f>0.001*[4]IT!$AB$465</f>
        <v>2.4776796875000002</v>
      </c>
      <c r="T18" s="30">
        <f>0.001*[4]LA!$AB$465</f>
        <v>7.3327697753906254E-2</v>
      </c>
      <c r="U18" s="30">
        <f>0.001*[4]LT!$AB$465</f>
        <v>7.6461303710937498E-2</v>
      </c>
      <c r="V18" s="30">
        <f>0.001*[4]LU!$AB$465</f>
        <v>1.6086149215698241E-2</v>
      </c>
      <c r="W18" s="30">
        <f>0.001*[4]MT!$AB$465</f>
        <v>6.5913677215576169E-5</v>
      </c>
      <c r="X18" s="30">
        <f>0.001*[4]NL!$AB$465</f>
        <v>1.244362060546875</v>
      </c>
      <c r="Y18" s="30">
        <f>0.001*[4]PL!$AB$465</f>
        <v>1.7630162353515626</v>
      </c>
      <c r="Z18" s="30">
        <f>0.001*[4]PT!$AB$465</f>
        <v>0.2288136444091797</v>
      </c>
      <c r="AA18" s="30">
        <f>0.001*[4]RO!$AB$465</f>
        <v>0.42957882690429688</v>
      </c>
      <c r="AB18" s="30">
        <f>0.001*[4]SK!$AB$465</f>
        <v>0.34218304443359376</v>
      </c>
      <c r="AC18" s="30">
        <f>0.001*[4]SI!$AB$465</f>
        <v>0.12646082305908204</v>
      </c>
      <c r="AD18" s="30">
        <f>0.001*[4]ES!$AB$465</f>
        <v>1.7284887695312501</v>
      </c>
      <c r="AE18" s="30">
        <f>0.001*[4]SE!$AB$465</f>
        <v>2.3014343261718753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0.001*[4]EU28!$AB$466</f>
        <v>358.47410269784928</v>
      </c>
      <c r="E19" s="40">
        <f>0.001*[4]AT!$AB$466</f>
        <v>11.6821708984375</v>
      </c>
      <c r="F19" s="40">
        <f>0.001*[4]BE!$AB$466</f>
        <v>10.5313125</v>
      </c>
      <c r="G19" s="40">
        <f>0.001*[4]BG!$AB$466</f>
        <v>4.7996484375000001</v>
      </c>
      <c r="H19" s="40">
        <f>0.001*[4]HR!$AB$466</f>
        <v>2.3193603515625001</v>
      </c>
      <c r="I19" s="40">
        <f>0.001*[4]CY!$AB$466</f>
        <v>1.0390098876953124</v>
      </c>
      <c r="J19" s="40">
        <f>0.001*[4]CZ!$AB$466</f>
        <v>7.7915517578125</v>
      </c>
      <c r="K19" s="40">
        <f>0.001*[4]DK!$AB$466</f>
        <v>5.3837446289062498</v>
      </c>
      <c r="L19" s="40">
        <f>0.001*[4]EE!$AB$466</f>
        <v>4.0478530883789061E-2</v>
      </c>
      <c r="M19" s="40">
        <f>0.001*[4]FI!$AB$466</f>
        <v>1.6168201904296875</v>
      </c>
      <c r="N19" s="40">
        <f>0.001*[4]FR!$AB$466</f>
        <v>67.103085937499998</v>
      </c>
      <c r="O19" s="40">
        <f>0.001*[4]DE!$AB$466</f>
        <v>94.4386875</v>
      </c>
      <c r="P19" s="40">
        <f>0.001*[4]GR!$AB$466</f>
        <v>8.4506152343750003</v>
      </c>
      <c r="Q19" s="40">
        <f>0.001*[4]HU!$AB$466</f>
        <v>7.7707509765624998</v>
      </c>
      <c r="R19" s="40">
        <f>0.001*[4]IE!$AB$466</f>
        <v>4.4682333984375004</v>
      </c>
      <c r="S19" s="40">
        <f>0.001*[4]IT!$AB$466</f>
        <v>60.601613281250003</v>
      </c>
      <c r="T19" s="40">
        <f>0.001*[4]LA!$AB$466</f>
        <v>7.6286988258361822E-3</v>
      </c>
      <c r="U19" s="40">
        <f>0.001*[4]LT!$AB$466</f>
        <v>0.2088914031982422</v>
      </c>
      <c r="V19" s="40">
        <f>0.001*[4]LU!$AB$466</f>
        <v>0.60675811767578125</v>
      </c>
      <c r="W19" s="40">
        <f>0.001*[4]MT!$AB$466</f>
        <v>0.31860562133789061</v>
      </c>
      <c r="X19" s="40">
        <f>0.001*[4]NL!$AB$466</f>
        <v>4.1882875976562497</v>
      </c>
      <c r="Y19" s="40">
        <f>0.001*[4]PL!$AB$466</f>
        <v>3.600474609375</v>
      </c>
      <c r="Z19" s="40">
        <f>0.001*[4]PT!$AB$466</f>
        <v>5.6012128906249998</v>
      </c>
      <c r="AA19" s="40">
        <f>0.001*[4]RO!$AB$466</f>
        <v>5.854396484375</v>
      </c>
      <c r="AB19" s="40">
        <f>0.001*[4]SK!$AB$466</f>
        <v>4.4744252929687498</v>
      </c>
      <c r="AC19" s="40">
        <f>0.001*[4]SI!$AB$466</f>
        <v>1.8309095458984375</v>
      </c>
      <c r="AD19" s="40">
        <f>0.001*[4]ES!$AB$466</f>
        <v>43.596257812499999</v>
      </c>
      <c r="AE19" s="40">
        <f>0.001*[4]SE!$AB$466</f>
        <v>0.14917111206054687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0.001*[4]EU28!$AB$353</f>
        <v>41.664665783792735</v>
      </c>
      <c r="E22" s="23">
        <f>0.001*[4]AT!$AB$353</f>
        <v>0.19684658432006835</v>
      </c>
      <c r="F22" s="23">
        <f>0.001*[4]BE!$AB$353</f>
        <v>0.53094857978820797</v>
      </c>
      <c r="G22" s="23">
        <f>0.001*[4]BG!$AB$353</f>
        <v>0.27678240966796874</v>
      </c>
      <c r="H22" s="23">
        <f>0.001*[4]HR!$AB$353</f>
        <v>0.12650208950042724</v>
      </c>
      <c r="I22" s="23">
        <f>0.001*[4]CY!$AB$353</f>
        <v>4.2774461746215818E-2</v>
      </c>
      <c r="J22" s="23">
        <f>0.001*[4]CZ!$AB$353</f>
        <v>1.5564890022277833</v>
      </c>
      <c r="K22" s="23">
        <f>0.001*[4]DK!$AB$353</f>
        <v>0.34231124687194825</v>
      </c>
      <c r="L22" s="23">
        <f>0.001*[4]EE!$AB$353</f>
        <v>7.990170001983643E-2</v>
      </c>
      <c r="M22" s="23">
        <f>0.001*[4]FI!$AB$353</f>
        <v>0.46335367774963382</v>
      </c>
      <c r="N22" s="23">
        <f>0.001*[4]FR!$AB$353</f>
        <v>4.5002914352416994</v>
      </c>
      <c r="O22" s="23">
        <f>0.001*[4]DE!$AB$353</f>
        <v>17.576780639648437</v>
      </c>
      <c r="P22" s="23">
        <f>0.001*[4]GR!$AB$353</f>
        <v>0.67105585765838627</v>
      </c>
      <c r="Q22" s="23">
        <f>0.001*[4]HU!$AB$353</f>
        <v>0.75290174818038946</v>
      </c>
      <c r="R22" s="23">
        <f>0.001*[4]IE!$AB$353</f>
        <v>0.28115077972412111</v>
      </c>
      <c r="S22" s="23">
        <f>0.001*[4]IT!$AB$353</f>
        <v>4.9431156311035158</v>
      </c>
      <c r="T22" s="23">
        <f>0.001*[4]LA!$AB$353</f>
        <v>0.1252138843536377</v>
      </c>
      <c r="U22" s="23">
        <f>0.001*[4]LT!$AB$353</f>
        <v>0.13423461532592773</v>
      </c>
      <c r="V22" s="23">
        <f>0.001*[4]LU!$AB$353</f>
        <v>1.1054947704076766E-2</v>
      </c>
      <c r="W22" s="23">
        <f>0.001*[4]MT!$AB$353</f>
        <v>3.7761404514312746E-3</v>
      </c>
      <c r="X22" s="23">
        <f>0.001*[4]NL!$AB$353</f>
        <v>0.81964075165987016</v>
      </c>
      <c r="Y22" s="23">
        <f>0.001*[4]PL!$AB$353</f>
        <v>1.9425611209869384</v>
      </c>
      <c r="Z22" s="23">
        <f>0.001*[4]PT!$AB$353</f>
        <v>0.71601209259033205</v>
      </c>
      <c r="AA22" s="23">
        <f>0.001*[4]RO!$AB$353</f>
        <v>0.90200550842285154</v>
      </c>
      <c r="AB22" s="23">
        <f>0.001*[4]SK!$AB$353</f>
        <v>0.25441341066360473</v>
      </c>
      <c r="AC22" s="23">
        <f>0.001*[4]SI!$AB$353</f>
        <v>0.31005802154541018</v>
      </c>
      <c r="AD22" s="23">
        <f>0.001*[4]ES!$AB$353</f>
        <v>3.5300086193084717</v>
      </c>
      <c r="AE22" s="23">
        <f>0.001*[4]SE!$AB$353</f>
        <v>0.57448082733154293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0.001*[4]EU28!$AB$354</f>
        <v>112.54959910130501</v>
      </c>
      <c r="E23" s="30">
        <f>0.001*[4]AT!$AB$354</f>
        <v>4.2879447174072265</v>
      </c>
      <c r="F23" s="30">
        <f>0.001*[4]BE!$AB$354</f>
        <v>2.8899964237213136</v>
      </c>
      <c r="G23" s="30">
        <f>0.001*[4]BG!$AB$354</f>
        <v>1.5546196441650391</v>
      </c>
      <c r="H23" s="30">
        <f>0.001*[4]HR!$AB$354</f>
        <v>0.20175407910346985</v>
      </c>
      <c r="I23" s="30">
        <f>0.001*[4]CY!$AB$354</f>
        <v>0</v>
      </c>
      <c r="J23" s="30">
        <f>0.001*[4]CZ!$AB$354</f>
        <v>3.643793869018555</v>
      </c>
      <c r="K23" s="30">
        <f>0.001*[4]DK!$AB$354</f>
        <v>4.1644539241790772</v>
      </c>
      <c r="L23" s="30">
        <f>0.001*[4]EE!$AB$354</f>
        <v>0.52788990020751958</v>
      </c>
      <c r="M23" s="30">
        <f>0.001*[4]FI!$AB$354</f>
        <v>13.430046646118164</v>
      </c>
      <c r="N23" s="30">
        <f>0.001*[4]FR!$AB$354</f>
        <v>7.0462208862304685</v>
      </c>
      <c r="O23" s="30">
        <f>0.001*[4]DE!$AB$354</f>
        <v>18.414221069335937</v>
      </c>
      <c r="P23" s="30">
        <f>0.001*[4]GR!$AB$354</f>
        <v>1.1118421592712402</v>
      </c>
      <c r="Q23" s="30">
        <f>0.001*[4]HU!$AB$354</f>
        <v>1.6317811126708985</v>
      </c>
      <c r="R23" s="30">
        <f>0.001*[4]IE!$AB$354</f>
        <v>0.80788634490966793</v>
      </c>
      <c r="S23" s="30">
        <f>0.001*[4]IT!$AB$354</f>
        <v>7.7768429718017575</v>
      </c>
      <c r="T23" s="30">
        <f>0.001*[4]LA!$AB$354</f>
        <v>0.32329917526245117</v>
      </c>
      <c r="U23" s="30">
        <f>0.001*[4]LT!$AB$354</f>
        <v>0.2764341583251953</v>
      </c>
      <c r="V23" s="30">
        <f>0.001*[4]LU!$AB$354</f>
        <v>2.6484893798828124E-2</v>
      </c>
      <c r="W23" s="30">
        <f>0.001*[4]MT!$AB$354</f>
        <v>0</v>
      </c>
      <c r="X23" s="30">
        <f>0.001*[4]NL!$AB$354</f>
        <v>3.8516063232421875</v>
      </c>
      <c r="Y23" s="30">
        <f>0.001*[4]PL!$AB$354</f>
        <v>13.24665089416504</v>
      </c>
      <c r="Z23" s="30">
        <f>0.001*[4]PT!$AB$354</f>
        <v>3.1586218280792235</v>
      </c>
      <c r="AA23" s="30">
        <f>0.001*[4]RO!$AB$354</f>
        <v>1.8518828735351562</v>
      </c>
      <c r="AB23" s="30">
        <f>0.001*[4]SK!$AB$354</f>
        <v>2.3598955078124999</v>
      </c>
      <c r="AC23" s="30">
        <f>0.001*[4]SI!$AB$354</f>
        <v>0.46167705917358398</v>
      </c>
      <c r="AD23" s="30">
        <f>0.001*[4]ES!$AB$354</f>
        <v>6.3836017303466797</v>
      </c>
      <c r="AE23" s="30">
        <f>0.001*[4]SE!$AB$354</f>
        <v>13.120150909423828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0.001*[4]EU28!$AB$355</f>
        <v>26.79641400051117</v>
      </c>
      <c r="E24" s="30">
        <f>0.001*[4]AT!$AB$355</f>
        <v>0.71333624267578122</v>
      </c>
      <c r="F24" s="30">
        <f>0.001*[4]BE!$AB$355</f>
        <v>0.76278515624999998</v>
      </c>
      <c r="G24" s="30">
        <f>0.001*[4]BG!$AB$355</f>
        <v>0.1276537628173828</v>
      </c>
      <c r="H24" s="30">
        <f>0.001*[4]HR!$AB$355</f>
        <v>7.7446868896484375E-2</v>
      </c>
      <c r="I24" s="30">
        <f>0.001*[4]CY!$AB$355</f>
        <v>3.9799999237060547E-2</v>
      </c>
      <c r="J24" s="30">
        <f>0.001*[4]CZ!$AB$355</f>
        <v>0.21169802856445313</v>
      </c>
      <c r="K24" s="30">
        <f>0.001*[4]DK!$AB$355</f>
        <v>0.75276605224609372</v>
      </c>
      <c r="L24" s="30">
        <f>0.001*[4]EE!$AB$355</f>
        <v>5.6164352416992191E-2</v>
      </c>
      <c r="M24" s="30">
        <f>0.001*[4]FI!$AB$355</f>
        <v>0.30165051269531251</v>
      </c>
      <c r="N24" s="30">
        <f>0.001*[4]FR!$AB$355</f>
        <v>5.1739653320312504</v>
      </c>
      <c r="O24" s="30">
        <f>0.001*[4]DE!$AB$355</f>
        <v>4.9239632568359379</v>
      </c>
      <c r="P24" s="30">
        <f>0.001*[4]GR!$AB$355</f>
        <v>0.15376914978027345</v>
      </c>
      <c r="Q24" s="30">
        <f>0.001*[4]HU!$AB$355</f>
        <v>0.32971737670898438</v>
      </c>
      <c r="R24" s="30">
        <f>0.001*[4]IE!$AB$355</f>
        <v>0.29204211425781251</v>
      </c>
      <c r="S24" s="30">
        <f>0.001*[4]IT!$AB$355</f>
        <v>3.7250538330078125</v>
      </c>
      <c r="T24" s="30">
        <f>0.001*[4]LA!$AB$355</f>
        <v>1.9997093200683595E-2</v>
      </c>
      <c r="U24" s="30">
        <f>0.001*[4]LT!$AB$355</f>
        <v>6.3060642719268797E-2</v>
      </c>
      <c r="V24" s="30">
        <f>0.001*[4]LU!$AB$355</f>
        <v>4.5600000858306886E-2</v>
      </c>
      <c r="W24" s="30">
        <f>0.001*[4]MT!$AB$355</f>
        <v>0</v>
      </c>
      <c r="X24" s="30">
        <f>0.001*[4]NL!$AB$355</f>
        <v>2.4050387573242187</v>
      </c>
      <c r="Y24" s="30">
        <f>0.001*[4]PL!$AB$355</f>
        <v>0.56686744308471682</v>
      </c>
      <c r="Z24" s="30">
        <f>0.001*[4]PT!$AB$355</f>
        <v>0.30207726287841796</v>
      </c>
      <c r="AA24" s="30">
        <f>0.001*[4]RO!$AB$355</f>
        <v>0.855790283203125</v>
      </c>
      <c r="AB24" s="30">
        <f>0.001*[4]SK!$AB$355</f>
        <v>0.15369633483886719</v>
      </c>
      <c r="AC24" s="30">
        <f>0.001*[4]SI!$AB$355</f>
        <v>7.4841026306152345E-2</v>
      </c>
      <c r="AD24" s="30">
        <f>0.001*[4]ES!$AB$355</f>
        <v>4.1512121582031254</v>
      </c>
      <c r="AE24" s="30">
        <f>0.001*[4]SE!$AB$355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0.001*[4]EU28!$AB$356</f>
        <v>11.763195114135742</v>
      </c>
      <c r="E25" s="30">
        <f>0.001*[4]AT!$AB$356</f>
        <v>0.16483619689941406</v>
      </c>
      <c r="F25" s="30">
        <f>0.001*[4]BE!$AB$356</f>
        <v>0</v>
      </c>
      <c r="G25" s="30">
        <f>0.001*[4]BG!$AB$356</f>
        <v>0.63683489990234377</v>
      </c>
      <c r="H25" s="30">
        <f>0.001*[4]HR!$AB$356</f>
        <v>4.7290954589843753E-2</v>
      </c>
      <c r="I25" s="30">
        <f>0.001*[4]CY!$AB$356</f>
        <v>0</v>
      </c>
      <c r="J25" s="30">
        <f>0.001*[4]CZ!$AB$356</f>
        <v>0</v>
      </c>
      <c r="K25" s="30">
        <f>0.001*[4]DK!$AB$356</f>
        <v>0</v>
      </c>
      <c r="L25" s="30">
        <f>0.001*[4]EE!$AB$356</f>
        <v>0</v>
      </c>
      <c r="M25" s="30">
        <f>0.001*[4]FI!$AB$356</f>
        <v>0</v>
      </c>
      <c r="N25" s="30">
        <f>0.001*[4]FR!$AB$356</f>
        <v>1.1683853759765626</v>
      </c>
      <c r="O25" s="30">
        <f>0.001*[4]DE!$AB$356</f>
        <v>0.18566162109375001</v>
      </c>
      <c r="P25" s="30">
        <f>0.001*[4]GR!$AB$356</f>
        <v>4.1985031127929687E-2</v>
      </c>
      <c r="Q25" s="30">
        <f>0.001*[4]HU!$AB$356</f>
        <v>0.31225811767578127</v>
      </c>
      <c r="R25" s="30">
        <f>0.001*[4]IE!$AB$356</f>
        <v>0</v>
      </c>
      <c r="S25" s="30">
        <f>0.001*[4]IT!$AB$356</f>
        <v>7.8273515625000005</v>
      </c>
      <c r="T25" s="30">
        <f>0.001*[4]LA!$AB$356</f>
        <v>0</v>
      </c>
      <c r="U25" s="30">
        <f>0.001*[4]LT!$AB$356</f>
        <v>0</v>
      </c>
      <c r="V25" s="30">
        <f>0.001*[4]LU!$AB$356</f>
        <v>0</v>
      </c>
      <c r="W25" s="30">
        <f>0.001*[4]MT!$AB$356</f>
        <v>0</v>
      </c>
      <c r="X25" s="30">
        <f>0.001*[4]NL!$AB$356</f>
        <v>0</v>
      </c>
      <c r="Y25" s="30">
        <f>0.001*[4]PL!$AB$356</f>
        <v>0</v>
      </c>
      <c r="Z25" s="30">
        <f>0.001*[4]PT!$AB$356</f>
        <v>0.19950000000000001</v>
      </c>
      <c r="AA25" s="30">
        <f>0.001*[4]RO!$AB$356</f>
        <v>0.76500000000000001</v>
      </c>
      <c r="AB25" s="30">
        <f>0.001*[4]SK!$AB$356</f>
        <v>5.694259643554688E-3</v>
      </c>
      <c r="AC25" s="30">
        <f>0.001*[4]SI!$AB$356</f>
        <v>7.775E-2</v>
      </c>
      <c r="AD25" s="30">
        <f>0.001*[4]ES!$AB$356</f>
        <v>0.33064709472656251</v>
      </c>
      <c r="AE25" s="30">
        <f>0.001*[4]SE!$AB$356</f>
        <v>0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0.001*[4]EU28!$AB$357</f>
        <v>297.98658325195311</v>
      </c>
      <c r="E26" s="30">
        <f>0.001*[4]AT!$AB$357</f>
        <v>36.908269531249999</v>
      </c>
      <c r="F26" s="30">
        <f>0.001*[4]BE!$AB$357</f>
        <v>0.15631248474121093</v>
      </c>
      <c r="G26" s="30">
        <f>0.001*[4]BG!$AB$357</f>
        <v>3.6212358398437501</v>
      </c>
      <c r="H26" s="30">
        <f>0.001*[4]HR!$AB$357</f>
        <v>7.2541386718750003</v>
      </c>
      <c r="I26" s="30">
        <f>0.001*[4]CY!$AB$357</f>
        <v>0</v>
      </c>
      <c r="J26" s="30">
        <f>0.001*[4]CZ!$AB$357</f>
        <v>1.5814432373046876</v>
      </c>
      <c r="K26" s="30">
        <f>0.001*[4]DK!$AB$357</f>
        <v>0</v>
      </c>
      <c r="L26" s="30">
        <f>0.001*[4]EE!$AB$357</f>
        <v>0</v>
      </c>
      <c r="M26" s="30">
        <f>0.001*[4]FI!$AB$357</f>
        <v>13.144807617187499</v>
      </c>
      <c r="N26" s="30">
        <f>0.001*[4]FR!$AB$357</f>
        <v>49.114113281249999</v>
      </c>
      <c r="O26" s="30">
        <f>0.001*[4]DE!$AB$357</f>
        <v>14.897267578125</v>
      </c>
      <c r="P26" s="30">
        <f>0.001*[4]GR!$AB$357</f>
        <v>4.5744560546875004</v>
      </c>
      <c r="Q26" s="30">
        <f>0.001*[4]HU!$AB$357</f>
        <v>0.18972164916992187</v>
      </c>
      <c r="R26" s="30">
        <f>0.001*[4]IE!$AB$357</f>
        <v>0.61048126220703125</v>
      </c>
      <c r="S26" s="30">
        <f>0.001*[4]IT!$AB$357</f>
        <v>36.161546874999999</v>
      </c>
      <c r="T26" s="30">
        <f>0.001*[4]LA!$AB$357</f>
        <v>3.1261721191406249</v>
      </c>
      <c r="U26" s="30">
        <f>0.001*[4]LT!$AB$357</f>
        <v>0.41193478393554689</v>
      </c>
      <c r="V26" s="30">
        <f>0.001*[4]LU!$AB$357</f>
        <v>0</v>
      </c>
      <c r="W26" s="30">
        <f>0.001*[4]MT!$AB$357</f>
        <v>0</v>
      </c>
      <c r="X26" s="30">
        <f>0.001*[4]NL!$AB$357</f>
        <v>9.4295669555664069E-2</v>
      </c>
      <c r="Y26" s="30">
        <f>0.001*[4]PL!$AB$357</f>
        <v>1.0773748779296874</v>
      </c>
      <c r="Z26" s="30">
        <f>0.001*[4]PT!$AB$357</f>
        <v>9.4030068359375001</v>
      </c>
      <c r="AA26" s="30">
        <f>0.001*[4]RO!$AB$357</f>
        <v>18.313203125000001</v>
      </c>
      <c r="AB26" s="30">
        <f>0.001*[4]SK!$AB$357</f>
        <v>4.1219243164062505</v>
      </c>
      <c r="AC26" s="30">
        <f>0.001*[4]SI!$AB$357</f>
        <v>3.8486684570312502</v>
      </c>
      <c r="AD26" s="30">
        <f>0.001*[4]ES!$AB$357</f>
        <v>24.944111328125</v>
      </c>
      <c r="AE26" s="30">
        <f>0.001*[4]SE!$AB$357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0.001*[4]EU28!$AB$358</f>
        <v>49.677139995098116</v>
      </c>
      <c r="E27" s="30">
        <f>0.001*[4]AT!$AB$358</f>
        <v>7.5337080078124998</v>
      </c>
      <c r="F27" s="30">
        <f>0.001*[4]BE!$AB$358</f>
        <v>0.18512336730957032</v>
      </c>
      <c r="G27" s="30">
        <f>0.001*[4]BG!$AB$358</f>
        <v>0.43780953979492188</v>
      </c>
      <c r="H27" s="30">
        <f>0.001*[4]HR!$AB$358</f>
        <v>0.61743426513671873</v>
      </c>
      <c r="I27" s="30">
        <f>0.001*[4]CY!$AB$358</f>
        <v>4.2958502769470212E-3</v>
      </c>
      <c r="J27" s="30">
        <f>0.001*[4]CZ!$AB$358</f>
        <v>0.69612133789062502</v>
      </c>
      <c r="K27" s="30">
        <f>0.001*[4]DK!$AB$358</f>
        <v>2.636296272277832E-2</v>
      </c>
      <c r="L27" s="30">
        <f>0.001*[4]EE!$AB$358</f>
        <v>3.3113571166992185E-2</v>
      </c>
      <c r="M27" s="30">
        <f>0.001*[4]FI!$AB$358</f>
        <v>1.96537451171875</v>
      </c>
      <c r="N27" s="30">
        <f>0.001*[4]FR!$AB$358</f>
        <v>8.4480546875000009</v>
      </c>
      <c r="O27" s="30">
        <f>0.001*[4]DE!$AB$358</f>
        <v>4.7790400390625001</v>
      </c>
      <c r="P27" s="30">
        <f>0.001*[4]GR!$AB$358</f>
        <v>0.193677490234375</v>
      </c>
      <c r="Q27" s="30">
        <f>0.001*[4]HU!$AB$358</f>
        <v>8.0043235778808591E-2</v>
      </c>
      <c r="R27" s="30">
        <f>0.001*[4]IE!$AB$358</f>
        <v>0.16888931274414062</v>
      </c>
      <c r="S27" s="30">
        <f>0.001*[4]IT!$AB$358</f>
        <v>8.12139013671875</v>
      </c>
      <c r="T27" s="30">
        <f>0.001*[4]LA!$AB$358</f>
        <v>0.12517958068847657</v>
      </c>
      <c r="U27" s="30">
        <f>0.001*[4]LT!$AB$358</f>
        <v>0.20212699890136721</v>
      </c>
      <c r="V27" s="30">
        <f>0.001*[4]LU!$AB$358</f>
        <v>0.1363973388671875</v>
      </c>
      <c r="W27" s="30">
        <f>0.001*[4]MT!$AB$358</f>
        <v>0</v>
      </c>
      <c r="X27" s="30">
        <f>0.001*[4]NL!$AB$358</f>
        <v>5.6067695617675779E-3</v>
      </c>
      <c r="Y27" s="30">
        <f>0.001*[4]PL!$AB$358</f>
        <v>2.0216684570312502</v>
      </c>
      <c r="Z27" s="30">
        <f>0.001*[4]PT!$AB$358</f>
        <v>0.95085900878906249</v>
      </c>
      <c r="AA27" s="30">
        <f>0.001*[4]RO!$AB$358</f>
        <v>1.878322998046875</v>
      </c>
      <c r="AB27" s="30">
        <f>0.001*[4]SK!$AB$358</f>
        <v>0.35333319091796878</v>
      </c>
      <c r="AC27" s="30">
        <f>0.001*[4]SI!$AB$358</f>
        <v>0.80943536376953129</v>
      </c>
      <c r="AD27" s="30">
        <f>0.001*[4]ES!$AB$358</f>
        <v>4.5871337890625004</v>
      </c>
      <c r="AE27" s="30">
        <f>0.001*[4]SE!$AB$358</f>
        <v>5.3166381835937502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0.001*[4]EU28!$AB$359</f>
        <v>494.09161422348024</v>
      </c>
      <c r="E28" s="32">
        <f>0.001*[4]AT!$AB$359</f>
        <v>13.817091308593751</v>
      </c>
      <c r="F28" s="32">
        <f>0.001*[4]BE!$AB$359</f>
        <v>9.051333312988282</v>
      </c>
      <c r="G28" s="32">
        <f>0.001*[4]BG!$AB$359</f>
        <v>7.347817626953125</v>
      </c>
      <c r="H28" s="32">
        <f>0.001*[4]HR!$AB$359</f>
        <v>3.1205633544921874</v>
      </c>
      <c r="I28" s="32">
        <f>0.001*[4]CY!$AB$359</f>
        <v>1.6880079345703125</v>
      </c>
      <c r="J28" s="32">
        <f>0.001*[4]CZ!$AB$359</f>
        <v>10.444908203124999</v>
      </c>
      <c r="K28" s="32">
        <f>0.001*[4]DK!$AB$359</f>
        <v>4.5026617889404301</v>
      </c>
      <c r="L28" s="32">
        <f>0.001*[4]EE!$AB$359</f>
        <v>4.3806510925292967E-2</v>
      </c>
      <c r="M28" s="32">
        <f>0.001*[4]FI!$AB$359</f>
        <v>1.1875551757812499</v>
      </c>
      <c r="N28" s="32">
        <f>0.001*[4]FR!$AB$359</f>
        <v>82.220313476562495</v>
      </c>
      <c r="O28" s="32">
        <f>0.001*[4]DE!$AB$359</f>
        <v>115.99506640625</v>
      </c>
      <c r="P28" s="32">
        <f>0.001*[4]GR!$AB$359</f>
        <v>13.810510498046876</v>
      </c>
      <c r="Q28" s="32">
        <f>0.001*[4]HU!$AB$359</f>
        <v>11.65795166015625</v>
      </c>
      <c r="R28" s="32">
        <f>0.001*[4]IE!$AB$359</f>
        <v>3.5786407775878906</v>
      </c>
      <c r="S28" s="32">
        <f>0.001*[4]IT!$AB$359</f>
        <v>106.78398046875</v>
      </c>
      <c r="T28" s="32">
        <f>0.001*[4]LA!$AB$359</f>
        <v>7.2232437133789061E-3</v>
      </c>
      <c r="U28" s="32">
        <f>0.001*[4]LT!$AB$359</f>
        <v>0.22301930236816406</v>
      </c>
      <c r="V28" s="32">
        <f>0.001*[4]LU!$AB$359</f>
        <v>0.53466944122314453</v>
      </c>
      <c r="W28" s="32">
        <f>0.001*[4]MT!$AB$359</f>
        <v>0.50286763381958011</v>
      </c>
      <c r="X28" s="32">
        <f>0.001*[4]NL!$AB$359</f>
        <v>3.6366358642578125</v>
      </c>
      <c r="Y28" s="32">
        <f>0.001*[4]PL!$AB$359</f>
        <v>3.6692268066406251</v>
      </c>
      <c r="Z28" s="32">
        <f>0.001*[4]PT!$AB$359</f>
        <v>8.1829064941406244</v>
      </c>
      <c r="AA28" s="32">
        <f>0.001*[4]RO!$AB$359</f>
        <v>8.6062529296874999</v>
      </c>
      <c r="AB28" s="32">
        <f>0.001*[4]SK!$AB$359</f>
        <v>5.3720284423828124</v>
      </c>
      <c r="AC28" s="32">
        <f>0.001*[4]SI!$AB$359</f>
        <v>2.3978071289062499</v>
      </c>
      <c r="AD28" s="32">
        <f>0.001*[4]ES!$AB$359</f>
        <v>75.540357421875001</v>
      </c>
      <c r="AE28" s="32">
        <f>0.001*[4]SE!$AB$359</f>
        <v>0.16841101074218751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0.001*[4]EU28!$AB$360</f>
        <v>3.6933724365234375</v>
      </c>
      <c r="E29" s="30">
        <f>0.001*[4]AT!$AB$360</f>
        <v>0</v>
      </c>
      <c r="F29" s="30">
        <f>0.001*[4]BE!$AB$360</f>
        <v>0</v>
      </c>
      <c r="G29" s="30">
        <f>0.001*[4]BG!$AB$360</f>
        <v>0</v>
      </c>
      <c r="H29" s="30">
        <f>0.001*[4]HR!$AB$360</f>
        <v>0</v>
      </c>
      <c r="I29" s="30">
        <f>0.001*[4]CY!$AB$360</f>
        <v>2.0806884765625002E-3</v>
      </c>
      <c r="J29" s="30">
        <f>0.001*[4]CZ!$AB$360</f>
        <v>0</v>
      </c>
      <c r="K29" s="30">
        <f>0.001*[4]DK!$AB$360</f>
        <v>0</v>
      </c>
      <c r="L29" s="30">
        <f>0.001*[4]EE!$AB$360</f>
        <v>0</v>
      </c>
      <c r="M29" s="30">
        <f>0.001*[4]FI!$AB$360</f>
        <v>0</v>
      </c>
      <c r="N29" s="30">
        <f>0.001*[4]FR!$AB$360</f>
        <v>0</v>
      </c>
      <c r="O29" s="30">
        <f>0.001*[4]DE!$AB$360</f>
        <v>0</v>
      </c>
      <c r="P29" s="30">
        <f>0.001*[4]GR!$AB$360</f>
        <v>0.105373046875</v>
      </c>
      <c r="Q29" s="30">
        <f>0.001*[4]HU!$AB$360</f>
        <v>0</v>
      </c>
      <c r="R29" s="30">
        <f>0.001*[4]IE!$AB$360</f>
        <v>0</v>
      </c>
      <c r="S29" s="30">
        <f>0.001*[4]IT!$AB$360</f>
        <v>0</v>
      </c>
      <c r="T29" s="30">
        <f>0.001*[4]LA!$AB$360</f>
        <v>0</v>
      </c>
      <c r="U29" s="30">
        <f>0.001*[4]LT!$AB$360</f>
        <v>0</v>
      </c>
      <c r="V29" s="30">
        <f>0.001*[4]LU!$AB$360</f>
        <v>0</v>
      </c>
      <c r="W29" s="30">
        <f>0.001*[4]MT!$AB$360</f>
        <v>0</v>
      </c>
      <c r="X29" s="30">
        <f>0.001*[4]NL!$AB$360</f>
        <v>0</v>
      </c>
      <c r="Y29" s="30">
        <f>0.001*[4]PL!$AB$360</f>
        <v>0</v>
      </c>
      <c r="Z29" s="30">
        <f>0.001*[4]PT!$AB$360</f>
        <v>9.6722900390625005E-2</v>
      </c>
      <c r="AA29" s="30">
        <f>0.001*[4]RO!$AB$360</f>
        <v>0</v>
      </c>
      <c r="AB29" s="30">
        <f>0.001*[4]SK!$AB$360</f>
        <v>0</v>
      </c>
      <c r="AC29" s="30">
        <f>0.001*[4]SI!$AB$360</f>
        <v>0</v>
      </c>
      <c r="AD29" s="30">
        <f>0.001*[4]ES!$AB$360</f>
        <v>3.4891958007812502</v>
      </c>
      <c r="AE29" s="30">
        <f>0.001*[4]SE!$AB$360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0.001*[4]EU28!$AB$361</f>
        <v>0.20622817482789169</v>
      </c>
      <c r="E30" s="32">
        <f>0.001*[4]AT!$AB$361</f>
        <v>0</v>
      </c>
      <c r="F30" s="32">
        <f>0.001*[4]BE!$AB$361</f>
        <v>0</v>
      </c>
      <c r="G30" s="32">
        <f>0.001*[4]BG!$AB$361</f>
        <v>0</v>
      </c>
      <c r="H30" s="32">
        <f>0.001*[4]HR!$AB$361</f>
        <v>0</v>
      </c>
      <c r="I30" s="32">
        <f>0.001*[4]CY!$AB$361</f>
        <v>0</v>
      </c>
      <c r="J30" s="32">
        <f>0.001*[4]CZ!$AB$361</f>
        <v>0</v>
      </c>
      <c r="K30" s="32">
        <f>0.001*[4]DK!$AB$361</f>
        <v>0</v>
      </c>
      <c r="L30" s="32">
        <f>0.001*[4]EE!$AB$361</f>
        <v>0</v>
      </c>
      <c r="M30" s="32">
        <f>0.001*[4]FI!$AB$361</f>
        <v>0</v>
      </c>
      <c r="N30" s="32">
        <f>0.001*[4]FR!$AB$361</f>
        <v>0</v>
      </c>
      <c r="O30" s="32">
        <f>0.001*[4]DE!$AB$361</f>
        <v>0</v>
      </c>
      <c r="P30" s="32">
        <f>0.001*[4]GR!$AB$361</f>
        <v>0</v>
      </c>
      <c r="Q30" s="32">
        <f>0.001*[4]HU!$AB$361</f>
        <v>0</v>
      </c>
      <c r="R30" s="32">
        <f>0.001*[4]IE!$AB$361</f>
        <v>1.8414127488765693E-2</v>
      </c>
      <c r="S30" s="32">
        <f>0.001*[4]IT!$AB$361</f>
        <v>1.1113913061782232E-2</v>
      </c>
      <c r="T30" s="32">
        <f>0.001*[4]LA!$AB$361</f>
        <v>0</v>
      </c>
      <c r="U30" s="32">
        <f>0.001*[4]LT!$AB$361</f>
        <v>0</v>
      </c>
      <c r="V30" s="32">
        <f>0.001*[4]LU!$AB$361</f>
        <v>0</v>
      </c>
      <c r="W30" s="32">
        <f>0.001*[4]MT!$AB$361</f>
        <v>0</v>
      </c>
      <c r="X30" s="32">
        <f>0.001*[4]NL!$AB$361</f>
        <v>0</v>
      </c>
      <c r="Y30" s="32">
        <f>0.001*[4]PL!$AB$361</f>
        <v>0</v>
      </c>
      <c r="Z30" s="32">
        <f>0.001*[4]PT!$AB$361</f>
        <v>0.17670013427734374</v>
      </c>
      <c r="AA30" s="32">
        <f>0.001*[4]RO!$AB$361</f>
        <v>0</v>
      </c>
      <c r="AB30" s="32">
        <f>0.001*[4]SK!$AB$361</f>
        <v>0</v>
      </c>
      <c r="AC30" s="32">
        <f>0.001*[4]SI!$AB$361</f>
        <v>0</v>
      </c>
      <c r="AD30" s="32">
        <f>0.001*[4]ES!$AB$361</f>
        <v>0</v>
      </c>
      <c r="AE30" s="32">
        <f>0.001*[4]SE!$AB$361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0.001*[4]EU28!$AB$362</f>
        <v>681.76818475666448</v>
      </c>
      <c r="E31" s="32">
        <f>0.001*[4]AT!$AB$362</f>
        <v>19.206382680379129</v>
      </c>
      <c r="F31" s="32">
        <f>0.001*[4]BE!$AB$362</f>
        <v>17.729774435969546</v>
      </c>
      <c r="G31" s="32">
        <f>0.001*[4]BG!$AB$362</f>
        <v>5.1497766149158899</v>
      </c>
      <c r="H31" s="32">
        <f>0.001*[4]HR!$AB$362</f>
        <v>7.9297373046875004</v>
      </c>
      <c r="I31" s="32">
        <f>0.001*[4]CY!$AB$362</f>
        <v>2.1432887454417719</v>
      </c>
      <c r="J31" s="32">
        <f>0.001*[4]CZ!$AB$362</f>
        <v>2.6362394425214637</v>
      </c>
      <c r="K31" s="32">
        <f>0.001*[4]DK!$AB$362</f>
        <v>21.856807216426461</v>
      </c>
      <c r="L31" s="32">
        <f>0.001*[4]EE!$AB$362</f>
        <v>4.1266439866088964</v>
      </c>
      <c r="M31" s="32">
        <f>0.001*[4]FI!$AB$362</f>
        <v>10.980037574310925</v>
      </c>
      <c r="N31" s="32">
        <f>0.001*[4]FR!$AB$362</f>
        <v>58.362687183603541</v>
      </c>
      <c r="O31" s="32">
        <f>0.001*[4]DE!$AB$362</f>
        <v>136.49968484569914</v>
      </c>
      <c r="P31" s="32">
        <f>0.001*[4]GR!$AB$362</f>
        <v>16.284544921875</v>
      </c>
      <c r="Q31" s="32">
        <f>0.001*[4]HU!$AB$362</f>
        <v>0.87424163818359379</v>
      </c>
      <c r="R31" s="32">
        <f>0.001*[4]IE!$AB$362</f>
        <v>28.199325120238189</v>
      </c>
      <c r="S31" s="32">
        <f>0.001*[4]IT!$AB$362</f>
        <v>57.638692407540169</v>
      </c>
      <c r="T31" s="32">
        <f>0.001*[4]LA!$AB$362</f>
        <v>1.3618632767211041</v>
      </c>
      <c r="U31" s="32">
        <f>0.001*[4]LT!$AB$362</f>
        <v>5.6633950306829828</v>
      </c>
      <c r="V31" s="32">
        <f>0.001*[4]LU!$AB$362</f>
        <v>0.48346438460665625</v>
      </c>
      <c r="W31" s="32">
        <f>0.001*[4]MT!$AB$362</f>
        <v>0.21483554874546038</v>
      </c>
      <c r="X31" s="32">
        <f>0.001*[4]NL!$AB$362</f>
        <v>22.463236292095228</v>
      </c>
      <c r="Y31" s="32">
        <f>0.001*[4]PL!$AB$362</f>
        <v>47.395544262378877</v>
      </c>
      <c r="Z31" s="32">
        <f>0.001*[4]PT!$AB$362</f>
        <v>28.241295867992896</v>
      </c>
      <c r="AA31" s="32">
        <f>0.001*[4]RO!$AB$362</f>
        <v>7.5612451049224783</v>
      </c>
      <c r="AB31" s="32">
        <f>0.001*[4]SK!$AB$362</f>
        <v>0.8966254975481841</v>
      </c>
      <c r="AC31" s="32">
        <f>0.001*[4]SI!$AB$362</f>
        <v>0.41006860351562502</v>
      </c>
      <c r="AD31" s="32">
        <f>0.001*[4]ES!$AB$362</f>
        <v>128.50295608116181</v>
      </c>
      <c r="AE31" s="32">
        <f>0.001*[4]SE!$AB$362</f>
        <v>48.955790687891913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0.001*[4]EU28!$AB$363</f>
        <v>30.395298797519416</v>
      </c>
      <c r="E32" s="32">
        <f>0.001*[4]AT!$AB$363</f>
        <v>0</v>
      </c>
      <c r="F32" s="32">
        <f>0.001*[4]BE!$AB$363</f>
        <v>2.5048912974848512</v>
      </c>
      <c r="G32" s="32">
        <f>0.001*[4]BG!$AB$363</f>
        <v>0</v>
      </c>
      <c r="H32" s="32">
        <f>0.001*[4]HR!$AB$363</f>
        <v>0</v>
      </c>
      <c r="I32" s="32">
        <f>0.001*[4]CY!$AB$363</f>
        <v>0</v>
      </c>
      <c r="J32" s="32">
        <f>0.001*[4]CZ!$AB$363</f>
        <v>0</v>
      </c>
      <c r="K32" s="32">
        <f>0.001*[4]DK!$AB$363</f>
        <v>4.7892699996792105</v>
      </c>
      <c r="L32" s="32">
        <f>0.001*[4]EE!$AB$363</f>
        <v>1.5583523216579799E-2</v>
      </c>
      <c r="M32" s="32">
        <f>0.001*[4]FI!$AB$363</f>
        <v>0.13628648093805154</v>
      </c>
      <c r="N32" s="32">
        <f>0.001*[4]FR!$AB$363</f>
        <v>1.0957796692625799</v>
      </c>
      <c r="O32" s="32">
        <f>0.001*[4]DE!$AB$363</f>
        <v>15.919550427852252</v>
      </c>
      <c r="P32" s="32">
        <f>0.001*[4]GR!$AB$363</f>
        <v>7.7054081924055551E-2</v>
      </c>
      <c r="Q32" s="32">
        <f>0.001*[4]HU!$AB$363</f>
        <v>0</v>
      </c>
      <c r="R32" s="32">
        <f>0.001*[4]IE!$AB$363</f>
        <v>1.1813861845980274</v>
      </c>
      <c r="S32" s="32">
        <f>0.001*[4]IT!$AB$363</f>
        <v>0.15350473043600701</v>
      </c>
      <c r="T32" s="32">
        <f>0.001*[4]LA!$AB$363</f>
        <v>0</v>
      </c>
      <c r="U32" s="32">
        <f>0.001*[4]LT!$AB$363</f>
        <v>0</v>
      </c>
      <c r="V32" s="32">
        <f>0.001*[4]LU!$AB$363</f>
        <v>0</v>
      </c>
      <c r="W32" s="32">
        <f>0.001*[4]MT!$AB$363</f>
        <v>0</v>
      </c>
      <c r="X32" s="32">
        <f>0.001*[4]NL!$AB$363</f>
        <v>2.6563598329792026</v>
      </c>
      <c r="Y32" s="32">
        <f>0.001*[4]PL!$AB$363</f>
        <v>0.12689712472286302</v>
      </c>
      <c r="Z32" s="32">
        <f>0.001*[4]PT!$AB$363</f>
        <v>0</v>
      </c>
      <c r="AA32" s="32">
        <f>0.001*[4]RO!$AB$363</f>
        <v>5.8448039711002315E-3</v>
      </c>
      <c r="AB32" s="32">
        <f>0.001*[4]SK!$AB$363</f>
        <v>0</v>
      </c>
      <c r="AC32" s="32">
        <f>0.001*[4]SI!$AB$363</f>
        <v>0</v>
      </c>
      <c r="AD32" s="32">
        <f>0.001*[4]ES!$AB$363</f>
        <v>5.6120095501667759E-4</v>
      </c>
      <c r="AE32" s="32">
        <f>0.001*[4]SE!$AB$363</f>
        <v>1.7323294394996167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0.001*[4]EU28!$AB$364</f>
        <v>1750.5922956358111</v>
      </c>
      <c r="E33" s="36">
        <f>0.001*[4]AT!$AB$364</f>
        <v>82.828415269337867</v>
      </c>
      <c r="F33" s="36">
        <f>0.001*[4]BE!$AB$364</f>
        <v>33.811165058252982</v>
      </c>
      <c r="G33" s="36">
        <f>0.001*[4]BG!$AB$364</f>
        <v>19.152530338060419</v>
      </c>
      <c r="H33" s="36">
        <f>0.001*[4]HR!$AB$364</f>
        <v>19.374867588281631</v>
      </c>
      <c r="I33" s="36">
        <f>0.001*[4]CY!$AB$364</f>
        <v>3.9202476797488703</v>
      </c>
      <c r="J33" s="36">
        <f>0.001*[4]CZ!$AB$364</f>
        <v>20.770693120652567</v>
      </c>
      <c r="K33" s="36">
        <f>0.001*[4]DK!$AB$364</f>
        <v>36.434633191065991</v>
      </c>
      <c r="L33" s="36">
        <f>0.001*[4]EE!$AB$364</f>
        <v>4.8831035445621103</v>
      </c>
      <c r="M33" s="36">
        <f>0.001*[4]FI!$AB$364</f>
        <v>41.609112196499588</v>
      </c>
      <c r="N33" s="36">
        <f>0.001*[4]FR!$AB$364</f>
        <v>217.12981132765859</v>
      </c>
      <c r="O33" s="36">
        <f>0.001*[4]DE!$AB$364</f>
        <v>329.19123588390295</v>
      </c>
      <c r="P33" s="36">
        <f>0.001*[4]GR!$AB$364</f>
        <v>37.024268291480638</v>
      </c>
      <c r="Q33" s="36">
        <f>0.001*[4]HU!$AB$364</f>
        <v>15.828616538524628</v>
      </c>
      <c r="R33" s="36">
        <f>0.001*[4]IE!$AB$364</f>
        <v>35.138216023755646</v>
      </c>
      <c r="S33" s="36">
        <f>0.001*[4]IT!$AB$364</f>
        <v>233.14259252991982</v>
      </c>
      <c r="T33" s="36">
        <f>0.001*[4]LA!$AB$364</f>
        <v>5.0889483730803571</v>
      </c>
      <c r="U33" s="36">
        <f>0.001*[4]LT!$AB$364</f>
        <v>6.9742055322584529</v>
      </c>
      <c r="V33" s="36">
        <f>0.001*[4]LU!$AB$364</f>
        <v>1.2376710070582</v>
      </c>
      <c r="W33" s="36">
        <f>0.001*[4]MT!$AB$364</f>
        <v>0.72147932301647166</v>
      </c>
      <c r="X33" s="36">
        <f>0.001*[4]NL!$AB$364</f>
        <v>35.932420260675954</v>
      </c>
      <c r="Y33" s="36">
        <f>0.001*[4]PL!$AB$364</f>
        <v>70.04679098694001</v>
      </c>
      <c r="Z33" s="36">
        <f>0.001*[4]PT!$AB$364</f>
        <v>51.427702425076028</v>
      </c>
      <c r="AA33" s="36">
        <f>0.001*[4]RO!$AB$364</f>
        <v>40.739547626789083</v>
      </c>
      <c r="AB33" s="36">
        <f>0.001*[4]SK!$AB$364</f>
        <v>13.517610960213743</v>
      </c>
      <c r="AC33" s="36">
        <f>0.001*[4]SI!$AB$364</f>
        <v>8.3903056602478028</v>
      </c>
      <c r="AD33" s="36">
        <f>0.001*[4]ES!$AB$364</f>
        <v>251.45978522454541</v>
      </c>
      <c r="AE33" s="36">
        <f>0.001*[4]SE!$AB$364</f>
        <v>134.81631967420552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0.001*[4]EU28!$AB$365</f>
        <v>140.53326323008537</v>
      </c>
      <c r="E34" s="30">
        <f>0.001*[4]AT!$AB$365</f>
        <v>4.9706630859374998</v>
      </c>
      <c r="F34" s="30">
        <f>0.001*[4]BE!$AB$365</f>
        <v>2.7607534179687501</v>
      </c>
      <c r="G34" s="30">
        <f>0.001*[4]BG!$AB$365</f>
        <v>1.2163572998046874</v>
      </c>
      <c r="H34" s="30">
        <f>0.001*[4]HR!$AB$365</f>
        <v>0.34987063598632812</v>
      </c>
      <c r="I34" s="30">
        <f>0.001*[4]CY!$AB$365</f>
        <v>6.0924911499023439E-2</v>
      </c>
      <c r="J34" s="30">
        <f>0.001*[4]CZ!$AB$365</f>
        <v>4.3775180664062505</v>
      </c>
      <c r="K34" s="30">
        <f>0.001*[4]DK!$AB$365</f>
        <v>5.2073833007812498</v>
      </c>
      <c r="L34" s="30">
        <f>0.001*[4]EE!$AB$365</f>
        <v>0.56528784179687497</v>
      </c>
      <c r="M34" s="30">
        <f>0.001*[4]FI!$AB$365</f>
        <v>14.0856416015625</v>
      </c>
      <c r="N34" s="30">
        <f>0.001*[4]FR!$AB$365</f>
        <v>14.6768544921875</v>
      </c>
      <c r="O34" s="30">
        <f>0.001*[4]DE!$AB$365</f>
        <v>29.966234374999999</v>
      </c>
      <c r="P34" s="30">
        <f>0.001*[4]GR!$AB$365</f>
        <v>1.0500106201171875</v>
      </c>
      <c r="Q34" s="30">
        <f>0.001*[4]HU!$AB$365</f>
        <v>2.2840742187499998</v>
      </c>
      <c r="R34" s="30">
        <f>0.001*[4]IE!$AB$365</f>
        <v>0.81139038085937498</v>
      </c>
      <c r="S34" s="30">
        <f>0.001*[4]IT!$AB$365</f>
        <v>11.568271484375</v>
      </c>
      <c r="T34" s="30">
        <f>0.001*[4]LA!$AB$365</f>
        <v>0.4071405944824219</v>
      </c>
      <c r="U34" s="30">
        <f>0.001*[4]LT!$AB$365</f>
        <v>0.38035284423828125</v>
      </c>
      <c r="V34" s="30">
        <f>0.001*[4]LU!$AB$365</f>
        <v>7.5099517822265621E-2</v>
      </c>
      <c r="W34" s="30">
        <f>0.001*[4]MT!$AB$365</f>
        <v>3.5006785392761229E-4</v>
      </c>
      <c r="X34" s="30">
        <f>0.001*[4]NL!$AB$365</f>
        <v>5.8017939453125003</v>
      </c>
      <c r="Y34" s="30">
        <f>0.001*[4]PL!$AB$365</f>
        <v>9.2602021484375001</v>
      </c>
      <c r="Z34" s="30">
        <f>0.001*[4]PT!$AB$365</f>
        <v>1.4823255615234376</v>
      </c>
      <c r="AA34" s="30">
        <f>0.001*[4]RO!$AB$365</f>
        <v>2.6167822265625</v>
      </c>
      <c r="AB34" s="30">
        <f>0.001*[4]SK!$AB$365</f>
        <v>2.0513012695312502</v>
      </c>
      <c r="AC34" s="30">
        <f>0.001*[4]SI!$AB$365</f>
        <v>0.75188830566406251</v>
      </c>
      <c r="AD34" s="30">
        <f>0.001*[4]ES!$AB$365</f>
        <v>10.602038085937501</v>
      </c>
      <c r="AE34" s="30">
        <f>0.001*[4]SE!$AB$365</f>
        <v>13.1527529296875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0.001*[4]EU28!$AB$366</f>
        <v>363.56810807800292</v>
      </c>
      <c r="E35" s="40">
        <f>0.001*[4]AT!$AB$366</f>
        <v>11.260720703125001</v>
      </c>
      <c r="F35" s="40">
        <f>0.001*[4]BE!$AB$366</f>
        <v>8.4123593749999994</v>
      </c>
      <c r="G35" s="40">
        <f>0.001*[4]BG!$AB$366</f>
        <v>5.1089541015625004</v>
      </c>
      <c r="H35" s="40">
        <f>0.001*[4]HR!$AB$366</f>
        <v>2.38916015625</v>
      </c>
      <c r="I35" s="40">
        <f>0.001*[4]CY!$AB$366</f>
        <v>1.4358751220703125</v>
      </c>
      <c r="J35" s="40">
        <f>0.001*[4]CZ!$AB$366</f>
        <v>6.5774785156249997</v>
      </c>
      <c r="K35" s="40">
        <f>0.001*[4]DK!$AB$366</f>
        <v>4.2801630859374997</v>
      </c>
      <c r="L35" s="40">
        <f>0.001*[4]EE!$AB$366</f>
        <v>3.3238197326660154E-2</v>
      </c>
      <c r="M35" s="40">
        <f>0.001*[4]FI!$AB$366</f>
        <v>1.1875551757812499</v>
      </c>
      <c r="N35" s="40">
        <f>0.001*[4]FR!$AB$366</f>
        <v>68.496867187500001</v>
      </c>
      <c r="O35" s="40">
        <f>0.001*[4]DE!$AB$366</f>
        <v>77.659773437500007</v>
      </c>
      <c r="P35" s="40">
        <f>0.001*[4]GR!$AB$366</f>
        <v>10.24728125</v>
      </c>
      <c r="Q35" s="40">
        <f>0.001*[4]HU!$AB$366</f>
        <v>7.6949804687499999</v>
      </c>
      <c r="R35" s="40">
        <f>0.001*[4]IE!$AB$366</f>
        <v>3.4567094726562502</v>
      </c>
      <c r="S35" s="40">
        <f>0.001*[4]IT!$AB$366</f>
        <v>71.4993046875</v>
      </c>
      <c r="T35" s="40">
        <f>0.001*[4]LA!$AB$366</f>
        <v>6.4544754028320311E-3</v>
      </c>
      <c r="U35" s="40">
        <f>0.001*[4]LT!$AB$366</f>
        <v>0.17583932495117188</v>
      </c>
      <c r="V35" s="40">
        <f>0.001*[4]LU!$AB$366</f>
        <v>0.50361755371093753</v>
      </c>
      <c r="W35" s="40">
        <f>0.001*[4]MT!$AB$366</f>
        <v>0.4553362731933594</v>
      </c>
      <c r="X35" s="40">
        <f>0.001*[4]NL!$AB$366</f>
        <v>3.3739589843750002</v>
      </c>
      <c r="Y35" s="40">
        <f>0.001*[4]PL!$AB$366</f>
        <v>3.033508544921875</v>
      </c>
      <c r="Z35" s="40">
        <f>0.001*[4]PT!$AB$366</f>
        <v>7.5089741210937504</v>
      </c>
      <c r="AA35" s="40">
        <f>0.001*[4]RO!$AB$366</f>
        <v>6.3879501953125004</v>
      </c>
      <c r="AB35" s="40">
        <f>0.001*[4]SK!$AB$366</f>
        <v>4.0713037109375003</v>
      </c>
      <c r="AC35" s="40">
        <f>0.001*[4]SI!$AB$366</f>
        <v>1.7690390625000001</v>
      </c>
      <c r="AD35" s="40">
        <f>0.001*[4]ES!$AB$366</f>
        <v>56.428937500000004</v>
      </c>
      <c r="AE35" s="40">
        <f>0.001*[4]SE!$AB$366</f>
        <v>0.11276739501953126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[4]EU28!$AB$396</f>
        <v>0.56638677519774083</v>
      </c>
      <c r="E37" s="44">
        <f>[4]AT!$AB$396</f>
        <v>1.0482726949427641</v>
      </c>
      <c r="F37" s="44">
        <f>[4]BE!$AB$396</f>
        <v>0.34054575457361891</v>
      </c>
      <c r="G37" s="44">
        <f>[4]BG!$AB$396</f>
        <v>0.51081640507351156</v>
      </c>
      <c r="H37" s="44">
        <f>[4]HR!$AB$396</f>
        <v>0.94662363239148684</v>
      </c>
      <c r="I37" s="44">
        <f>[4]CY!$AB$396</f>
        <v>0.63005726453611421</v>
      </c>
      <c r="J37" s="44">
        <f>[4]CZ!$AB$396</f>
        <v>0.28372005599633671</v>
      </c>
      <c r="K37" s="44">
        <f>[4]DK!$AB$396</f>
        <v>0.705112436931423</v>
      </c>
      <c r="L37" s="44">
        <f>[4]EE!$AB$396</f>
        <v>0.47419728917867576</v>
      </c>
      <c r="M37" s="44">
        <f>[4]FI!$AB$396</f>
        <v>0.44120601610917015</v>
      </c>
      <c r="N37" s="44">
        <f>[4]FR!$AB$396</f>
        <v>0.36181789165893236</v>
      </c>
      <c r="O37" s="44">
        <f>[4]DE!$AB$396</f>
        <v>0.61509069701263952</v>
      </c>
      <c r="P37" s="44">
        <f>[4]GR!$AB$396</f>
        <v>0.6390057597289136</v>
      </c>
      <c r="Q37" s="44">
        <f>[4]HU!$AB$396</f>
        <v>0.29855449690836267</v>
      </c>
      <c r="R37" s="44">
        <f>[4]IE!$AB$396</f>
        <v>0.61660060070457723</v>
      </c>
      <c r="S37" s="44">
        <f>[4]IT!$AB$396</f>
        <v>0.68652926574494344</v>
      </c>
      <c r="T37" s="44">
        <f>[4]LA!$AB$396</f>
        <v>0.55851442613363012</v>
      </c>
      <c r="U37" s="44">
        <f>[4]LT!$AB$396</f>
        <v>0.5364459968484907</v>
      </c>
      <c r="V37" s="44">
        <f>[4]LU!$AB$396</f>
        <v>0.54997700011579809</v>
      </c>
      <c r="W37" s="44">
        <f>[4]MT!$AB$396</f>
        <v>0.20678685096488153</v>
      </c>
      <c r="X37" s="44">
        <f>[4]NL!$AB$396</f>
        <v>0.28322727394785108</v>
      </c>
      <c r="Y37" s="44">
        <f>[4]PL!$AB$396</f>
        <v>0.35544674811141713</v>
      </c>
      <c r="Z37" s="44">
        <f>[4]PT!$AB$396</f>
        <v>1.0014464576529454</v>
      </c>
      <c r="AA37" s="44">
        <f>[4]RO!$AB$396</f>
        <v>0.54502912684637339</v>
      </c>
      <c r="AB37" s="44">
        <f>[4]SK!$AB$396</f>
        <v>0.38230041280331722</v>
      </c>
      <c r="AC37" s="44">
        <f>[4]SI!$AB$396</f>
        <v>0.49714380224020355</v>
      </c>
      <c r="AD37" s="44">
        <f>[4]ES!$AB$396</f>
        <v>0.85331631594141766</v>
      </c>
      <c r="AE37" s="44">
        <f>[4]SE!$AB$396</f>
        <v>0.8917013008413619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3090.8071520996095</v>
      </c>
      <c r="E38" s="51">
        <f t="shared" ref="E38:AE38" si="0">E33/E37</f>
        <v>79.014187500000006</v>
      </c>
      <c r="F38" s="51">
        <f t="shared" si="0"/>
        <v>99.285234375000002</v>
      </c>
      <c r="G38" s="51">
        <f t="shared" si="0"/>
        <v>37.493960937499999</v>
      </c>
      <c r="H38" s="51">
        <f t="shared" si="0"/>
        <v>20.46733984375</v>
      </c>
      <c r="I38" s="51">
        <f t="shared" si="0"/>
        <v>6.2220498046875008</v>
      </c>
      <c r="J38" s="51">
        <f t="shared" si="0"/>
        <v>73.208406249999996</v>
      </c>
      <c r="K38" s="51">
        <f t="shared" si="0"/>
        <v>51.672089843749994</v>
      </c>
      <c r="L38" s="51">
        <f t="shared" si="0"/>
        <v>10.297620117187501</v>
      </c>
      <c r="M38" s="51">
        <f t="shared" si="0"/>
        <v>94.307671875000011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57.9404296875</v>
      </c>
      <c r="Q38" s="51">
        <f t="shared" si="0"/>
        <v>53.017511718750001</v>
      </c>
      <c r="R38" s="51">
        <f t="shared" si="0"/>
        <v>56.986996093750001</v>
      </c>
      <c r="S38" s="51">
        <f t="shared" si="0"/>
        <v>339.596</v>
      </c>
      <c r="T38" s="51">
        <f t="shared" si="0"/>
        <v>9.1115791015625014</v>
      </c>
      <c r="U38" s="51">
        <f t="shared" si="0"/>
        <v>13.000759765624998</v>
      </c>
      <c r="V38" s="51">
        <f t="shared" si="0"/>
        <v>2.2504050292968749</v>
      </c>
      <c r="W38" s="51">
        <f t="shared" si="0"/>
        <v>3.4889999999999999</v>
      </c>
      <c r="X38" s="51">
        <f t="shared" si="0"/>
        <v>126.86779687500001</v>
      </c>
      <c r="Y38" s="51">
        <f t="shared" si="0"/>
        <v>197.06690625000002</v>
      </c>
      <c r="Z38" s="51">
        <f t="shared" si="0"/>
        <v>51.353421875000002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294.68531250000001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4314.3903564256507</v>
      </c>
      <c r="E41" s="59">
        <f t="shared" ref="E41:AE41" si="1">IF(E6=0,"n.a.",E22/E6*1000)</f>
        <v>1813.7291875974486</v>
      </c>
      <c r="F41" s="59">
        <f t="shared" si="1"/>
        <v>2887.964365667548</v>
      </c>
      <c r="G41" s="59">
        <f t="shared" si="1"/>
        <v>6085.7359131030016</v>
      </c>
      <c r="H41" s="59">
        <f t="shared" si="1"/>
        <v>6158.5094502342181</v>
      </c>
      <c r="I41" s="59">
        <f t="shared" si="1"/>
        <v>6166.856466629175</v>
      </c>
      <c r="J41" s="59">
        <f t="shared" si="1"/>
        <v>5572.0071761274721</v>
      </c>
      <c r="K41" s="59">
        <f t="shared" si="1"/>
        <v>2758.532082115385</v>
      </c>
      <c r="L41" s="59">
        <f t="shared" si="1"/>
        <v>5828.595979033912</v>
      </c>
      <c r="M41" s="59">
        <f t="shared" si="1"/>
        <v>4385.7009417501413</v>
      </c>
      <c r="N41" s="59">
        <f t="shared" si="1"/>
        <v>6087.2858608268534</v>
      </c>
      <c r="O41" s="59">
        <f t="shared" si="1"/>
        <v>3755.7284692894896</v>
      </c>
      <c r="P41" s="59">
        <f t="shared" si="1"/>
        <v>6051.1488270750715</v>
      </c>
      <c r="Q41" s="59">
        <f t="shared" si="1"/>
        <v>6354.3038606991277</v>
      </c>
      <c r="R41" s="59">
        <f t="shared" si="1"/>
        <v>5278.9241599520965</v>
      </c>
      <c r="S41" s="59">
        <f t="shared" si="1"/>
        <v>3384.7259863865179</v>
      </c>
      <c r="T41" s="59">
        <f t="shared" si="1"/>
        <v>5015.8263003104212</v>
      </c>
      <c r="U41" s="59">
        <f t="shared" si="1"/>
        <v>6072.295172172644</v>
      </c>
      <c r="V41" s="59">
        <f t="shared" si="1"/>
        <v>1953.3526598396245</v>
      </c>
      <c r="W41" s="59">
        <f t="shared" si="1"/>
        <v>6367.8399633166173</v>
      </c>
      <c r="X41" s="59">
        <f t="shared" si="1"/>
        <v>3500.6566581169591</v>
      </c>
      <c r="Y41" s="59">
        <f t="shared" si="1"/>
        <v>6328.4507111724824</v>
      </c>
      <c r="Z41" s="59">
        <f t="shared" si="1"/>
        <v>6400.3751602292996</v>
      </c>
      <c r="AA41" s="59">
        <f t="shared" si="1"/>
        <v>6396.0114025233252</v>
      </c>
      <c r="AB41" s="59">
        <f t="shared" si="1"/>
        <v>5478.9366640999315</v>
      </c>
      <c r="AC41" s="59">
        <f t="shared" si="1"/>
        <v>6225.8781663845366</v>
      </c>
      <c r="AD41" s="59">
        <f t="shared" si="1"/>
        <v>6220.392102738997</v>
      </c>
      <c r="AE41" s="59">
        <f t="shared" si="1"/>
        <v>6007.9454774388269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4729.7449164423797</v>
      </c>
      <c r="E42" s="63">
        <f t="shared" si="2"/>
        <v>5719.0233117944454</v>
      </c>
      <c r="F42" s="63">
        <f t="shared" si="2"/>
        <v>3129.1141931125258</v>
      </c>
      <c r="G42" s="63">
        <f t="shared" si="2"/>
        <v>5663.6435586709085</v>
      </c>
      <c r="H42" s="63">
        <f t="shared" si="2"/>
        <v>4723.5778692598533</v>
      </c>
      <c r="I42" s="63" t="str">
        <f t="shared" si="2"/>
        <v>n.a.</v>
      </c>
      <c r="J42" s="63">
        <f t="shared" si="2"/>
        <v>5205.440209042742</v>
      </c>
      <c r="K42" s="63">
        <f t="shared" si="2"/>
        <v>3896.111359212784</v>
      </c>
      <c r="L42" s="63">
        <f t="shared" si="2"/>
        <v>3814.1634300445171</v>
      </c>
      <c r="M42" s="63">
        <f t="shared" si="2"/>
        <v>5846.6078919911706</v>
      </c>
      <c r="N42" s="63">
        <f t="shared" si="2"/>
        <v>5097.6053106191621</v>
      </c>
      <c r="O42" s="63">
        <f t="shared" si="2"/>
        <v>4094.499940445326</v>
      </c>
      <c r="P42" s="63">
        <f t="shared" si="2"/>
        <v>5562.4437291205168</v>
      </c>
      <c r="Q42" s="63">
        <f t="shared" si="2"/>
        <v>2703.5093582245026</v>
      </c>
      <c r="R42" s="63">
        <f t="shared" si="2"/>
        <v>5290.8630574271174</v>
      </c>
      <c r="S42" s="63">
        <f t="shared" si="2"/>
        <v>4277.4259548138443</v>
      </c>
      <c r="T42" s="63">
        <f t="shared" si="2"/>
        <v>5755.1779762067017</v>
      </c>
      <c r="U42" s="63">
        <f t="shared" si="2"/>
        <v>4469.4347825465165</v>
      </c>
      <c r="V42" s="63">
        <f t="shared" si="2"/>
        <v>5665.7039850022611</v>
      </c>
      <c r="W42" s="63" t="str">
        <f t="shared" si="2"/>
        <v>n.a.</v>
      </c>
      <c r="X42" s="63">
        <f t="shared" si="2"/>
        <v>3644.5931219244344</v>
      </c>
      <c r="Y42" s="63">
        <f t="shared" si="2"/>
        <v>4841.8093581664671</v>
      </c>
      <c r="Z42" s="63">
        <f t="shared" si="2"/>
        <v>5940.8788273128248</v>
      </c>
      <c r="AA42" s="63">
        <f t="shared" si="2"/>
        <v>5415.2134999249056</v>
      </c>
      <c r="AB42" s="63">
        <f t="shared" si="2"/>
        <v>5735.6092298250242</v>
      </c>
      <c r="AC42" s="63">
        <f t="shared" si="2"/>
        <v>5381.2318434753761</v>
      </c>
      <c r="AD42" s="63">
        <f t="shared" si="2"/>
        <v>4588.7647201333493</v>
      </c>
      <c r="AE42" s="63">
        <f t="shared" si="2"/>
        <v>5779.8741213717494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6232.8286114282873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6489.1309494220068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 t="str">
        <f t="shared" si="2"/>
        <v>n.a.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6874.6336706906095</v>
      </c>
      <c r="E44" s="63">
        <f t="shared" si="2"/>
        <v>6974.6134376508662</v>
      </c>
      <c r="F44" s="63" t="str">
        <f t="shared" si="2"/>
        <v>n.a.</v>
      </c>
      <c r="G44" s="63">
        <f t="shared" si="2"/>
        <v>6632.719064246482</v>
      </c>
      <c r="H44" s="63">
        <f t="shared" si="2"/>
        <v>6257.4534790473535</v>
      </c>
      <c r="I44" s="63" t="str">
        <f t="shared" si="2"/>
        <v>n.a.</v>
      </c>
      <c r="J44" s="63" t="str">
        <f t="shared" si="2"/>
        <v>n.a.</v>
      </c>
      <c r="K44" s="63" t="str">
        <f t="shared" si="2"/>
        <v>n.a.</v>
      </c>
      <c r="L44" s="63" t="str">
        <f t="shared" si="2"/>
        <v>n.a.</v>
      </c>
      <c r="M44" s="63" t="str">
        <f t="shared" si="2"/>
        <v>n.a.</v>
      </c>
      <c r="N44" s="63">
        <f t="shared" si="2"/>
        <v>6915.3036486388364</v>
      </c>
      <c r="O44" s="63">
        <f t="shared" si="2"/>
        <v>5000</v>
      </c>
      <c r="P44" s="63">
        <f t="shared" si="2"/>
        <v>7000.0002385035905</v>
      </c>
      <c r="Q44" s="63">
        <f t="shared" si="2"/>
        <v>6593.5247377019532</v>
      </c>
      <c r="R44" s="63" t="str">
        <f t="shared" si="2"/>
        <v>n.a.</v>
      </c>
      <c r="S44" s="63">
        <f t="shared" si="2"/>
        <v>7000.9169085224894</v>
      </c>
      <c r="T44" s="63" t="str">
        <f t="shared" si="2"/>
        <v>n.a.</v>
      </c>
      <c r="U44" s="63" t="str">
        <f t="shared" si="2"/>
        <v>n.a.</v>
      </c>
      <c r="V44" s="63" t="str">
        <f t="shared" si="2"/>
        <v>n.a.</v>
      </c>
      <c r="W44" s="63" t="str">
        <f t="shared" si="2"/>
        <v>n.a.</v>
      </c>
      <c r="X44" s="63" t="str">
        <f t="shared" si="2"/>
        <v>n.a.</v>
      </c>
      <c r="Y44" s="63" t="str">
        <f t="shared" si="2"/>
        <v>n.a.</v>
      </c>
      <c r="Z44" s="63">
        <f t="shared" si="2"/>
        <v>7254.5449513837675</v>
      </c>
      <c r="AA44" s="63">
        <f t="shared" si="2"/>
        <v>6461.5382830855215</v>
      </c>
      <c r="AB44" s="63">
        <f t="shared" si="2"/>
        <v>6000.0000000000009</v>
      </c>
      <c r="AC44" s="63">
        <f t="shared" si="2"/>
        <v>6698.4617743317276</v>
      </c>
      <c r="AD44" s="63">
        <f t="shared" si="2"/>
        <v>6894.9026556190802</v>
      </c>
      <c r="AE44" s="63" t="str">
        <f t="shared" si="2"/>
        <v>n.a.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3115.2250057434544</v>
      </c>
      <c r="E45" s="63">
        <f t="shared" si="2"/>
        <v>4330.9815544567755</v>
      </c>
      <c r="F45" s="63">
        <f t="shared" si="2"/>
        <v>2842.045177112926</v>
      </c>
      <c r="G45" s="63">
        <f t="shared" si="2"/>
        <v>1816.4152824677003</v>
      </c>
      <c r="H45" s="63">
        <f t="shared" si="2"/>
        <v>3345.2733428131055</v>
      </c>
      <c r="I45" s="63" t="str">
        <f t="shared" si="2"/>
        <v>n.a.</v>
      </c>
      <c r="J45" s="63">
        <f t="shared" si="2"/>
        <v>2039.0197230466413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4436.5108597470744</v>
      </c>
      <c r="N45" s="63">
        <f t="shared" si="2"/>
        <v>3012.3857197175071</v>
      </c>
      <c r="O45" s="63">
        <f t="shared" si="2"/>
        <v>4545.5221853712146</v>
      </c>
      <c r="P45" s="63">
        <f t="shared" si="2"/>
        <v>1619.0035021577098</v>
      </c>
      <c r="Q45" s="63">
        <f t="shared" si="2"/>
        <v>4142.0836597028674</v>
      </c>
      <c r="R45" s="63">
        <f t="shared" si="2"/>
        <v>3023.9810460857325</v>
      </c>
      <c r="S45" s="63">
        <f t="shared" si="2"/>
        <v>2912.5135894507948</v>
      </c>
      <c r="T45" s="63">
        <f t="shared" si="2"/>
        <v>1907.5336086054115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2262.9877298919296</v>
      </c>
      <c r="AA45" s="63">
        <f t="shared" si="2"/>
        <v>2597.7083224389708</v>
      </c>
      <c r="AB45" s="63">
        <f t="shared" si="2"/>
        <v>2474.3123094582706</v>
      </c>
      <c r="AC45" s="63">
        <f t="shared" si="2"/>
        <v>3858.4327599544208</v>
      </c>
      <c r="AD45" s="63">
        <f t="shared" si="2"/>
        <v>2049.3499595630242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3177.9476663243336</v>
      </c>
      <c r="E46" s="63">
        <f t="shared" si="2"/>
        <v>4353.3097065204483</v>
      </c>
      <c r="F46" s="63">
        <f t="shared" si="2"/>
        <v>2860.7841153760269</v>
      </c>
      <c r="G46" s="63">
        <f t="shared" si="2"/>
        <v>1675.5053970450385</v>
      </c>
      <c r="H46" s="63">
        <f t="shared" si="2"/>
        <v>3285.6227172107792</v>
      </c>
      <c r="I46" s="63">
        <f t="shared" si="2"/>
        <v>3025.3432770488002</v>
      </c>
      <c r="J46" s="63">
        <f t="shared" si="2"/>
        <v>2039.020137046658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3024.2874797452846</v>
      </c>
      <c r="O46" s="63">
        <f t="shared" si="2"/>
        <v>4573.2435223016591</v>
      </c>
      <c r="P46" s="63">
        <f t="shared" si="2"/>
        <v>1622.3965754534327</v>
      </c>
      <c r="Q46" s="63">
        <f t="shared" si="2"/>
        <v>4064.0699281330772</v>
      </c>
      <c r="R46" s="63">
        <f t="shared" si="2"/>
        <v>3043.0504709157531</v>
      </c>
      <c r="S46" s="63">
        <f t="shared" si="2"/>
        <v>2914.5224642832013</v>
      </c>
      <c r="T46" s="63">
        <f t="shared" si="2"/>
        <v>1925.6315370242073</v>
      </c>
      <c r="U46" s="63">
        <f t="shared" si="2"/>
        <v>3813.716685909294</v>
      </c>
      <c r="V46" s="63">
        <f t="shared" si="2"/>
        <v>3073.669128101038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2283.5231093337688</v>
      </c>
      <c r="AA46" s="63">
        <f t="shared" si="2"/>
        <v>2623.4599095689177</v>
      </c>
      <c r="AB46" s="63">
        <f t="shared" si="2"/>
        <v>2532.48267041894</v>
      </c>
      <c r="AC46" s="63">
        <f t="shared" si="2"/>
        <v>3841.5707761366648</v>
      </c>
      <c r="AD46" s="63">
        <f t="shared" si="2"/>
        <v>2054.8604395755824</v>
      </c>
      <c r="AE46" s="63">
        <f t="shared" si="2"/>
        <v>4043.2217442168544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1083.943782495594</v>
      </c>
      <c r="E47" s="63">
        <f t="shared" si="2"/>
        <v>1006.1477357411603</v>
      </c>
      <c r="F47" s="63">
        <f t="shared" si="2"/>
        <v>742.22349244122665</v>
      </c>
      <c r="G47" s="63">
        <f t="shared" si="2"/>
        <v>1128.969200722853</v>
      </c>
      <c r="H47" s="63">
        <f t="shared" si="2"/>
        <v>1046.8616771115026</v>
      </c>
      <c r="I47" s="63">
        <f t="shared" si="2"/>
        <v>1405.6339848922787</v>
      </c>
      <c r="J47" s="63">
        <f t="shared" si="2"/>
        <v>893.12286933340863</v>
      </c>
      <c r="K47" s="63">
        <f t="shared" si="2"/>
        <v>799.81160928578254</v>
      </c>
      <c r="L47" s="63">
        <f t="shared" si="2"/>
        <v>845.34153969370414</v>
      </c>
      <c r="M47" s="63">
        <f t="shared" si="2"/>
        <v>734.50046134421677</v>
      </c>
      <c r="N47" s="63">
        <f t="shared" si="2"/>
        <v>1074.30667437334</v>
      </c>
      <c r="O47" s="63">
        <f t="shared" si="2"/>
        <v>908.40615203363177</v>
      </c>
      <c r="P47" s="63">
        <f t="shared" si="2"/>
        <v>1277.3535201244226</v>
      </c>
      <c r="Q47" s="63">
        <f t="shared" si="2"/>
        <v>1045.0663278634104</v>
      </c>
      <c r="R47" s="63">
        <f t="shared" si="2"/>
        <v>777.92539676210606</v>
      </c>
      <c r="S47" s="63">
        <f t="shared" si="2"/>
        <v>1295.9115264343832</v>
      </c>
      <c r="T47" s="63">
        <f t="shared" si="2"/>
        <v>856.88902932565452</v>
      </c>
      <c r="U47" s="63">
        <f t="shared" si="2"/>
        <v>862.89301585335988</v>
      </c>
      <c r="V47" s="63">
        <f t="shared" si="2"/>
        <v>819.78643393935965</v>
      </c>
      <c r="W47" s="63">
        <f t="shared" si="2"/>
        <v>1437.0213964867787</v>
      </c>
      <c r="X47" s="63">
        <f t="shared" si="2"/>
        <v>795.23142297043023</v>
      </c>
      <c r="Y47" s="63">
        <f t="shared" si="2"/>
        <v>868.09546694478854</v>
      </c>
      <c r="Z47" s="63">
        <f t="shared" si="2"/>
        <v>1332.0185566325076</v>
      </c>
      <c r="AA47" s="63">
        <f t="shared" si="2"/>
        <v>1135.9202896874165</v>
      </c>
      <c r="AB47" s="63">
        <f t="shared" si="2"/>
        <v>949.21238462632346</v>
      </c>
      <c r="AC47" s="63">
        <f t="shared" si="2"/>
        <v>1018.6730452806361</v>
      </c>
      <c r="AD47" s="63">
        <f t="shared" si="2"/>
        <v>1373.144235862912</v>
      </c>
      <c r="AE47" s="63">
        <f t="shared" si="2"/>
        <v>801.03787427885754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4249.1915094017813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4095.1003900348946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4279.0674000273802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2538.8004275160811</v>
      </c>
      <c r="E50" s="63">
        <f t="shared" si="2"/>
        <v>2394.9125829468903</v>
      </c>
      <c r="F50" s="63">
        <f t="shared" si="2"/>
        <v>2525.9808433988201</v>
      </c>
      <c r="G50" s="63">
        <f t="shared" si="2"/>
        <v>2166.3461518990894</v>
      </c>
      <c r="H50" s="63">
        <f t="shared" si="2"/>
        <v>2532.3779799890376</v>
      </c>
      <c r="I50" s="63">
        <f t="shared" si="2"/>
        <v>2516.9239921015251</v>
      </c>
      <c r="J50" s="63">
        <f t="shared" si="2"/>
        <v>2618.5676271810457</v>
      </c>
      <c r="K50" s="63">
        <f t="shared" si="2"/>
        <v>2922.8761964949304</v>
      </c>
      <c r="L50" s="63">
        <f t="shared" si="2"/>
        <v>2780.5268540893849</v>
      </c>
      <c r="M50" s="63">
        <f t="shared" si="2"/>
        <v>2374.7591620206076</v>
      </c>
      <c r="N50" s="63">
        <f t="shared" si="2"/>
        <v>3110.2153679015696</v>
      </c>
      <c r="O50" s="63">
        <f t="shared" si="2"/>
        <v>2123.2268772864495</v>
      </c>
      <c r="P50" s="63">
        <f t="shared" si="2"/>
        <v>3094.0042233370077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2638.4120247264264</v>
      </c>
      <c r="T50" s="63">
        <f t="shared" si="2"/>
        <v>2832.9203837741875</v>
      </c>
      <c r="U50" s="63">
        <f t="shared" si="2"/>
        <v>2901.1672253127531</v>
      </c>
      <c r="V50" s="63">
        <f t="shared" si="2"/>
        <v>2296.6849837283671</v>
      </c>
      <c r="W50" s="63">
        <f t="shared" si="2"/>
        <v>2555.3655737159888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2259.9767187559864</v>
      </c>
      <c r="AA50" s="63">
        <f t="shared" si="2"/>
        <v>2077.2286360761914</v>
      </c>
      <c r="AB50" s="63">
        <f t="shared" si="2"/>
        <v>2410.9447923967814</v>
      </c>
      <c r="AC50" s="63">
        <f t="shared" si="2"/>
        <v>2348.6688687230358</v>
      </c>
      <c r="AD50" s="63">
        <f t="shared" si="2"/>
        <v>2486.7098527622416</v>
      </c>
      <c r="AE50" s="63">
        <f t="shared" si="2"/>
        <v>2818.7173186714176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3350.4730126650416</v>
      </c>
      <c r="E51" s="63" t="str">
        <f t="shared" si="2"/>
        <v>n.a.</v>
      </c>
      <c r="F51" s="63">
        <f t="shared" si="2"/>
        <v>3247.1539447202244</v>
      </c>
      <c r="G51" s="63" t="str">
        <f t="shared" ref="G51:AE51" si="3">IF(G16=0,"n.a.",G32/G16*1000)</f>
        <v>n.a.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3756.6815168181674</v>
      </c>
      <c r="L51" s="63">
        <f t="shared" si="3"/>
        <v>3322.5543670808906</v>
      </c>
      <c r="M51" s="63">
        <f t="shared" si="3"/>
        <v>2910.7963220531406</v>
      </c>
      <c r="N51" s="63">
        <f t="shared" si="3"/>
        <v>3146.5088278098347</v>
      </c>
      <c r="O51" s="63">
        <f t="shared" si="3"/>
        <v>3310.2501129019629</v>
      </c>
      <c r="P51" s="63">
        <f t="shared" si="3"/>
        <v>2758.8051770042243</v>
      </c>
      <c r="Q51" s="63" t="str">
        <f t="shared" si="3"/>
        <v>n.a.</v>
      </c>
      <c r="R51" s="63">
        <f t="shared" si="3"/>
        <v>4036.2496683773852</v>
      </c>
      <c r="S51" s="63">
        <f t="shared" si="3"/>
        <v>2803.5862225967553</v>
      </c>
      <c r="T51" s="63" t="str">
        <f t="shared" si="3"/>
        <v>n.a.</v>
      </c>
      <c r="U51" s="63" t="str">
        <f t="shared" si="3"/>
        <v>n.a.</v>
      </c>
      <c r="V51" s="63" t="str">
        <f t="shared" si="3"/>
        <v>n.a.</v>
      </c>
      <c r="W51" s="63" t="str">
        <f t="shared" si="3"/>
        <v>n.a.</v>
      </c>
      <c r="X51" s="63">
        <f t="shared" si="3"/>
        <v>3232.1716936689822</v>
      </c>
      <c r="Y51" s="63">
        <f t="shared" si="3"/>
        <v>2975.2860762467485</v>
      </c>
      <c r="Z51" s="63" t="str">
        <f t="shared" si="3"/>
        <v>n.a.</v>
      </c>
      <c r="AA51" s="63">
        <f t="shared" si="3"/>
        <v>3257.6638414225281</v>
      </c>
      <c r="AB51" s="63" t="str">
        <f t="shared" si="3"/>
        <v>n.a.</v>
      </c>
      <c r="AC51" s="63" t="str">
        <f t="shared" si="3"/>
        <v>n.a.</v>
      </c>
      <c r="AD51" s="63">
        <f t="shared" si="3"/>
        <v>2872.7577773406101</v>
      </c>
      <c r="AE51" s="63">
        <f t="shared" si="3"/>
        <v>3013.4553690136804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1977.8011879872779</v>
      </c>
      <c r="E52" s="67">
        <f t="shared" si="4"/>
        <v>2510.4655248938088</v>
      </c>
      <c r="F52" s="67">
        <f t="shared" si="4"/>
        <v>1585.2402227732932</v>
      </c>
      <c r="G52" s="67">
        <f t="shared" si="4"/>
        <v>1654.4827809440528</v>
      </c>
      <c r="H52" s="67">
        <f t="shared" si="4"/>
        <v>2265.712711787341</v>
      </c>
      <c r="I52" s="67">
        <f t="shared" si="4"/>
        <v>1896.1880936781909</v>
      </c>
      <c r="J52" s="67">
        <f t="shared" si="4"/>
        <v>1400.5425345240044</v>
      </c>
      <c r="K52" s="67">
        <f t="shared" si="4"/>
        <v>2318.3843766449927</v>
      </c>
      <c r="L52" s="67">
        <f t="shared" si="4"/>
        <v>2856.474512541281</v>
      </c>
      <c r="M52" s="67">
        <f t="shared" si="4"/>
        <v>3426.3970937608287</v>
      </c>
      <c r="N52" s="67">
        <f t="shared" si="4"/>
        <v>1841.1855051446444</v>
      </c>
      <c r="O52" s="67">
        <f t="shared" si="4"/>
        <v>1559.5298342688409</v>
      </c>
      <c r="P52" s="67">
        <f t="shared" si="4"/>
        <v>1906.703246973753</v>
      </c>
      <c r="Q52" s="67">
        <f t="shared" si="4"/>
        <v>1274.7726677575804</v>
      </c>
      <c r="R52" s="67">
        <f t="shared" si="4"/>
        <v>2551.49105364665</v>
      </c>
      <c r="S52" s="67">
        <f t="shared" si="4"/>
        <v>1872.8815794390966</v>
      </c>
      <c r="T52" s="67">
        <f t="shared" si="4"/>
        <v>2234.7044642937012</v>
      </c>
      <c r="U52" s="67">
        <f t="shared" si="4"/>
        <v>2829.0213553703315</v>
      </c>
      <c r="V52" s="67">
        <f t="shared" si="4"/>
        <v>1338.8381730933108</v>
      </c>
      <c r="W52" s="67">
        <f t="shared" si="4"/>
        <v>1660.0889608362629</v>
      </c>
      <c r="X52" s="67">
        <f t="shared" si="4"/>
        <v>2507.4319123449927</v>
      </c>
      <c r="Y52" s="67">
        <f t="shared" si="4"/>
        <v>2670.7160517490684</v>
      </c>
      <c r="Z52" s="67">
        <f t="shared" si="4"/>
        <v>2142.0670629225019</v>
      </c>
      <c r="AA52" s="67">
        <f t="shared" si="4"/>
        <v>2066.2039720541638</v>
      </c>
      <c r="AB52" s="67">
        <f t="shared" si="4"/>
        <v>1624.8612882817508</v>
      </c>
      <c r="AC52" s="67">
        <f t="shared" si="4"/>
        <v>2153.9341586003497</v>
      </c>
      <c r="AD52" s="67">
        <f t="shared" si="4"/>
        <v>2018.8902050843956</v>
      </c>
      <c r="AE52" s="67">
        <f t="shared" si="4"/>
        <v>3552.6180140378356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5058.0619516302113</v>
      </c>
      <c r="E53" s="63">
        <f t="shared" si="4"/>
        <v>5417.5609417318801</v>
      </c>
      <c r="F53" s="63">
        <f t="shared" si="4"/>
        <v>4389.777930469585</v>
      </c>
      <c r="G53" s="63">
        <f t="shared" si="4"/>
        <v>5984.2565223847359</v>
      </c>
      <c r="H53" s="63">
        <f t="shared" si="4"/>
        <v>6069.9370620313475</v>
      </c>
      <c r="I53" s="63">
        <f t="shared" si="4"/>
        <v>6255.883459782327</v>
      </c>
      <c r="J53" s="63">
        <f t="shared" si="4"/>
        <v>5473.4067452985773</v>
      </c>
      <c r="K53" s="63">
        <f t="shared" si="4"/>
        <v>4122.4131687971349</v>
      </c>
      <c r="L53" s="63">
        <f t="shared" si="4"/>
        <v>5290.3253261193813</v>
      </c>
      <c r="M53" s="63">
        <f t="shared" si="4"/>
        <v>5790.2089059249929</v>
      </c>
      <c r="N53" s="63">
        <f t="shared" si="4"/>
        <v>5504.7354826102837</v>
      </c>
      <c r="O53" s="63">
        <f t="shared" si="4"/>
        <v>4317.9671316971626</v>
      </c>
      <c r="P53" s="63">
        <f t="shared" si="4"/>
        <v>6224.7234431021698</v>
      </c>
      <c r="Q53" s="63">
        <f t="shared" si="4"/>
        <v>3530.9050069665559</v>
      </c>
      <c r="R53" s="63">
        <f t="shared" si="4"/>
        <v>6017.6789252770604</v>
      </c>
      <c r="S53" s="63">
        <f t="shared" si="4"/>
        <v>4668.9939554081284</v>
      </c>
      <c r="T53" s="63">
        <f t="shared" si="4"/>
        <v>5552.343888510165</v>
      </c>
      <c r="U53" s="63">
        <f t="shared" si="4"/>
        <v>4974.4488490048234</v>
      </c>
      <c r="V53" s="63">
        <f t="shared" si="4"/>
        <v>4668.5826928036377</v>
      </c>
      <c r="W53" s="63">
        <f t="shared" si="4"/>
        <v>5311.0047673821364</v>
      </c>
      <c r="X53" s="63">
        <f t="shared" si="4"/>
        <v>4662.4645103393095</v>
      </c>
      <c r="Y53" s="63">
        <f t="shared" si="4"/>
        <v>5252.4769555459743</v>
      </c>
      <c r="Z53" s="63">
        <f t="shared" si="4"/>
        <v>6478.3093042853898</v>
      </c>
      <c r="AA53" s="63">
        <f t="shared" si="4"/>
        <v>6091.5065237735198</v>
      </c>
      <c r="AB53" s="63">
        <f t="shared" si="4"/>
        <v>5994.7484333325556</v>
      </c>
      <c r="AC53" s="63">
        <f t="shared" si="4"/>
        <v>5945.6224265817327</v>
      </c>
      <c r="AD53" s="63">
        <f t="shared" si="4"/>
        <v>6133.7037722337491</v>
      </c>
      <c r="AE53" s="63">
        <f t="shared" si="4"/>
        <v>5715.0242264637309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1014.2102465472861</v>
      </c>
      <c r="E54" s="71">
        <f t="shared" si="4"/>
        <v>963.92364065065442</v>
      </c>
      <c r="F54" s="71">
        <f t="shared" si="4"/>
        <v>798.7949626411712</v>
      </c>
      <c r="G54" s="71">
        <f t="shared" si="4"/>
        <v>1064.443399988606</v>
      </c>
      <c r="H54" s="71">
        <f t="shared" si="4"/>
        <v>1030.094420058736</v>
      </c>
      <c r="I54" s="71">
        <f t="shared" si="4"/>
        <v>1381.9648292811819</v>
      </c>
      <c r="J54" s="71">
        <f t="shared" si="4"/>
        <v>844.18081533371537</v>
      </c>
      <c r="K54" s="71">
        <f t="shared" si="4"/>
        <v>795.01599369267421</v>
      </c>
      <c r="L54" s="71">
        <f t="shared" si="4"/>
        <v>821.13151344559958</v>
      </c>
      <c r="M54" s="71">
        <f t="shared" si="4"/>
        <v>734.50046134421677</v>
      </c>
      <c r="N54" s="71">
        <f t="shared" si="4"/>
        <v>1020.7707474332577</v>
      </c>
      <c r="O54" s="71">
        <f t="shared" si="4"/>
        <v>822.33007989972339</v>
      </c>
      <c r="P54" s="71">
        <f t="shared" si="4"/>
        <v>1212.6077174022325</v>
      </c>
      <c r="Q54" s="71">
        <f t="shared" si="4"/>
        <v>990.2492683086831</v>
      </c>
      <c r="R54" s="71">
        <f t="shared" si="4"/>
        <v>773.61882525318163</v>
      </c>
      <c r="S54" s="71">
        <f t="shared" si="4"/>
        <v>1179.8251039237882</v>
      </c>
      <c r="T54" s="71">
        <f t="shared" si="4"/>
        <v>846.07815175146277</v>
      </c>
      <c r="U54" s="71">
        <f t="shared" si="4"/>
        <v>841.77387034112064</v>
      </c>
      <c r="V54" s="71">
        <f t="shared" si="4"/>
        <v>830.01370569226333</v>
      </c>
      <c r="W54" s="71">
        <f t="shared" si="4"/>
        <v>1429.1532939102224</v>
      </c>
      <c r="X54" s="71">
        <f t="shared" si="4"/>
        <v>805.57003446063618</v>
      </c>
      <c r="Y54" s="71">
        <f t="shared" si="4"/>
        <v>842.53018672126018</v>
      </c>
      <c r="Z54" s="71">
        <f t="shared" si="4"/>
        <v>1340.5978790168565</v>
      </c>
      <c r="AA54" s="71">
        <f t="shared" si="4"/>
        <v>1091.1372696334317</v>
      </c>
      <c r="AB54" s="71">
        <f t="shared" si="4"/>
        <v>909.90539440568443</v>
      </c>
      <c r="AC54" s="71">
        <f t="shared" si="4"/>
        <v>966.20778807066779</v>
      </c>
      <c r="AD54" s="71">
        <f t="shared" si="4"/>
        <v>1294.3527800640859</v>
      </c>
      <c r="AE54" s="71">
        <f t="shared" si="4"/>
        <v>755.96000768406316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AZ1206"/>
  <sheetViews>
    <sheetView zoomScaleNormal="10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/>
  <cols>
    <col min="1" max="1" width="5.7109375" customWidth="1"/>
    <col min="2" max="2" width="38.7109375" style="97" customWidth="1"/>
    <col min="3" max="3" width="11.7109375" customWidth="1"/>
    <col min="4" max="4" width="10.5703125" customWidth="1"/>
    <col min="5" max="31" width="6.7109375" customWidth="1"/>
    <col min="32" max="52" width="8.7109375" style="4" customWidth="1"/>
    <col min="53" max="53" width="5.7109375" customWidth="1"/>
  </cols>
  <sheetData>
    <row r="1" spans="2:52">
      <c r="B1" s="1" t="s">
        <v>0</v>
      </c>
      <c r="C1" s="119" t="s">
        <v>1</v>
      </c>
      <c r="D1" s="119"/>
      <c r="E1" s="119"/>
      <c r="F1" s="119"/>
      <c r="G1" s="120" t="s">
        <v>2</v>
      </c>
      <c r="H1" s="120"/>
      <c r="I1" s="120"/>
      <c r="J1" s="119" t="s">
        <v>95</v>
      </c>
      <c r="K1" s="119"/>
      <c r="L1" s="119"/>
      <c r="M1" s="119"/>
      <c r="N1" s="119"/>
      <c r="O1" s="119"/>
      <c r="P1" s="121" t="s">
        <v>4</v>
      </c>
      <c r="Q1" s="121"/>
      <c r="R1" s="121"/>
      <c r="S1" s="2" t="s">
        <v>5</v>
      </c>
      <c r="T1" s="118" t="s">
        <v>6</v>
      </c>
      <c r="U1" s="118"/>
      <c r="V1" s="2" t="s">
        <v>7</v>
      </c>
      <c r="W1" s="118" t="s">
        <v>8</v>
      </c>
      <c r="X1" s="118"/>
      <c r="Y1" s="118"/>
      <c r="Z1" s="3" t="s">
        <v>9</v>
      </c>
      <c r="AA1" s="118" t="s">
        <v>10</v>
      </c>
      <c r="AB1" s="118"/>
      <c r="AC1" s="118"/>
    </row>
    <row r="2" spans="2:52" ht="50.25" customHeight="1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7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52</v>
      </c>
      <c r="Q3" s="13" t="s">
        <v>53</v>
      </c>
      <c r="R3" s="13" t="s">
        <v>54</v>
      </c>
      <c r="S3" s="13" t="s">
        <v>55</v>
      </c>
      <c r="T3" s="13" t="s">
        <v>56</v>
      </c>
      <c r="U3" s="13" t="s">
        <v>57</v>
      </c>
      <c r="V3" s="13" t="s">
        <v>58</v>
      </c>
      <c r="W3" s="13" t="s">
        <v>59</v>
      </c>
      <c r="X3" s="13" t="s">
        <v>60</v>
      </c>
      <c r="Y3" s="13" t="s">
        <v>61</v>
      </c>
      <c r="Z3" s="13" t="s">
        <v>62</v>
      </c>
      <c r="AA3" s="13" t="s">
        <v>63</v>
      </c>
      <c r="AB3" s="13" t="s">
        <v>64</v>
      </c>
      <c r="AC3" s="13" t="s">
        <v>65</v>
      </c>
      <c r="AD3" s="13" t="s">
        <v>66</v>
      </c>
      <c r="AE3" s="13" t="s">
        <v>67</v>
      </c>
    </row>
    <row r="4" spans="2:52" ht="31.5" customHeight="1">
      <c r="B4" s="14" t="s">
        <v>68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>
      <c r="B5" s="18" t="s">
        <v>69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2.95" customHeight="1">
      <c r="B6" s="20" t="s">
        <v>70</v>
      </c>
      <c r="C6" s="21" t="s">
        <v>71</v>
      </c>
      <c r="D6" s="22">
        <f>0.001*[5]EU28!$AB$453</f>
        <v>10.362900650169701</v>
      </c>
      <c r="E6" s="23">
        <f>0.001*[5]AT!$AB$453</f>
        <v>0.10853415465354919</v>
      </c>
      <c r="F6" s="23">
        <f>0.001*[5]BE!$AB$453</f>
        <v>0.18252873373031617</v>
      </c>
      <c r="G6" s="23">
        <f>0.001*[5]BG!$AB$453</f>
        <v>4.1655979692935947E-2</v>
      </c>
      <c r="H6" s="23">
        <f>0.001*[5]HR!$AB$453</f>
        <v>2.0566484332084658E-2</v>
      </c>
      <c r="I6" s="23">
        <f>0.001*[5]CY!$AB$453</f>
        <v>5.0445481240749364E-3</v>
      </c>
      <c r="J6" s="23">
        <f>0.001*[5]CZ!$AB$453</f>
        <v>0.2747435460090637</v>
      </c>
      <c r="K6" s="23">
        <f>0.001*[5]DK!$AB$453</f>
        <v>0.16664069914817811</v>
      </c>
      <c r="L6" s="23">
        <f>0.001*[5]EE!$AB$453</f>
        <v>1.4360443115234375E-2</v>
      </c>
      <c r="M6" s="23">
        <f>0.001*[5]FI!$AB$453</f>
        <v>0.11369647216796876</v>
      </c>
      <c r="N6" s="23">
        <f>0.001*[5]FR!$AB$453</f>
        <v>0.94239621734619139</v>
      </c>
      <c r="O6" s="23">
        <f>0.001*[5]DE!$AB$453</f>
        <v>4.681502853393555</v>
      </c>
      <c r="P6" s="23">
        <f>0.001*[5]GR!$AB$453</f>
        <v>0.1291710023880005</v>
      </c>
      <c r="Q6" s="23">
        <f>0.001*[5]HU!$AB$453</f>
        <v>0.12102378034591675</v>
      </c>
      <c r="R6" s="23">
        <f>0.001*[5]IE!$AB$453</f>
        <v>0.11001006889343262</v>
      </c>
      <c r="S6" s="23">
        <f>0.001*[5]IT!$AB$453</f>
        <v>1.4166383514404297</v>
      </c>
      <c r="T6" s="23">
        <f>0.001*[5]LA!$AB$453</f>
        <v>3.4806382596492769E-2</v>
      </c>
      <c r="U6" s="23">
        <f>0.001*[5]LT!$AB$453</f>
        <v>2.9134033203125E-2</v>
      </c>
      <c r="V6" s="23">
        <f>0.001*[5]LU!$AB$453</f>
        <v>5.6594735458493231E-3</v>
      </c>
      <c r="W6" s="23">
        <f>0.001*[5]MT!$AB$453</f>
        <v>2.0499471575021743E-5</v>
      </c>
      <c r="X6" s="23">
        <f>0.001*[5]NL!$AB$453</f>
        <v>0.65150662855803965</v>
      </c>
      <c r="Y6" s="23">
        <f>0.001*[5]PL!$AB$453</f>
        <v>0.30286491107940672</v>
      </c>
      <c r="Z6" s="23">
        <f>0.001*[5]PT!$AB$453</f>
        <v>0.10883386039733887</v>
      </c>
      <c r="AA6" s="23">
        <f>0.001*[5]RO!$AB$453</f>
        <v>0.13402086341381073</v>
      </c>
      <c r="AB6" s="23">
        <f>0.001*[5]SK!$AB$453</f>
        <v>4.3984814286231994E-2</v>
      </c>
      <c r="AC6" s="23">
        <f>0.001*[5]SI!$AB$453</f>
        <v>4.4521493911743162E-2</v>
      </c>
      <c r="AD6" s="23">
        <f>0.001*[5]ES!$AB$453</f>
        <v>0.58322860813140875</v>
      </c>
      <c r="AE6" s="23">
        <f>0.001*[5]SE!$AB$453</f>
        <v>9.5805746793746954E-2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2.95" customHeight="1">
      <c r="B7" s="27" t="s">
        <v>72</v>
      </c>
      <c r="C7" s="28" t="s">
        <v>71</v>
      </c>
      <c r="D7" s="29">
        <f>0.001*[5]EU28!$AB$454</f>
        <v>24.986094717279077</v>
      </c>
      <c r="E7" s="30">
        <f>0.001*[5]AT!$AB$454</f>
        <v>0.68591245424747471</v>
      </c>
      <c r="F7" s="30">
        <f>0.001*[5]BE!$AB$454</f>
        <v>0.94344679260253905</v>
      </c>
      <c r="G7" s="30">
        <f>0.001*[5]BG!$AB$454</f>
        <v>0.20281010437011718</v>
      </c>
      <c r="H7" s="30">
        <f>0.001*[5]HR!$AB$454</f>
        <v>3.5147992134094239E-2</v>
      </c>
      <c r="I7" s="30">
        <f>0.001*[5]CY!$AB$454</f>
        <v>0</v>
      </c>
      <c r="J7" s="30">
        <f>0.001*[5]CZ!$AB$454</f>
        <v>0.60399762344360353</v>
      </c>
      <c r="K7" s="30">
        <f>0.001*[5]DK!$AB$454</f>
        <v>1.1278429465293884</v>
      </c>
      <c r="L7" s="30">
        <f>0.001*[5]EE!$AB$454</f>
        <v>0.14513072872161867</v>
      </c>
      <c r="M7" s="30">
        <f>0.001*[5]FI!$AB$454</f>
        <v>2.3893240900039672</v>
      </c>
      <c r="N7" s="30">
        <f>0.001*[5]FR!$AB$454</f>
        <v>3.064973114013672</v>
      </c>
      <c r="O7" s="30">
        <f>0.001*[5]DE!$AB$454</f>
        <v>4.3123695335388188</v>
      </c>
      <c r="P7" s="30">
        <f>0.001*[5]GR!$AB$454</f>
        <v>0.23566390800476075</v>
      </c>
      <c r="Q7" s="30">
        <f>0.001*[5]HU!$AB$454</f>
        <v>0.6280581760406494</v>
      </c>
      <c r="R7" s="30">
        <f>0.001*[5]IE!$AB$454</f>
        <v>0.21189420890808106</v>
      </c>
      <c r="S7" s="30">
        <f>0.001*[5]IT!$AB$454</f>
        <v>1.5497849197387696</v>
      </c>
      <c r="T7" s="30">
        <f>0.001*[5]LA!$AB$454</f>
        <v>6.2833471491932871E-2</v>
      </c>
      <c r="U7" s="30">
        <f>0.001*[5]LT!$AB$454</f>
        <v>9.3987027287483219E-2</v>
      </c>
      <c r="V7" s="30">
        <f>0.001*[5]LU!$AB$454</f>
        <v>4.6745989322662359E-3</v>
      </c>
      <c r="W7" s="30">
        <f>0.001*[5]MT!$AB$454</f>
        <v>0</v>
      </c>
      <c r="X7" s="30">
        <f>0.001*[5]NL!$AB$454</f>
        <v>1.3191117301583291</v>
      </c>
      <c r="Y7" s="30">
        <f>0.001*[5]PL!$AB$454</f>
        <v>2.3814034461975098</v>
      </c>
      <c r="Z7" s="30">
        <f>0.001*[5]PT!$AB$454</f>
        <v>0.51929230403900151</v>
      </c>
      <c r="AA7" s="30">
        <f>0.001*[5]RO!$AB$454</f>
        <v>0.28393355178833007</v>
      </c>
      <c r="AB7" s="30">
        <f>0.001*[5]SK!$AB$454</f>
        <v>0.36837072229385376</v>
      </c>
      <c r="AC7" s="30">
        <f>0.001*[5]SI!$AB$454</f>
        <v>5.3277898788452148E-2</v>
      </c>
      <c r="AD7" s="30">
        <f>0.001*[5]ES!$AB$454</f>
        <v>1.4867137470245362</v>
      </c>
      <c r="AE7" s="30">
        <f>0.001*[5]SE!$AB$454</f>
        <v>2.2761396269798277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2.95" customHeight="1">
      <c r="B8" s="27" t="s">
        <v>73</v>
      </c>
      <c r="C8" s="28" t="s">
        <v>71</v>
      </c>
      <c r="D8" s="29">
        <f>0.001*[5]EU28!$AB$455</f>
        <v>4.2932380626648667</v>
      </c>
      <c r="E8" s="30">
        <f>0.001*[5]AT!$AB$455</f>
        <v>0.10650173950195313</v>
      </c>
      <c r="F8" s="30">
        <f>0.001*[5]BE!$AB$455</f>
        <v>0.116323486328125</v>
      </c>
      <c r="G8" s="30">
        <f>0.001*[5]BG!$AB$455</f>
        <v>1.9639039993286134E-2</v>
      </c>
      <c r="H8" s="30">
        <f>0.001*[5]HR!$AB$455</f>
        <v>1.1914901733398438E-2</v>
      </c>
      <c r="I8" s="30">
        <f>0.001*[5]CY!$AB$455</f>
        <v>1.3333334028720856E-4</v>
      </c>
      <c r="J8" s="30">
        <f>0.001*[5]CZ!$AB$455</f>
        <v>3.2568927764892577E-2</v>
      </c>
      <c r="K8" s="30">
        <f>0.001*[5]DK!$AB$455</f>
        <v>0.12919869995117189</v>
      </c>
      <c r="L8" s="30">
        <f>0.001*[5]EE!$AB$455</f>
        <v>8.6406698226928706E-3</v>
      </c>
      <c r="M8" s="30">
        <f>0.001*[5]FI!$AB$455</f>
        <v>4.7820507049560548E-2</v>
      </c>
      <c r="N8" s="30">
        <f>0.001*[5]FR!$AB$455</f>
        <v>0.89491436767578125</v>
      </c>
      <c r="O8" s="30">
        <f>0.001*[5]DE!$AB$455</f>
        <v>0.75814831542968752</v>
      </c>
      <c r="P8" s="30">
        <f>0.001*[5]GR!$AB$455</f>
        <v>2.3656795501708985E-2</v>
      </c>
      <c r="Q8" s="30">
        <f>0.001*[5]HU!$AB$455</f>
        <v>5.0725753784179692E-2</v>
      </c>
      <c r="R8" s="30">
        <f>0.001*[5]IE!$AB$455</f>
        <v>4.4929553985595706E-2</v>
      </c>
      <c r="S8" s="30">
        <f>0.001*[5]IT!$AB$455</f>
        <v>0.58045693969726564</v>
      </c>
      <c r="T8" s="30">
        <f>0.001*[5]LA!$AB$455</f>
        <v>3.0764758586883548E-3</v>
      </c>
      <c r="U8" s="30">
        <f>0.001*[5]LT!$AB$455</f>
        <v>9.7016351521015173E-3</v>
      </c>
      <c r="V8" s="30">
        <f>0.001*[5]LU!$AB$455</f>
        <v>7.0153833627700805E-3</v>
      </c>
      <c r="W8" s="30">
        <f>0.001*[5]MT!$AB$455</f>
        <v>0</v>
      </c>
      <c r="X8" s="30">
        <f>0.001*[5]NL!$AB$455</f>
        <v>0.37055563354492188</v>
      </c>
      <c r="Y8" s="30">
        <f>0.001*[5]PL!$AB$455</f>
        <v>8.7210376739501952E-2</v>
      </c>
      <c r="Z8" s="30">
        <f>0.001*[5]PT!$AB$455</f>
        <v>4.8199688434600832E-2</v>
      </c>
      <c r="AA8" s="30">
        <f>0.001*[5]RO!$AB$455</f>
        <v>0.1316600341796875</v>
      </c>
      <c r="AB8" s="30">
        <f>0.001*[5]SK!$AB$455</f>
        <v>2.3645587921142578E-2</v>
      </c>
      <c r="AC8" s="30">
        <f>0.001*[5]SI!$AB$455</f>
        <v>1.151400375366211E-2</v>
      </c>
      <c r="AD8" s="30">
        <f>0.001*[5]ES!$AB$455</f>
        <v>0.63864805603027341</v>
      </c>
      <c r="AE8" s="30">
        <f>0.001*[5]SE!$AB$455</f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2.95" customHeight="1">
      <c r="B9" s="27" t="s">
        <v>74</v>
      </c>
      <c r="C9" s="28" t="s">
        <v>71</v>
      </c>
      <c r="D9" s="29">
        <f>0.001*[5]EU28!$AB$456</f>
        <v>1.9281130149364472</v>
      </c>
      <c r="E9" s="30">
        <f>0.001*[5]AT!$AB$456</f>
        <v>1.2000000476837158E-3</v>
      </c>
      <c r="F9" s="30">
        <f>0.001*[5]BE!$AB$456</f>
        <v>0</v>
      </c>
      <c r="G9" s="30">
        <f>0.001*[5]BG!$AB$456</f>
        <v>9.382500457763672E-2</v>
      </c>
      <c r="H9" s="30">
        <f>0.001*[5]HR!$AB$456</f>
        <v>7.5575399398803709E-3</v>
      </c>
      <c r="I9" s="30">
        <f>0.001*[5]CY!$AB$456</f>
        <v>0</v>
      </c>
      <c r="J9" s="30">
        <f>0.001*[5]CZ!$AB$456</f>
        <v>0</v>
      </c>
      <c r="K9" s="30">
        <f>0.001*[5]DK!$AB$456</f>
        <v>9.7860174179077147E-3</v>
      </c>
      <c r="L9" s="30">
        <f>0.001*[5]EE!$AB$456</f>
        <v>1.4402790069580078E-3</v>
      </c>
      <c r="M9" s="30">
        <f>0.001*[5]FI!$AB$456</f>
        <v>0</v>
      </c>
      <c r="N9" s="30">
        <f>0.001*[5]FR!$AB$456</f>
        <v>0.41198901367187502</v>
      </c>
      <c r="O9" s="30">
        <f>0.001*[5]DE!$AB$456</f>
        <v>3.7132324218749999E-2</v>
      </c>
      <c r="P9" s="30">
        <f>0.001*[5]GR!$AB$456</f>
        <v>4.3246021270751951E-2</v>
      </c>
      <c r="Q9" s="30">
        <f>0.001*[5]HU!$AB$456</f>
        <v>5.6271492004394533E-2</v>
      </c>
      <c r="R9" s="30">
        <f>0.001*[5]IE!$AB$456</f>
        <v>1.6902812957763674E-2</v>
      </c>
      <c r="S9" s="30">
        <f>0.001*[5]IT!$AB$456</f>
        <v>0.96748547363281256</v>
      </c>
      <c r="T9" s="30">
        <f>0.001*[5]LA!$AB$456</f>
        <v>2.8558754920959472E-3</v>
      </c>
      <c r="U9" s="30">
        <f>0.001*[5]LT!$AB$456</f>
        <v>6.4884309768676761E-3</v>
      </c>
      <c r="V9" s="30">
        <f>0.001*[5]LU!$AB$456</f>
        <v>0</v>
      </c>
      <c r="W9" s="30">
        <f>0.001*[5]MT!$AB$456</f>
        <v>0</v>
      </c>
      <c r="X9" s="30">
        <f>0.001*[5]NL!$AB$456</f>
        <v>7.3624580383300789E-2</v>
      </c>
      <c r="Y9" s="30">
        <f>0.001*[5]PL!$AB$456</f>
        <v>0</v>
      </c>
      <c r="Z9" s="30">
        <f>0.001*[5]PT!$AB$456</f>
        <v>1.7600000381469728E-2</v>
      </c>
      <c r="AA9" s="30">
        <f>0.001*[5]RO!$AB$456</f>
        <v>0.11839286041259765</v>
      </c>
      <c r="AB9" s="30">
        <f>0.001*[5]SK!$AB$456</f>
        <v>9.4904327392578126E-4</v>
      </c>
      <c r="AC9" s="30">
        <f>0.001*[5]SI!$AB$456</f>
        <v>6.5000000000000006E-3</v>
      </c>
      <c r="AD9" s="30">
        <f>0.001*[5]ES!$AB$456</f>
        <v>5.4866245269775391E-2</v>
      </c>
      <c r="AE9" s="30">
        <f>0.001*[5]SE!$AB$456</f>
        <v>0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2.95" customHeight="1">
      <c r="B10" s="27" t="s">
        <v>75</v>
      </c>
      <c r="C10" s="28" t="s">
        <v>71</v>
      </c>
      <c r="D10" s="29">
        <f>0.001*[5]EU28!$AB$457</f>
        <v>95.604910232543943</v>
      </c>
      <c r="E10" s="30">
        <f>0.001*[5]AT!$AB$457</f>
        <v>8.3784667968749993</v>
      </c>
      <c r="F10" s="30">
        <f>0.001*[5]BE!$AB$457</f>
        <v>5.5E-2</v>
      </c>
      <c r="G10" s="30">
        <f>0.001*[5]BG!$AB$457</f>
        <v>1.9936166992187501</v>
      </c>
      <c r="H10" s="30">
        <f>0.001*[5]HR!$AB$457</f>
        <v>2.1684741210937499</v>
      </c>
      <c r="I10" s="30">
        <f>0.001*[5]CY!$AB$457</f>
        <v>0</v>
      </c>
      <c r="J10" s="30">
        <f>0.001*[5]CZ!$AB$457</f>
        <v>0.77558990478515621</v>
      </c>
      <c r="K10" s="30">
        <f>0.001*[5]DK!$AB$457</f>
        <v>0</v>
      </c>
      <c r="L10" s="30">
        <f>0.001*[5]EE!$AB$457</f>
        <v>0</v>
      </c>
      <c r="M10" s="30">
        <f>0.001*[5]FI!$AB$457</f>
        <v>2.9628706054687499</v>
      </c>
      <c r="N10" s="30">
        <f>0.001*[5]FR!$AB$457</f>
        <v>16.466109375000002</v>
      </c>
      <c r="O10" s="30">
        <f>0.001*[5]DE!$AB$457</f>
        <v>3.27735009765625</v>
      </c>
      <c r="P10" s="30">
        <f>0.001*[5]GR!$AB$457</f>
        <v>2.9634411621093752</v>
      </c>
      <c r="Q10" s="30">
        <f>0.001*[5]HU!$AB$457</f>
        <v>4.5803432464599607E-2</v>
      </c>
      <c r="R10" s="30">
        <f>0.001*[5]IE!$AB$457</f>
        <v>0.21413745117187499</v>
      </c>
      <c r="S10" s="30">
        <f>0.001*[5]IT!$AB$457</f>
        <v>12.415923828125001</v>
      </c>
      <c r="T10" s="30">
        <f>0.001*[5]LA!$AB$457</f>
        <v>1.731284912109375</v>
      </c>
      <c r="U10" s="30">
        <f>0.001*[5]LT!$AB$457</f>
        <v>0.10801399230957032</v>
      </c>
      <c r="V10" s="30">
        <f>0.001*[5]LU!$AB$457</f>
        <v>0</v>
      </c>
      <c r="W10" s="30">
        <f>0.001*[5]MT!$AB$457</f>
        <v>0</v>
      </c>
      <c r="X10" s="30">
        <f>0.001*[5]NL!$AB$457</f>
        <v>3.7000003814697265E-2</v>
      </c>
      <c r="Y10" s="30">
        <f>0.001*[5]PL!$AB$457</f>
        <v>0.3048799743652344</v>
      </c>
      <c r="Z10" s="30">
        <f>0.001*[5]PT!$AB$457</f>
        <v>4.070569580078125</v>
      </c>
      <c r="AA10" s="30">
        <f>0.001*[5]RO!$AB$457</f>
        <v>6.90567041015625</v>
      </c>
      <c r="AB10" s="30">
        <f>0.001*[5]SK!$AB$457</f>
        <v>1.6266867675781251</v>
      </c>
      <c r="AC10" s="30">
        <f>0.001*[5]SI!$AB$457</f>
        <v>0.99746936035156253</v>
      </c>
      <c r="AD10" s="30">
        <f>0.001*[5]ES!$AB$457</f>
        <v>12.1283056640625</v>
      </c>
      <c r="AE10" s="30">
        <f>0.001*[5]SE!$AB$457</f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2.95" customHeight="1">
      <c r="B11" s="27" t="s">
        <v>76</v>
      </c>
      <c r="C11" s="28" t="s">
        <v>71</v>
      </c>
      <c r="D11" s="29">
        <f>0.001*[5]EU28!$AB$458</f>
        <v>15.423256866812705</v>
      </c>
      <c r="E11" s="30">
        <f>0.001*[5]AT!$AB$458</f>
        <v>1.5152109375</v>
      </c>
      <c r="F11" s="30">
        <f>0.001*[5]BE!$AB$458</f>
        <v>6.4710708618164067E-2</v>
      </c>
      <c r="G11" s="30">
        <f>0.001*[5]BG!$AB$458</f>
        <v>0.22500000000000001</v>
      </c>
      <c r="H11" s="30">
        <f>0.001*[5]HR!$AB$458</f>
        <v>0.14662002563476562</v>
      </c>
      <c r="I11" s="30">
        <f>0.001*[5]CY!$AB$458</f>
        <v>1.0666667222976685E-3</v>
      </c>
      <c r="J11" s="30">
        <f>0.001*[5]CZ!$AB$458</f>
        <v>0.31863665771484373</v>
      </c>
      <c r="K11" s="30">
        <f>0.001*[5]DK!$AB$458</f>
        <v>1.0999999046325684E-2</v>
      </c>
      <c r="L11" s="30">
        <f>0.001*[5]EE!$AB$458</f>
        <v>8.0999994277954103E-3</v>
      </c>
      <c r="M11" s="30">
        <f>0.001*[5]FI!$AB$458</f>
        <v>0.44300003051757814</v>
      </c>
      <c r="N11" s="30">
        <f>0.001*[5]FR!$AB$458</f>
        <v>2.9756572265624999</v>
      </c>
      <c r="O11" s="30">
        <f>0.001*[5]DE!$AB$458</f>
        <v>1.0450001220703125</v>
      </c>
      <c r="P11" s="30">
        <f>0.001*[5]GR!$AB$458</f>
        <v>0.14311666870117187</v>
      </c>
      <c r="Q11" s="30">
        <f>0.001*[5]HU!$AB$458</f>
        <v>1.9695339202880861E-2</v>
      </c>
      <c r="R11" s="30">
        <f>0.001*[5]IE!$AB$458</f>
        <v>6.6000000000000003E-2</v>
      </c>
      <c r="S11" s="30">
        <f>0.001*[5]IT!$AB$458</f>
        <v>2.786525146484375</v>
      </c>
      <c r="T11" s="30">
        <f>0.001*[5]LA!$AB$458</f>
        <v>8.6924415588378906E-2</v>
      </c>
      <c r="U11" s="30">
        <f>0.001*[5]LT!$AB$458</f>
        <v>5.3000003814697265E-2</v>
      </c>
      <c r="V11" s="30">
        <f>0.001*[5]LU!$AB$458</f>
        <v>4.4376064300537109E-2</v>
      </c>
      <c r="W11" s="30">
        <f>0.001*[5]MT!$AB$458</f>
        <v>0</v>
      </c>
      <c r="X11" s="30">
        <f>0.001*[5]NL!$AB$458</f>
        <v>2.200000047683716E-3</v>
      </c>
      <c r="Y11" s="30">
        <f>0.001*[5]PL!$AB$458</f>
        <v>0.5684446411132813</v>
      </c>
      <c r="Z11" s="30">
        <f>0.001*[5]PT!$AB$458</f>
        <v>0.3588666687011719</v>
      </c>
      <c r="AA11" s="30">
        <f>0.001*[5]RO!$AB$458</f>
        <v>0.6637499389648438</v>
      </c>
      <c r="AB11" s="30">
        <f>0.001*[5]SK!$AB$458</f>
        <v>0.12353805541992188</v>
      </c>
      <c r="AC11" s="30">
        <f>0.001*[5]SI!$AB$458</f>
        <v>0.21070426940917969</v>
      </c>
      <c r="AD11" s="30">
        <f>0.001*[5]ES!$AB$458</f>
        <v>2.2323334960937502</v>
      </c>
      <c r="AE11" s="30">
        <f>0.001*[5]SE!$AB$458</f>
        <v>1.30977978515625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2.95" customHeight="1">
      <c r="B12" s="27" t="s">
        <v>77</v>
      </c>
      <c r="C12" s="28" t="s">
        <v>71</v>
      </c>
      <c r="D12" s="31">
        <f>0.001*[5]EU28!$AB$459</f>
        <v>424.42634608602526</v>
      </c>
      <c r="E12" s="32">
        <f>0.001*[5]AT!$AB$459</f>
        <v>12.304644775390626</v>
      </c>
      <c r="F12" s="32">
        <f>0.001*[5]BE!$AB$459</f>
        <v>16.278428344726564</v>
      </c>
      <c r="G12" s="32">
        <f>0.001*[5]BG!$AB$459</f>
        <v>3.5520386962890624</v>
      </c>
      <c r="H12" s="32">
        <f>0.001*[5]HR!$AB$459</f>
        <v>2.0364044113159179</v>
      </c>
      <c r="I12" s="32">
        <f>0.001*[5]CY!$AB$459</f>
        <v>1.1532465362548829</v>
      </c>
      <c r="J12" s="32">
        <f>0.001*[5]CZ!$AB$459</f>
        <v>4.2368168945312501</v>
      </c>
      <c r="K12" s="32">
        <f>0.001*[5]DK!$AB$459</f>
        <v>6.9124191894531251</v>
      </c>
      <c r="L12" s="32">
        <f>0.001*[5]EE!$AB$459</f>
        <v>2.9066294193267821E-2</v>
      </c>
      <c r="M12" s="32">
        <f>0.001*[5]FI!$AB$459</f>
        <v>3.235781951904297</v>
      </c>
      <c r="N12" s="32">
        <f>0.001*[5]FR!$AB$459</f>
        <v>78.189025390625005</v>
      </c>
      <c r="O12" s="32">
        <f>0.001*[5]DE!$AB$459</f>
        <v>129.39248828125</v>
      </c>
      <c r="P12" s="32">
        <f>0.001*[5]GR!$AB$459</f>
        <v>10.811815429687501</v>
      </c>
      <c r="Q12" s="32">
        <f>0.001*[5]HU!$AB$459</f>
        <v>6.6327575683593754</v>
      </c>
      <c r="R12" s="32">
        <f>0.001*[5]IE!$AB$459</f>
        <v>5.494094543457031</v>
      </c>
      <c r="S12" s="32">
        <f>0.001*[5]IT!$AB$459</f>
        <v>48.248470703125001</v>
      </c>
      <c r="T12" s="32">
        <f>0.001*[5]LA!$AB$459</f>
        <v>3.8193795204162599E-2</v>
      </c>
      <c r="U12" s="32">
        <f>0.001*[5]LT!$AB$459</f>
        <v>0.1528988037109375</v>
      </c>
      <c r="V12" s="32">
        <f>0.001*[5]LU!$AB$459</f>
        <v>0.3521203193664551</v>
      </c>
      <c r="W12" s="32">
        <f>0.001*[5]MT!$AB$459</f>
        <v>0.17933949851989747</v>
      </c>
      <c r="X12" s="32">
        <f>0.001*[5]NL!$AB$459</f>
        <v>18.978723144531251</v>
      </c>
      <c r="Y12" s="32">
        <f>0.001*[5]PL!$AB$459</f>
        <v>3.5270503540039062</v>
      </c>
      <c r="Z12" s="32">
        <f>0.001*[5]PT!$AB$459</f>
        <v>4.6416479187011719</v>
      </c>
      <c r="AA12" s="32">
        <f>0.001*[5]RO!$AB$459</f>
        <v>6.7174829101562503</v>
      </c>
      <c r="AB12" s="32">
        <f>0.001*[5]SK!$AB$459</f>
        <v>4.6290373535156251</v>
      </c>
      <c r="AC12" s="32">
        <f>0.001*[5]SI!$AB$459</f>
        <v>2.0903367614746093</v>
      </c>
      <c r="AD12" s="32">
        <f>0.001*[5]ES!$AB$459</f>
        <v>54.324555664062501</v>
      </c>
      <c r="AE12" s="32">
        <f>0.001*[5]SE!$AB$459</f>
        <v>0.2874605522155762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2.95" customHeight="1">
      <c r="B13" s="27" t="s">
        <v>78</v>
      </c>
      <c r="C13" s="28" t="s">
        <v>71</v>
      </c>
      <c r="D13" s="29">
        <f>0.001*[5]EU28!$AB$460</f>
        <v>1.0563975882530212</v>
      </c>
      <c r="E13" s="30">
        <f>0.001*[5]AT!$AB$460</f>
        <v>0</v>
      </c>
      <c r="F13" s="30">
        <f>0.001*[5]BE!$AB$460</f>
        <v>0</v>
      </c>
      <c r="G13" s="30">
        <f>0.001*[5]BG!$AB$460</f>
        <v>0</v>
      </c>
      <c r="H13" s="30">
        <f>0.001*[5]HR!$AB$460</f>
        <v>0</v>
      </c>
      <c r="I13" s="30">
        <f>0.001*[5]CY!$AB$460</f>
        <v>5.0851202011108405E-4</v>
      </c>
      <c r="J13" s="30">
        <f>0.001*[5]CZ!$AB$460</f>
        <v>0</v>
      </c>
      <c r="K13" s="30">
        <f>0.001*[5]DK!$AB$460</f>
        <v>0</v>
      </c>
      <c r="L13" s="30">
        <f>0.001*[5]EE!$AB$460</f>
        <v>0</v>
      </c>
      <c r="M13" s="30">
        <f>0.001*[5]FI!$AB$460</f>
        <v>0</v>
      </c>
      <c r="N13" s="30">
        <f>0.001*[5]FR!$AB$460</f>
        <v>0</v>
      </c>
      <c r="O13" s="30">
        <f>0.001*[5]DE!$AB$460</f>
        <v>0</v>
      </c>
      <c r="P13" s="30">
        <f>0.001*[5]GR!$AB$460</f>
        <v>2.9656129837036135E-2</v>
      </c>
      <c r="Q13" s="30">
        <f>0.001*[5]HU!$AB$460</f>
        <v>0</v>
      </c>
      <c r="R13" s="30">
        <f>0.001*[5]IE!$AB$460</f>
        <v>0</v>
      </c>
      <c r="S13" s="30">
        <f>0.001*[5]IT!$AB$460</f>
        <v>0</v>
      </c>
      <c r="T13" s="30">
        <f>0.001*[5]LA!$AB$460</f>
        <v>0</v>
      </c>
      <c r="U13" s="30">
        <f>0.001*[5]LT!$AB$460</f>
        <v>0</v>
      </c>
      <c r="V13" s="30">
        <f>0.001*[5]LU!$AB$460</f>
        <v>0</v>
      </c>
      <c r="W13" s="30">
        <f>0.001*[5]MT!$AB$460</f>
        <v>0</v>
      </c>
      <c r="X13" s="30">
        <f>0.001*[5]NL!$AB$460</f>
        <v>0</v>
      </c>
      <c r="Y13" s="30">
        <f>0.001*[5]PL!$AB$460</f>
        <v>0</v>
      </c>
      <c r="Z13" s="30">
        <f>0.001*[5]PT!$AB$460</f>
        <v>2.3619176864624024E-2</v>
      </c>
      <c r="AA13" s="30">
        <f>0.001*[5]RO!$AB$460</f>
        <v>0</v>
      </c>
      <c r="AB13" s="30">
        <f>0.001*[5]SK!$AB$460</f>
        <v>0</v>
      </c>
      <c r="AC13" s="30">
        <f>0.001*[5]SI!$AB$460</f>
        <v>0</v>
      </c>
      <c r="AD13" s="30">
        <f>0.001*[5]ES!$AB$460</f>
        <v>1.00261376953125</v>
      </c>
      <c r="AE13" s="30">
        <f>0.001*[5]SE!$AB$460</f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2.95" customHeight="1">
      <c r="B14" s="27" t="s">
        <v>79</v>
      </c>
      <c r="C14" s="28" t="s">
        <v>71</v>
      </c>
      <c r="D14" s="31">
        <f>0.001*[5]EU28!$AB$461</f>
        <v>6.1767096757888794E-2</v>
      </c>
      <c r="E14" s="32">
        <f>0.001*[5]AT!$AB$461</f>
        <v>0</v>
      </c>
      <c r="F14" s="32">
        <f>0.001*[5]BE!$AB$461</f>
        <v>0</v>
      </c>
      <c r="G14" s="32">
        <f>0.001*[5]BG!$AB$461</f>
        <v>0</v>
      </c>
      <c r="H14" s="32">
        <f>0.001*[5]HR!$AB$461</f>
        <v>0</v>
      </c>
      <c r="I14" s="32">
        <f>0.001*[5]CY!$AB$461</f>
        <v>0</v>
      </c>
      <c r="J14" s="32">
        <f>0.001*[5]CZ!$AB$461</f>
        <v>0</v>
      </c>
      <c r="K14" s="32">
        <f>0.001*[5]DK!$AB$461</f>
        <v>0</v>
      </c>
      <c r="L14" s="32">
        <f>0.001*[5]EE!$AB$461</f>
        <v>0</v>
      </c>
      <c r="M14" s="32">
        <f>0.001*[5]FI!$AB$461</f>
        <v>0</v>
      </c>
      <c r="N14" s="32">
        <f>0.001*[5]FR!$AB$461</f>
        <v>0</v>
      </c>
      <c r="O14" s="32">
        <f>0.001*[5]DE!$AB$461</f>
        <v>0</v>
      </c>
      <c r="P14" s="32">
        <f>0.001*[5]GR!$AB$461</f>
        <v>0</v>
      </c>
      <c r="Q14" s="32">
        <f>0.001*[5]HU!$AB$461</f>
        <v>0</v>
      </c>
      <c r="R14" s="32">
        <f>0.001*[5]IE!$AB$461</f>
        <v>4.7566833496093747E-3</v>
      </c>
      <c r="S14" s="32">
        <f>0.001*[5]IT!$AB$461</f>
        <v>2.4733345508575438E-3</v>
      </c>
      <c r="T14" s="32">
        <f>0.001*[5]LA!$AB$461</f>
        <v>0</v>
      </c>
      <c r="U14" s="32">
        <f>0.001*[5]LT!$AB$461</f>
        <v>0</v>
      </c>
      <c r="V14" s="32">
        <f>0.001*[5]LU!$AB$461</f>
        <v>0</v>
      </c>
      <c r="W14" s="32">
        <f>0.001*[5]MT!$AB$461</f>
        <v>0</v>
      </c>
      <c r="X14" s="32">
        <f>0.001*[5]NL!$AB$461</f>
        <v>0</v>
      </c>
      <c r="Y14" s="32">
        <f>0.001*[5]PL!$AB$461</f>
        <v>0</v>
      </c>
      <c r="Z14" s="32">
        <f>0.001*[5]PT!$AB$461</f>
        <v>5.4537078857421879E-2</v>
      </c>
      <c r="AA14" s="32">
        <f>0.001*[5]RO!$AB$461</f>
        <v>0</v>
      </c>
      <c r="AB14" s="32">
        <f>0.001*[5]SK!$AB$461</f>
        <v>0</v>
      </c>
      <c r="AC14" s="32">
        <f>0.001*[5]SI!$AB$461</f>
        <v>0</v>
      </c>
      <c r="AD14" s="32">
        <f>0.001*[5]ES!$AB$461</f>
        <v>0</v>
      </c>
      <c r="AE14" s="32">
        <f>0.001*[5]SE!$AB$461</f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2.95" customHeight="1">
      <c r="B15" s="27" t="s">
        <v>80</v>
      </c>
      <c r="C15" s="28" t="s">
        <v>71</v>
      </c>
      <c r="D15" s="31">
        <f>0.001*[5]EU28!$AB$462</f>
        <v>261.49791519546511</v>
      </c>
      <c r="E15" s="32">
        <f>0.001*[5]AT!$AB$462</f>
        <v>5.3157392578125</v>
      </c>
      <c r="F15" s="32">
        <f>0.001*[5]BE!$AB$462</f>
        <v>6.9823818359374998</v>
      </c>
      <c r="G15" s="32">
        <f>0.001*[5]BG!$AB$462</f>
        <v>0.71845092773437502</v>
      </c>
      <c r="H15" s="32">
        <f>0.001*[5]HR!$AB$462</f>
        <v>1.2308822021484376</v>
      </c>
      <c r="I15" s="32">
        <f>0.001*[5]CY!$AB$462</f>
        <v>0.37446423339843748</v>
      </c>
      <c r="J15" s="32">
        <f>0.001*[5]CZ!$AB$462</f>
        <v>1.0029569091796875</v>
      </c>
      <c r="K15" s="32">
        <f>0.001*[5]DK!$AB$462</f>
        <v>7.4778422851562505</v>
      </c>
      <c r="L15" s="32">
        <f>0.001*[5]EE!$AB$462</f>
        <v>1.4841229248046874</v>
      </c>
      <c r="M15" s="32">
        <f>0.001*[5]FI!$AB$462</f>
        <v>7.3556323242187505</v>
      </c>
      <c r="N15" s="32">
        <f>0.001*[5]FR!$AB$462</f>
        <v>18.764837890625</v>
      </c>
      <c r="O15" s="32">
        <f>0.001*[5]DE!$AB$462</f>
        <v>65.959296875000007</v>
      </c>
      <c r="P15" s="32">
        <f>0.001*[5]GR!$AB$462</f>
        <v>5.2632587890625002</v>
      </c>
      <c r="Q15" s="32">
        <f>0.001*[5]HU!$AB$462</f>
        <v>0.37593997192382811</v>
      </c>
      <c r="R15" s="32">
        <f>0.001*[5]IE!$AB$462</f>
        <v>8.3656894531250003</v>
      </c>
      <c r="S15" s="32">
        <f>0.001*[5]IT!$AB$462</f>
        <v>20.961906250000002</v>
      </c>
      <c r="T15" s="32">
        <f>0.001*[5]LA!$AB$462</f>
        <v>0.48072769165039064</v>
      </c>
      <c r="U15" s="32">
        <f>0.001*[5]LT!$AB$462</f>
        <v>1.9521088867187499</v>
      </c>
      <c r="V15" s="32">
        <f>0.001*[5]LU!$AB$462</f>
        <v>0.12683518981933595</v>
      </c>
      <c r="W15" s="32">
        <f>0.001*[5]MT!$AB$462</f>
        <v>6.0570896148681642E-2</v>
      </c>
      <c r="X15" s="32">
        <f>0.001*[5]NL!$AB$462</f>
        <v>7.2347690429687503</v>
      </c>
      <c r="Y15" s="32">
        <f>0.001*[5]PL!$AB$462</f>
        <v>17.954933593749999</v>
      </c>
      <c r="Z15" s="32">
        <f>0.001*[5]PT!$AB$462</f>
        <v>9.0833017578124995</v>
      </c>
      <c r="AA15" s="32">
        <f>0.001*[5]RO!$AB$462</f>
        <v>2.78227685546875</v>
      </c>
      <c r="AB15" s="32">
        <f>0.001*[5]SK!$AB$462</f>
        <v>0.15169900512695314</v>
      </c>
      <c r="AC15" s="32">
        <f>0.001*[5]SI!$AB$462</f>
        <v>8.4212020874023436E-2</v>
      </c>
      <c r="AD15" s="32">
        <f>0.001*[5]ES!$AB$462</f>
        <v>52.17595703125</v>
      </c>
      <c r="AE15" s="32">
        <f>0.001*[5]SE!$AB$462</f>
        <v>17.777121093750001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2.95" customHeight="1">
      <c r="B16" s="27" t="s">
        <v>81</v>
      </c>
      <c r="C16" s="28" t="s">
        <v>71</v>
      </c>
      <c r="D16" s="31">
        <f>0.001*[5]EU28!$AB$463</f>
        <v>26.912846240043642</v>
      </c>
      <c r="E16" s="32">
        <f>0.001*[5]AT!$AB$463</f>
        <v>0</v>
      </c>
      <c r="F16" s="32">
        <f>0.001*[5]BE!$AB$463</f>
        <v>0.801882080078125</v>
      </c>
      <c r="G16" s="32">
        <f>0.001*[5]BG!$AB$463</f>
        <v>0</v>
      </c>
      <c r="H16" s="32">
        <f>0.001*[5]HR!$AB$463</f>
        <v>0</v>
      </c>
      <c r="I16" s="32">
        <f>0.001*[5]CY!$AB$463</f>
        <v>0</v>
      </c>
      <c r="J16" s="32">
        <f>0.001*[5]CZ!$AB$463</f>
        <v>0</v>
      </c>
      <c r="K16" s="32">
        <f>0.001*[5]DK!$AB$463</f>
        <v>4.6385566406250005</v>
      </c>
      <c r="L16" s="32">
        <f>0.001*[5]EE!$AB$463</f>
        <v>1.4436803817749025E-2</v>
      </c>
      <c r="M16" s="32">
        <f>0.001*[5]FI!$AB$463</f>
        <v>7.1658996582031245E-2</v>
      </c>
      <c r="N16" s="32">
        <f>0.001*[5]FR!$AB$463</f>
        <v>3.5901137695312499</v>
      </c>
      <c r="O16" s="32">
        <f>0.001*[5]DE!$AB$463</f>
        <v>4.8072524414062503</v>
      </c>
      <c r="P16" s="32">
        <f>0.001*[5]GR!$AB$463</f>
        <v>0.16756086730957032</v>
      </c>
      <c r="Q16" s="32">
        <f>0.001*[5]HU!$AB$463</f>
        <v>0</v>
      </c>
      <c r="R16" s="32">
        <f>0.001*[5]IE!$AB$463</f>
        <v>0.72887890625000007</v>
      </c>
      <c r="S16" s="32">
        <f>0.001*[5]IT!$AB$463</f>
        <v>5.4752990722656249E-2</v>
      </c>
      <c r="T16" s="32">
        <f>0.001*[5]LA!$AB$463</f>
        <v>1.6288610458374025E-2</v>
      </c>
      <c r="U16" s="32">
        <f>0.001*[5]LT!$AB$463</f>
        <v>1.0081915855407715E-2</v>
      </c>
      <c r="V16" s="32">
        <f>0.001*[5]LU!$AB$463</f>
        <v>0</v>
      </c>
      <c r="W16" s="32">
        <f>0.001*[5]MT!$AB$463</f>
        <v>0</v>
      </c>
      <c r="X16" s="32">
        <f>0.001*[5]NL!$AB$463</f>
        <v>11.2525</v>
      </c>
      <c r="Y16" s="32">
        <f>0.001*[5]PL!$AB$463</f>
        <v>4.2650394439697266E-2</v>
      </c>
      <c r="Z16" s="32">
        <f>0.001*[5]PT!$AB$463</f>
        <v>0</v>
      </c>
      <c r="AA16" s="32">
        <f>0.001*[5]RO!$AB$463</f>
        <v>1.7941703796386719E-3</v>
      </c>
      <c r="AB16" s="32">
        <f>0.001*[5]SK!$AB$463</f>
        <v>0</v>
      </c>
      <c r="AC16" s="32">
        <f>0.001*[5]SI!$AB$463</f>
        <v>0</v>
      </c>
      <c r="AD16" s="32">
        <f>0.001*[5]ES!$AB$463</f>
        <v>0.13957284545898438</v>
      </c>
      <c r="AE16" s="32">
        <f>0.001*[5]SE!$AB$463</f>
        <v>0.57486480712890631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2.95" customHeight="1">
      <c r="B17" s="33" t="s">
        <v>82</v>
      </c>
      <c r="C17" s="34" t="s">
        <v>71</v>
      </c>
      <c r="D17" s="35">
        <f>0.001*[5]EU28!$AB$464</f>
        <v>866.55378575095165</v>
      </c>
      <c r="E17" s="36">
        <f>0.001*[5]AT!$AB$464</f>
        <v>28.416210116028786</v>
      </c>
      <c r="F17" s="36">
        <f>0.001*[5]BE!$AB$464</f>
        <v>25.424701982021332</v>
      </c>
      <c r="G17" s="36">
        <f>0.001*[5]BG!$AB$464</f>
        <v>6.8470364518761633</v>
      </c>
      <c r="H17" s="36">
        <f>0.001*[5]HR!$AB$464</f>
        <v>5.6575676783323292</v>
      </c>
      <c r="I17" s="36">
        <f>0.001*[5]CY!$AB$464</f>
        <v>1.5344638298600912</v>
      </c>
      <c r="J17" s="36">
        <f>0.001*[5]CZ!$AB$464</f>
        <v>7.2453104634284973</v>
      </c>
      <c r="K17" s="36">
        <f>0.001*[5]DK!$AB$464</f>
        <v>20.473286477327346</v>
      </c>
      <c r="L17" s="36">
        <f>0.001*[5]EE!$AB$464</f>
        <v>1.7052981429100036</v>
      </c>
      <c r="M17" s="36">
        <f>0.001*[5]FI!$AB$464</f>
        <v>16.619784977912904</v>
      </c>
      <c r="N17" s="36">
        <f>0.001*[5]FR!$AB$464</f>
        <v>125.30001636505128</v>
      </c>
      <c r="O17" s="36">
        <f>0.001*[5]DE!$AB$464</f>
        <v>214.27054084396363</v>
      </c>
      <c r="P17" s="36">
        <f>0.001*[5]GR!$AB$464</f>
        <v>19.810586773872377</v>
      </c>
      <c r="Q17" s="36">
        <f>0.001*[5]HU!$AB$464</f>
        <v>7.9302755141258245</v>
      </c>
      <c r="R17" s="36">
        <f>0.001*[5]IE!$AB$464</f>
        <v>15.257293682098389</v>
      </c>
      <c r="S17" s="36">
        <f>0.001*[5]IT!$AB$464</f>
        <v>88.984417937517165</v>
      </c>
      <c r="T17" s="36">
        <f>0.001*[5]LA!$AB$464</f>
        <v>2.4569916304498913</v>
      </c>
      <c r="U17" s="36">
        <f>0.001*[5]LT!$AB$464</f>
        <v>2.4154147290289401</v>
      </c>
      <c r="V17" s="36">
        <f>0.001*[5]LU!$AB$464</f>
        <v>0.54068102932721374</v>
      </c>
      <c r="W17" s="36">
        <f>0.001*[5]MT!$AB$464</f>
        <v>0.23993089414015412</v>
      </c>
      <c r="X17" s="36">
        <f>0.001*[5]NL!$AB$464</f>
        <v>39.919990764006975</v>
      </c>
      <c r="Y17" s="36">
        <f>0.001*[5]PL!$AB$464</f>
        <v>25.16943769168854</v>
      </c>
      <c r="Z17" s="36">
        <f>0.001*[5]PT!$AB$464</f>
        <v>18.926468034267426</v>
      </c>
      <c r="AA17" s="36">
        <f>0.001*[5]RO!$AB$464</f>
        <v>17.738981594920158</v>
      </c>
      <c r="AB17" s="36">
        <f>0.001*[5]SK!$AB$464</f>
        <v>6.9679113494157789</v>
      </c>
      <c r="AC17" s="36">
        <f>0.001*[5]SI!$AB$464</f>
        <v>3.4985358085632323</v>
      </c>
      <c r="AD17" s="36">
        <f>0.001*[5]ES!$AB$464</f>
        <v>124.76679512691499</v>
      </c>
      <c r="AE17" s="36">
        <f>0.001*[5]SE!$AB$464</f>
        <v>38.43585586190224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2.95" customHeight="1">
      <c r="B18" s="27" t="s">
        <v>83</v>
      </c>
      <c r="C18" s="28" t="s">
        <v>71</v>
      </c>
      <c r="D18" s="29">
        <f>0.001*[5]EU28!$AB$465</f>
        <v>28.861438833717258</v>
      </c>
      <c r="E18" s="30">
        <f>0.001*[5]AT!$AB$465</f>
        <v>0.86830963134765626</v>
      </c>
      <c r="F18" s="30">
        <f>0.001*[5]BE!$AB$465</f>
        <v>0.64144885253906248</v>
      </c>
      <c r="G18" s="30">
        <f>0.001*[5]BG!$AB$465</f>
        <v>0.16024656677246094</v>
      </c>
      <c r="H18" s="30">
        <f>0.001*[5]HR!$AB$465</f>
        <v>5.0398078918457032E-2</v>
      </c>
      <c r="I18" s="30">
        <f>0.001*[5]CY!$AB$465</f>
        <v>3.3533337116241455E-3</v>
      </c>
      <c r="J18" s="30">
        <f>0.001*[5]CZ!$AB$465</f>
        <v>0.75915631103515624</v>
      </c>
      <c r="K18" s="30">
        <f>0.001*[5]DK!$AB$465</f>
        <v>1.3645389404296875</v>
      </c>
      <c r="L18" s="30">
        <f>0.001*[5]EE!$AB$465</f>
        <v>0.11205658721923828</v>
      </c>
      <c r="M18" s="30">
        <f>0.001*[5]FI!$AB$465</f>
        <v>2.5326943359375003</v>
      </c>
      <c r="N18" s="30">
        <f>0.001*[5]FR!$AB$465</f>
        <v>3.3641120605468751</v>
      </c>
      <c r="O18" s="30">
        <f>0.001*[5]DE!$AB$465</f>
        <v>6.9188310546874998</v>
      </c>
      <c r="P18" s="30">
        <f>0.001*[5]GR!$AB$465</f>
        <v>0.20623088073730469</v>
      </c>
      <c r="Q18" s="30">
        <f>0.001*[5]HU!$AB$465</f>
        <v>0.66012664794921871</v>
      </c>
      <c r="R18" s="30">
        <f>0.001*[5]IE!$AB$465</f>
        <v>0.19229518127441406</v>
      </c>
      <c r="S18" s="30">
        <f>0.001*[5]IT!$AB$465</f>
        <v>2.4212705078124999</v>
      </c>
      <c r="T18" s="30">
        <f>0.001*[5]LA!$AB$465</f>
        <v>8.9908432006835945E-2</v>
      </c>
      <c r="U18" s="30">
        <f>0.001*[5]LT!$AB$465</f>
        <v>0.11257963562011719</v>
      </c>
      <c r="V18" s="30">
        <f>0.001*[5]LU!$AB$465</f>
        <v>1.6086149215698241E-2</v>
      </c>
      <c r="W18" s="30">
        <f>0.001*[5]MT!$AB$465</f>
        <v>2.0499471575021743E-5</v>
      </c>
      <c r="X18" s="30">
        <f>0.001*[5]NL!$AB$465</f>
        <v>1.7400266113281251</v>
      </c>
      <c r="Y18" s="30">
        <f>0.001*[5]PL!$AB$465</f>
        <v>1.5741329345703126</v>
      </c>
      <c r="Z18" s="30">
        <f>0.001*[5]PT!$AB$465</f>
        <v>0.23605363464355469</v>
      </c>
      <c r="AA18" s="30">
        <f>0.001*[5]RO!$AB$465</f>
        <v>0.37853417968750003</v>
      </c>
      <c r="AB18" s="30">
        <f>0.001*[5]SK!$AB$465</f>
        <v>0.29739862060546873</v>
      </c>
      <c r="AC18" s="30">
        <f>0.001*[5]SI!$AB$465</f>
        <v>9.1264785766601561E-2</v>
      </c>
      <c r="AD18" s="30">
        <f>0.001*[5]ES!$AB$465</f>
        <v>1.7242564697265625</v>
      </c>
      <c r="AE18" s="30">
        <f>0.001*[5]SE!$AB$465</f>
        <v>2.3461079101562499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2.95" customHeight="1">
      <c r="B19" s="37" t="s">
        <v>84</v>
      </c>
      <c r="C19" s="38" t="s">
        <v>71</v>
      </c>
      <c r="D19" s="39">
        <f>0.001*[5]EU28!$AB$466</f>
        <v>330.86346535110476</v>
      </c>
      <c r="E19" s="40">
        <f>0.001*[5]AT!$AB$466</f>
        <v>11.528583984375</v>
      </c>
      <c r="F19" s="40">
        <f>0.001*[5]BE!$AB$466</f>
        <v>14.6148515625</v>
      </c>
      <c r="G19" s="40">
        <f>0.001*[5]BG!$AB$466</f>
        <v>2.5648676757812501</v>
      </c>
      <c r="H19" s="40">
        <f>0.001*[5]HR!$AB$466</f>
        <v>1.9221943359375</v>
      </c>
      <c r="I19" s="40">
        <f>0.001*[5]CY!$AB$466</f>
        <v>1.0107854003906249</v>
      </c>
      <c r="J19" s="40">
        <f>0.001*[5]CZ!$AB$466</f>
        <v>3.0719687499999999</v>
      </c>
      <c r="K19" s="40">
        <f>0.001*[5]DK!$AB$466</f>
        <v>5.8389995117187503</v>
      </c>
      <c r="L19" s="40">
        <f>0.001*[5]EE!$AB$466</f>
        <v>2.3036281585693361E-2</v>
      </c>
      <c r="M19" s="40">
        <f>0.001*[5]FI!$AB$466</f>
        <v>2.9636376953124999</v>
      </c>
      <c r="N19" s="40">
        <f>0.001*[5]FR!$AB$466</f>
        <v>66.954359374999996</v>
      </c>
      <c r="O19" s="40">
        <f>0.001*[5]DE!$AB$466</f>
        <v>94.299125000000004</v>
      </c>
      <c r="P19" s="40">
        <f>0.001*[5]GR!$AB$466</f>
        <v>8.4506152343750003</v>
      </c>
      <c r="Q19" s="40">
        <f>0.001*[5]HU!$AB$466</f>
        <v>3.7309672851562499</v>
      </c>
      <c r="R19" s="40">
        <f>0.001*[5]IE!$AB$466</f>
        <v>4.8755419921875003</v>
      </c>
      <c r="S19" s="40">
        <f>0.001*[5]IT!$AB$466</f>
        <v>30.796435546874999</v>
      </c>
      <c r="T19" s="40">
        <f>0.001*[5]LA!$AB$466</f>
        <v>3.1386016845703128E-2</v>
      </c>
      <c r="U19" s="40">
        <f>0.001*[5]LT!$AB$466</f>
        <v>0.12187670135498047</v>
      </c>
      <c r="V19" s="40">
        <f>0.001*[5]LU!$AB$466</f>
        <v>0.30667266845703128</v>
      </c>
      <c r="W19" s="40">
        <f>0.001*[5]MT!$AB$466</f>
        <v>0.15919799804687501</v>
      </c>
      <c r="X19" s="40">
        <f>0.001*[5]NL!$AB$466</f>
        <v>15.474429687500001</v>
      </c>
      <c r="Y19" s="40">
        <f>0.001*[5]PL!$AB$466</f>
        <v>2.90077001953125</v>
      </c>
      <c r="Z19" s="40">
        <f>0.001*[5]PT!$AB$466</f>
        <v>4.2405517578124998</v>
      </c>
      <c r="AA19" s="40">
        <f>0.001*[5]RO!$AB$466</f>
        <v>4.9954208984374997</v>
      </c>
      <c r="AB19" s="40">
        <f>0.001*[5]SK!$AB$466</f>
        <v>4.4744252929687498</v>
      </c>
      <c r="AC19" s="40">
        <f>0.001*[5]SI!$AB$466</f>
        <v>1.6901162109375001</v>
      </c>
      <c r="AD19" s="40">
        <f>0.001*[5]ES!$AB$466</f>
        <v>43.596257812499999</v>
      </c>
      <c r="AE19" s="40">
        <f>0.001*[5]SE!$AB$466</f>
        <v>0.22639065551757814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31.5" customHeight="1">
      <c r="B20" s="14" t="s">
        <v>85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8" customHeight="1">
      <c r="B21" s="18" t="s">
        <v>86</v>
      </c>
      <c r="C21" s="19"/>
      <c r="D21" s="19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7"/>
      <c r="AY21" s="17"/>
      <c r="AZ21" s="16"/>
    </row>
    <row r="22" spans="2:52" ht="12.95" customHeight="1">
      <c r="B22" s="20" t="s">
        <v>70</v>
      </c>
      <c r="C22" s="21" t="s">
        <v>87</v>
      </c>
      <c r="D22" s="22">
        <f>0.001*[5]EU28!$AB$353</f>
        <v>45.88039989285916</v>
      </c>
      <c r="E22" s="23">
        <f>0.001*[5]AT!$AB$353</f>
        <v>0.19688254928588866</v>
      </c>
      <c r="F22" s="23">
        <f>0.001*[5]BE!$AB$353</f>
        <v>0.52338858222961426</v>
      </c>
      <c r="G22" s="23">
        <f>0.001*[5]BG!$AB$353</f>
        <v>0.25250744819641113</v>
      </c>
      <c r="H22" s="23">
        <f>0.001*[5]HR!$AB$353</f>
        <v>0.12677700519561769</v>
      </c>
      <c r="I22" s="23">
        <f>0.001*[5]CY!$AB$353</f>
        <v>3.0671560168266297E-2</v>
      </c>
      <c r="J22" s="23">
        <f>0.001*[5]CZ!$AB$353</f>
        <v>1.5267530975341796</v>
      </c>
      <c r="K22" s="23">
        <f>0.001*[5]DK!$AB$353</f>
        <v>0.61770889091491699</v>
      </c>
      <c r="L22" s="23">
        <f>0.001*[5]EE!$AB$353</f>
        <v>8.0527584075927736E-2</v>
      </c>
      <c r="M22" s="23">
        <f>0.001*[5]FI!$AB$353</f>
        <v>0.5117892742156982</v>
      </c>
      <c r="N22" s="23">
        <f>0.001*[5]FR!$AB$353</f>
        <v>5.651683158874512</v>
      </c>
      <c r="O22" s="23">
        <f>0.001*[5]DE!$AB$353</f>
        <v>17.575348754882814</v>
      </c>
      <c r="P22" s="23">
        <f>0.001*[5]GR!$AB$353</f>
        <v>0.66656585216522213</v>
      </c>
      <c r="Q22" s="23">
        <f>0.001*[5]HU!$AB$353</f>
        <v>0.75978158569335941</v>
      </c>
      <c r="R22" s="23">
        <f>0.001*[5]IE!$AB$353</f>
        <v>0.64706202697753912</v>
      </c>
      <c r="S22" s="23">
        <f>0.001*[5]IT!$AB$353</f>
        <v>4.6967855529785156</v>
      </c>
      <c r="T22" s="23">
        <f>0.001*[5]LA!$AB$353</f>
        <v>0.18901941299438477</v>
      </c>
      <c r="U22" s="23">
        <f>0.001*[5]LT!$AB$353</f>
        <v>0.17814419937133791</v>
      </c>
      <c r="V22" s="23">
        <f>0.001*[5]LU!$AB$353</f>
        <v>1.1054947704076766E-2</v>
      </c>
      <c r="W22" s="23">
        <f>0.001*[5]MT!$AB$353</f>
        <v>1.2299682945013046E-4</v>
      </c>
      <c r="X22" s="23">
        <f>0.001*[5]NL!$AB$353</f>
        <v>3.5293348892331124</v>
      </c>
      <c r="Y22" s="23">
        <f>0.001*[5]PL!$AB$353</f>
        <v>1.9159637088775636</v>
      </c>
      <c r="Z22" s="23">
        <f>0.001*[5]PT!$AB$353</f>
        <v>0.69845061492919924</v>
      </c>
      <c r="AA22" s="23">
        <f>0.001*[5]RO!$AB$353</f>
        <v>0.85443041276931764</v>
      </c>
      <c r="AB22" s="23">
        <f>0.001*[5]SK!$AB$353</f>
        <v>0.23848841524124145</v>
      </c>
      <c r="AC22" s="23">
        <f>0.001*[5]SI!$AB$353</f>
        <v>0.27717801856994628</v>
      </c>
      <c r="AD22" s="23">
        <f>0.001*[5]ES!$AB$353</f>
        <v>3.5492086315155031</v>
      </c>
      <c r="AE22" s="23">
        <f>0.001*[5]SE!$AB$353</f>
        <v>0.57477072143554686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2.95" customHeight="1">
      <c r="B23" s="27" t="s">
        <v>72</v>
      </c>
      <c r="C23" s="28" t="s">
        <v>87</v>
      </c>
      <c r="D23" s="29">
        <f>0.001*[5]EU28!$AB$354</f>
        <v>114.69304643702507</v>
      </c>
      <c r="E23" s="30">
        <f>0.001*[5]AT!$AB$354</f>
        <v>3.8811335906982425</v>
      </c>
      <c r="F23" s="30">
        <f>0.001*[5]BE!$AB$354</f>
        <v>2.985177001953125</v>
      </c>
      <c r="G23" s="30">
        <f>0.001*[5]BG!$AB$354</f>
        <v>1.0613436660766602</v>
      </c>
      <c r="H23" s="30">
        <f>0.001*[5]HR!$AB$354</f>
        <v>0.15258717846870423</v>
      </c>
      <c r="I23" s="30">
        <f>0.001*[5]CY!$AB$354</f>
        <v>0</v>
      </c>
      <c r="J23" s="30">
        <f>0.001*[5]CZ!$AB$354</f>
        <v>3.0934045562744141</v>
      </c>
      <c r="K23" s="30">
        <f>0.001*[5]DK!$AB$354</f>
        <v>4.5690121212005614</v>
      </c>
      <c r="L23" s="30">
        <f>0.001*[5]EE!$AB$354</f>
        <v>0.53725328826904295</v>
      </c>
      <c r="M23" s="30">
        <f>0.001*[5]FI!$AB$354</f>
        <v>14.005408691406251</v>
      </c>
      <c r="N23" s="30">
        <f>0.001*[5]FR!$AB$354</f>
        <v>11.834437484741212</v>
      </c>
      <c r="O23" s="30">
        <f>0.001*[5]DE!$AB$354</f>
        <v>19.243397674560548</v>
      </c>
      <c r="P23" s="30">
        <f>0.001*[5]GR!$AB$354</f>
        <v>1.0429480934143067</v>
      </c>
      <c r="Q23" s="30">
        <f>0.001*[5]HU!$AB$354</f>
        <v>1.6411771507263184</v>
      </c>
      <c r="R23" s="30">
        <f>0.001*[5]IE!$AB$354</f>
        <v>1.1826758651733398</v>
      </c>
      <c r="S23" s="30">
        <f>0.001*[5]IT!$AB$354</f>
        <v>6.646188247680664</v>
      </c>
      <c r="T23" s="30">
        <f>0.001*[5]LA!$AB$354</f>
        <v>0.31924728918075562</v>
      </c>
      <c r="U23" s="30">
        <f>0.001*[5]LT!$AB$354</f>
        <v>0.40394371032714843</v>
      </c>
      <c r="V23" s="30">
        <f>0.001*[5]LU!$AB$354</f>
        <v>2.6484893798828124E-2</v>
      </c>
      <c r="W23" s="30">
        <f>0.001*[5]MT!$AB$354</f>
        <v>0</v>
      </c>
      <c r="X23" s="30">
        <f>0.001*[5]NL!$AB$354</f>
        <v>4.5866654319763187</v>
      </c>
      <c r="Y23" s="30">
        <f>0.001*[5]PL!$AB$354</f>
        <v>10.448287322998047</v>
      </c>
      <c r="Z23" s="30">
        <f>0.001*[5]PT!$AB$354</f>
        <v>3.0762273025512696</v>
      </c>
      <c r="AA23" s="30">
        <f>0.001*[5]RO!$AB$354</f>
        <v>1.4940863800048829</v>
      </c>
      <c r="AB23" s="30">
        <f>0.001*[5]SK!$AB$354</f>
        <v>2.0457205200195312</v>
      </c>
      <c r="AC23" s="30">
        <f>0.001*[5]SI!$AB$354</f>
        <v>0.25032287216186522</v>
      </c>
      <c r="AD23" s="30">
        <f>0.001*[5]ES!$AB$354</f>
        <v>7.0048489227294919</v>
      </c>
      <c r="AE23" s="30">
        <f>0.001*[5]SE!$AB$354</f>
        <v>13.161067180633545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2.95" customHeight="1">
      <c r="B24" s="27" t="s">
        <v>73</v>
      </c>
      <c r="C24" s="28" t="s">
        <v>87</v>
      </c>
      <c r="D24" s="29">
        <f>0.001*[5]EU28!$AB$355</f>
        <v>26.75741400128603</v>
      </c>
      <c r="E24" s="30">
        <f>0.001*[5]AT!$AB$355</f>
        <v>0.71333624267578122</v>
      </c>
      <c r="F24" s="30">
        <f>0.001*[5]BE!$AB$355</f>
        <v>0.76278515624999998</v>
      </c>
      <c r="G24" s="30">
        <f>0.001*[5]BG!$AB$355</f>
        <v>0.1276537628173828</v>
      </c>
      <c r="H24" s="30">
        <f>0.001*[5]HR!$AB$355</f>
        <v>7.7446868896484375E-2</v>
      </c>
      <c r="I24" s="30">
        <f>0.001*[5]CY!$AB$355</f>
        <v>8.0000001192092902E-4</v>
      </c>
      <c r="J24" s="30">
        <f>0.001*[5]CZ!$AB$355</f>
        <v>0.21169802856445313</v>
      </c>
      <c r="K24" s="30">
        <f>0.001*[5]DK!$AB$355</f>
        <v>0.75276605224609372</v>
      </c>
      <c r="L24" s="30">
        <f>0.001*[5]EE!$AB$355</f>
        <v>5.6164352416992191E-2</v>
      </c>
      <c r="M24" s="30">
        <f>0.001*[5]FI!$AB$355</f>
        <v>0.30165051269531251</v>
      </c>
      <c r="N24" s="30">
        <f>0.001*[5]FR!$AB$355</f>
        <v>5.1739653320312504</v>
      </c>
      <c r="O24" s="30">
        <f>0.001*[5]DE!$AB$355</f>
        <v>4.9239632568359379</v>
      </c>
      <c r="P24" s="30">
        <f>0.001*[5]GR!$AB$355</f>
        <v>0.15376914978027345</v>
      </c>
      <c r="Q24" s="30">
        <f>0.001*[5]HU!$AB$355</f>
        <v>0.32971737670898438</v>
      </c>
      <c r="R24" s="30">
        <f>0.001*[5]IE!$AB$355</f>
        <v>0.29204211425781251</v>
      </c>
      <c r="S24" s="30">
        <f>0.001*[5]IT!$AB$355</f>
        <v>3.7250538330078125</v>
      </c>
      <c r="T24" s="30">
        <f>0.001*[5]LA!$AB$355</f>
        <v>1.9997093200683595E-2</v>
      </c>
      <c r="U24" s="30">
        <f>0.001*[5]LT!$AB$355</f>
        <v>6.3060642719268797E-2</v>
      </c>
      <c r="V24" s="30">
        <f>0.001*[5]LU!$AB$355</f>
        <v>4.5600000858306886E-2</v>
      </c>
      <c r="W24" s="30">
        <f>0.001*[5]MT!$AB$355</f>
        <v>0</v>
      </c>
      <c r="X24" s="30">
        <f>0.001*[5]NL!$AB$355</f>
        <v>2.4050387573242187</v>
      </c>
      <c r="Y24" s="30">
        <f>0.001*[5]PL!$AB$355</f>
        <v>0.56686744308471682</v>
      </c>
      <c r="Z24" s="30">
        <f>0.001*[5]PT!$AB$355</f>
        <v>0.30207726287841796</v>
      </c>
      <c r="AA24" s="30">
        <f>0.001*[5]RO!$AB$355</f>
        <v>0.855790283203125</v>
      </c>
      <c r="AB24" s="30">
        <f>0.001*[5]SK!$AB$355</f>
        <v>0.15369633483886719</v>
      </c>
      <c r="AC24" s="30">
        <f>0.001*[5]SI!$AB$355</f>
        <v>7.4841026306152345E-2</v>
      </c>
      <c r="AD24" s="30">
        <f>0.001*[5]ES!$AB$355</f>
        <v>4.1512121582031254</v>
      </c>
      <c r="AE24" s="30">
        <f>0.001*[5]SE!$AB$355</f>
        <v>0.51642095947265632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2.95" customHeight="1">
      <c r="B25" s="27" t="s">
        <v>74</v>
      </c>
      <c r="C25" s="28" t="s">
        <v>87</v>
      </c>
      <c r="D25" s="29">
        <f>0.001*[5]EU28!$AB$356</f>
        <v>13.145722962379455</v>
      </c>
      <c r="E25" s="30">
        <f>0.001*[5]AT!$AB$356</f>
        <v>7.8000001907348633E-3</v>
      </c>
      <c r="F25" s="30">
        <f>0.001*[5]BE!$AB$356</f>
        <v>0</v>
      </c>
      <c r="G25" s="30">
        <f>0.001*[5]BG!$AB$356</f>
        <v>0.62370001220703131</v>
      </c>
      <c r="H25" s="30">
        <f>0.001*[5]HR!$AB$356</f>
        <v>4.7290954589843753E-2</v>
      </c>
      <c r="I25" s="30">
        <f>0.001*[5]CY!$AB$356</f>
        <v>0</v>
      </c>
      <c r="J25" s="30">
        <f>0.001*[5]CZ!$AB$356</f>
        <v>0</v>
      </c>
      <c r="K25" s="30">
        <f>0.001*[5]DK!$AB$356</f>
        <v>4.8930084228515629E-2</v>
      </c>
      <c r="L25" s="30">
        <f>0.001*[5]EE!$AB$356</f>
        <v>8.6416740417480462E-3</v>
      </c>
      <c r="M25" s="30">
        <f>0.001*[5]FI!$AB$356</f>
        <v>0</v>
      </c>
      <c r="N25" s="30">
        <f>0.001*[5]FR!$AB$356</f>
        <v>2.8696127929687503</v>
      </c>
      <c r="O25" s="30">
        <f>0.001*[5]DE!$AB$356</f>
        <v>0.18566162109375001</v>
      </c>
      <c r="P25" s="30">
        <f>0.001*[5]GR!$AB$356</f>
        <v>0.29096212768554686</v>
      </c>
      <c r="Q25" s="30">
        <f>0.001*[5]HU!$AB$356</f>
        <v>0.374650390625</v>
      </c>
      <c r="R25" s="30">
        <f>0.001*[5]IE!$AB$356</f>
        <v>8.4514060974121091E-2</v>
      </c>
      <c r="S25" s="30">
        <f>0.001*[5]IT!$AB$356</f>
        <v>6.8578525390624998</v>
      </c>
      <c r="T25" s="30">
        <f>0.001*[5]LA!$AB$356</f>
        <v>1.7135253906250002E-2</v>
      </c>
      <c r="U25" s="30">
        <f>0.001*[5]LT!$AB$356</f>
        <v>3.8930587768554688E-2</v>
      </c>
      <c r="V25" s="30">
        <f>0.001*[5]LU!$AB$356</f>
        <v>0</v>
      </c>
      <c r="W25" s="30">
        <f>0.001*[5]MT!$AB$356</f>
        <v>0</v>
      </c>
      <c r="X25" s="30">
        <f>0.001*[5]NL!$AB$356</f>
        <v>0.36812289428710937</v>
      </c>
      <c r="Y25" s="30">
        <f>0.001*[5]PL!$AB$356</f>
        <v>0</v>
      </c>
      <c r="Z25" s="30">
        <f>0.001*[5]PT!$AB$356</f>
        <v>0.13019999694824219</v>
      </c>
      <c r="AA25" s="30">
        <f>0.001*[5]RO!$AB$356</f>
        <v>0.76500000000000001</v>
      </c>
      <c r="AB25" s="30">
        <f>0.001*[5]SK!$AB$356</f>
        <v>5.694259643554688E-3</v>
      </c>
      <c r="AC25" s="30">
        <f>0.001*[5]SI!$AB$356</f>
        <v>4.2000000000000003E-2</v>
      </c>
      <c r="AD25" s="30">
        <f>0.001*[5]ES!$AB$356</f>
        <v>0.37902371215820313</v>
      </c>
      <c r="AE25" s="30">
        <f>0.001*[5]SE!$AB$356</f>
        <v>0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2.95" customHeight="1">
      <c r="B26" s="27" t="s">
        <v>75</v>
      </c>
      <c r="C26" s="28" t="s">
        <v>87</v>
      </c>
      <c r="D26" s="29">
        <f>0.001*[5]EU28!$AB$357</f>
        <v>297.60364892578127</v>
      </c>
      <c r="E26" s="30">
        <f>0.001*[5]AT!$AB$357</f>
        <v>36.331085937499999</v>
      </c>
      <c r="F26" s="30">
        <f>0.001*[5]BE!$AB$357</f>
        <v>0.15631248474121093</v>
      </c>
      <c r="G26" s="30">
        <f>0.001*[5]BG!$AB$357</f>
        <v>3.6212358398437501</v>
      </c>
      <c r="H26" s="30">
        <f>0.001*[5]HR!$AB$357</f>
        <v>7.2541386718750003</v>
      </c>
      <c r="I26" s="30">
        <f>0.001*[5]CY!$AB$357</f>
        <v>0</v>
      </c>
      <c r="J26" s="30">
        <f>0.001*[5]CZ!$AB$357</f>
        <v>1.5814432373046876</v>
      </c>
      <c r="K26" s="30">
        <f>0.001*[5]DK!$AB$357</f>
        <v>0</v>
      </c>
      <c r="L26" s="30">
        <f>0.001*[5]EE!$AB$357</f>
        <v>0</v>
      </c>
      <c r="M26" s="30">
        <f>0.001*[5]FI!$AB$357</f>
        <v>13.144807617187499</v>
      </c>
      <c r="N26" s="30">
        <f>0.001*[5]FR!$AB$357</f>
        <v>49.602269531250002</v>
      </c>
      <c r="O26" s="30">
        <f>0.001*[5]DE!$AB$357</f>
        <v>14.897267578125</v>
      </c>
      <c r="P26" s="30">
        <f>0.001*[5]GR!$AB$357</f>
        <v>4.7804184570312502</v>
      </c>
      <c r="Q26" s="30">
        <f>0.001*[5]HU!$AB$357</f>
        <v>0.18972164916992187</v>
      </c>
      <c r="R26" s="30">
        <f>0.001*[5]IE!$AB$357</f>
        <v>0.64754742431640622</v>
      </c>
      <c r="S26" s="30">
        <f>0.001*[5]IT!$AB$357</f>
        <v>36.161546874999999</v>
      </c>
      <c r="T26" s="30">
        <f>0.001*[5]LA!$AB$357</f>
        <v>3.3022355957031251</v>
      </c>
      <c r="U26" s="30">
        <f>0.001*[5]LT!$AB$357</f>
        <v>0.41193478393554689</v>
      </c>
      <c r="V26" s="30">
        <f>0.001*[5]LU!$AB$357</f>
        <v>0</v>
      </c>
      <c r="W26" s="30">
        <f>0.001*[5]MT!$AB$357</f>
        <v>0</v>
      </c>
      <c r="X26" s="30">
        <f>0.001*[5]NL!$AB$357</f>
        <v>9.4295669555664069E-2</v>
      </c>
      <c r="Y26" s="30">
        <f>0.001*[5]PL!$AB$357</f>
        <v>1.0773748779296874</v>
      </c>
      <c r="Z26" s="30">
        <f>0.001*[5]PT!$AB$357</f>
        <v>9.2119404296875</v>
      </c>
      <c r="AA26" s="30">
        <f>0.001*[5]RO!$AB$357</f>
        <v>17.97703515625</v>
      </c>
      <c r="AB26" s="30">
        <f>0.001*[5]SK!$AB$357</f>
        <v>4.0250073242187501</v>
      </c>
      <c r="AC26" s="30">
        <f>0.001*[5]SI!$AB$357</f>
        <v>3.8486684570312502</v>
      </c>
      <c r="AD26" s="30">
        <f>0.001*[5]ES!$AB$357</f>
        <v>24.855263671875001</v>
      </c>
      <c r="AE26" s="30">
        <f>0.001*[5]SE!$AB$357</f>
        <v>64.432097656250008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2.95" customHeight="1">
      <c r="B27" s="27" t="s">
        <v>76</v>
      </c>
      <c r="C27" s="28" t="s">
        <v>87</v>
      </c>
      <c r="D27" s="29">
        <f>0.001*[5]EU28!$AB$358</f>
        <v>48.773294931173325</v>
      </c>
      <c r="E27" s="30">
        <f>0.001*[5]AT!$AB$358</f>
        <v>6.5553930664062499</v>
      </c>
      <c r="F27" s="30">
        <f>0.001*[5]BE!$AB$358</f>
        <v>0.18512336730957032</v>
      </c>
      <c r="G27" s="30">
        <f>0.001*[5]BG!$AB$358</f>
        <v>0.37182330322265628</v>
      </c>
      <c r="H27" s="30">
        <f>0.001*[5]HR!$AB$358</f>
        <v>0.49109759521484375</v>
      </c>
      <c r="I27" s="30">
        <f>0.001*[5]CY!$AB$358</f>
        <v>3.2700002193450928E-3</v>
      </c>
      <c r="J27" s="30">
        <f>0.001*[5]CZ!$AB$358</f>
        <v>0.65434808349609375</v>
      </c>
      <c r="K27" s="30">
        <f>0.001*[5]DK!$AB$358</f>
        <v>2.636296272277832E-2</v>
      </c>
      <c r="L27" s="30">
        <f>0.001*[5]EE!$AB$358</f>
        <v>3.3113571166992185E-2</v>
      </c>
      <c r="M27" s="30">
        <f>0.001*[5]FI!$AB$358</f>
        <v>1.96537451171875</v>
      </c>
      <c r="N27" s="30">
        <f>0.001*[5]FR!$AB$358</f>
        <v>8.9727900390625006</v>
      </c>
      <c r="O27" s="30">
        <f>0.001*[5]DE!$AB$358</f>
        <v>4.7790400390625001</v>
      </c>
      <c r="P27" s="30">
        <f>0.001*[5]GR!$AB$358</f>
        <v>0.23197116088867187</v>
      </c>
      <c r="Q27" s="30">
        <f>0.001*[5]HU!$AB$358</f>
        <v>8.0043235778808591E-2</v>
      </c>
      <c r="R27" s="30">
        <f>0.001*[5]IE!$AB$358</f>
        <v>0.20064111328125001</v>
      </c>
      <c r="S27" s="30">
        <f>0.001*[5]IT!$AB$358</f>
        <v>8.12139013671875</v>
      </c>
      <c r="T27" s="30">
        <f>0.001*[5]LA!$AB$358</f>
        <v>0.16686524963378907</v>
      </c>
      <c r="U27" s="30">
        <f>0.001*[5]LT!$AB$358</f>
        <v>0.20212699890136721</v>
      </c>
      <c r="V27" s="30">
        <f>0.001*[5]LU!$AB$358</f>
        <v>0.1363973388671875</v>
      </c>
      <c r="W27" s="30">
        <f>0.001*[5]MT!$AB$358</f>
        <v>0</v>
      </c>
      <c r="X27" s="30">
        <f>0.001*[5]NL!$AB$358</f>
        <v>5.6067695617675779E-3</v>
      </c>
      <c r="Y27" s="30">
        <f>0.001*[5]PL!$AB$358</f>
        <v>2.0216684570312502</v>
      </c>
      <c r="Z27" s="30">
        <f>0.001*[5]PT!$AB$358</f>
        <v>0.82236657714843753</v>
      </c>
      <c r="AA27" s="30">
        <f>0.001*[5]RO!$AB$358</f>
        <v>1.742942626953125</v>
      </c>
      <c r="AB27" s="30">
        <f>0.001*[5]SK!$AB$358</f>
        <v>0.31118344116210939</v>
      </c>
      <c r="AC27" s="30">
        <f>0.001*[5]SI!$AB$358</f>
        <v>0.80943536376953129</v>
      </c>
      <c r="AD27" s="30">
        <f>0.001*[5]ES!$AB$358</f>
        <v>4.5871337890625004</v>
      </c>
      <c r="AE27" s="30">
        <f>0.001*[5]SE!$AB$358</f>
        <v>5.2957861328125002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12.95" customHeight="1">
      <c r="B28" s="27" t="s">
        <v>77</v>
      </c>
      <c r="C28" s="28" t="s">
        <v>87</v>
      </c>
      <c r="D28" s="31">
        <f>0.001*[5]EU28!$AB$359</f>
        <v>450.95796557617189</v>
      </c>
      <c r="E28" s="32">
        <f>0.001*[5]AT!$AB$359</f>
        <v>12.116973876953125</v>
      </c>
      <c r="F28" s="32">
        <f>0.001*[5]BE!$AB$359</f>
        <v>12.258870422363282</v>
      </c>
      <c r="G28" s="32">
        <f>0.001*[5]BG!$AB$359</f>
        <v>4.0526512451171879</v>
      </c>
      <c r="H28" s="32">
        <f>0.001*[5]HR!$AB$359</f>
        <v>2.1133061523437502</v>
      </c>
      <c r="I28" s="32">
        <f>0.001*[5]CY!$AB$359</f>
        <v>1.6336238555908202</v>
      </c>
      <c r="J28" s="32">
        <f>0.001*[5]CZ!$AB$359</f>
        <v>3.7723898925781252</v>
      </c>
      <c r="K28" s="32">
        <f>0.001*[5]DK!$AB$359</f>
        <v>5.5293901367187503</v>
      </c>
      <c r="L28" s="32">
        <f>0.001*[5]EE!$AB$359</f>
        <v>2.4534225463867188E-2</v>
      </c>
      <c r="M28" s="32">
        <f>0.001*[5]FI!$AB$359</f>
        <v>2.4220055541992189</v>
      </c>
      <c r="N28" s="32">
        <f>0.001*[5]FR!$AB$359</f>
        <v>84.742617187500002</v>
      </c>
      <c r="O28" s="32">
        <f>0.001*[5]DE!$AB$359</f>
        <v>117.88915234375</v>
      </c>
      <c r="P28" s="32">
        <f>0.001*[5]GR!$AB$359</f>
        <v>13.810510498046876</v>
      </c>
      <c r="Q28" s="32">
        <f>0.001*[5]HU!$AB$359</f>
        <v>7.1563481445312505</v>
      </c>
      <c r="R28" s="32">
        <f>0.001*[5]IE!$AB$359</f>
        <v>4.2661641845703127</v>
      </c>
      <c r="S28" s="32">
        <f>0.001*[5]IT!$AB$359</f>
        <v>65.338796875</v>
      </c>
      <c r="T28" s="32">
        <f>0.001*[5]LA!$AB$359</f>
        <v>3.3089553833007816E-2</v>
      </c>
      <c r="U28" s="32">
        <f>0.001*[5]LT!$AB$359</f>
        <v>0.13212260437011719</v>
      </c>
      <c r="V28" s="32">
        <f>0.001*[5]LU!$AB$359</f>
        <v>0.28633211517333984</v>
      </c>
      <c r="W28" s="32">
        <f>0.001*[5]MT!$AB$359</f>
        <v>0.26100092315673828</v>
      </c>
      <c r="X28" s="32">
        <f>0.001*[5]NL!$AB$359</f>
        <v>15.220514160156251</v>
      </c>
      <c r="Y28" s="32">
        <f>0.001*[5]PL!$AB$359</f>
        <v>3.0797119140625</v>
      </c>
      <c r="Z28" s="32">
        <f>0.001*[5]PT!$AB$359</f>
        <v>6.1602443847656252</v>
      </c>
      <c r="AA28" s="32">
        <f>0.001*[5]RO!$AB$359</f>
        <v>7.6843940429687505</v>
      </c>
      <c r="AB28" s="32">
        <f>0.001*[5]SK!$AB$359</f>
        <v>4.2410100708007814</v>
      </c>
      <c r="AC28" s="32">
        <f>0.001*[5]SI!$AB$359</f>
        <v>2.1170198669433593</v>
      </c>
      <c r="AD28" s="32">
        <f>0.001*[5]ES!$AB$359</f>
        <v>74.388404296874995</v>
      </c>
      <c r="AE28" s="32">
        <f>0.001*[5]SE!$AB$359</f>
        <v>0.22678704833984376</v>
      </c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5"/>
      <c r="AY28" s="25"/>
      <c r="AZ28" s="26"/>
    </row>
    <row r="29" spans="2:52" ht="12.95" customHeight="1">
      <c r="B29" s="27" t="s">
        <v>78</v>
      </c>
      <c r="C29" s="28" t="s">
        <v>87</v>
      </c>
      <c r="D29" s="29">
        <f>0.001*[5]EU28!$AB$360</f>
        <v>4.494428588867188</v>
      </c>
      <c r="E29" s="30">
        <f>0.001*[5]AT!$AB$360</f>
        <v>0</v>
      </c>
      <c r="F29" s="30">
        <f>0.001*[5]BE!$AB$360</f>
        <v>0</v>
      </c>
      <c r="G29" s="30">
        <f>0.001*[5]BG!$AB$360</f>
        <v>0</v>
      </c>
      <c r="H29" s="30">
        <f>0.001*[5]HR!$AB$360</f>
        <v>0</v>
      </c>
      <c r="I29" s="30">
        <f>0.001*[5]CY!$AB$360</f>
        <v>2.0806884765625002E-3</v>
      </c>
      <c r="J29" s="30">
        <f>0.001*[5]CZ!$AB$360</f>
        <v>0</v>
      </c>
      <c r="K29" s="30">
        <f>0.001*[5]DK!$AB$360</f>
        <v>0</v>
      </c>
      <c r="L29" s="30">
        <f>0.001*[5]EE!$AB$360</f>
        <v>0</v>
      </c>
      <c r="M29" s="30">
        <f>0.001*[5]FI!$AB$360</f>
        <v>0</v>
      </c>
      <c r="N29" s="30">
        <f>0.001*[5]FR!$AB$360</f>
        <v>0</v>
      </c>
      <c r="O29" s="30">
        <f>0.001*[5]DE!$AB$360</f>
        <v>0</v>
      </c>
      <c r="P29" s="30">
        <f>0.001*[5]GR!$AB$360</f>
        <v>0.105373046875</v>
      </c>
      <c r="Q29" s="30">
        <f>0.001*[5]HU!$AB$360</f>
        <v>0</v>
      </c>
      <c r="R29" s="30">
        <f>0.001*[5]IE!$AB$360</f>
        <v>0</v>
      </c>
      <c r="S29" s="30">
        <f>0.001*[5]IT!$AB$360</f>
        <v>0</v>
      </c>
      <c r="T29" s="30">
        <f>0.001*[5]LA!$AB$360</f>
        <v>0</v>
      </c>
      <c r="U29" s="30">
        <f>0.001*[5]LT!$AB$360</f>
        <v>0</v>
      </c>
      <c r="V29" s="30">
        <f>0.001*[5]LU!$AB$360</f>
        <v>0</v>
      </c>
      <c r="W29" s="30">
        <f>0.001*[5]MT!$AB$360</f>
        <v>0</v>
      </c>
      <c r="X29" s="30">
        <f>0.001*[5]NL!$AB$360</f>
        <v>0</v>
      </c>
      <c r="Y29" s="30">
        <f>0.001*[5]PL!$AB$360</f>
        <v>0</v>
      </c>
      <c r="Z29" s="30">
        <f>0.001*[5]PT!$AB$360</f>
        <v>9.6722900390625005E-2</v>
      </c>
      <c r="AA29" s="30">
        <f>0.001*[5]RO!$AB$360</f>
        <v>0</v>
      </c>
      <c r="AB29" s="30">
        <f>0.001*[5]SK!$AB$360</f>
        <v>0</v>
      </c>
      <c r="AC29" s="30">
        <f>0.001*[5]SI!$AB$360</f>
        <v>0</v>
      </c>
      <c r="AD29" s="30">
        <f>0.001*[5]ES!$AB$360</f>
        <v>4.2902519531249999</v>
      </c>
      <c r="AE29" s="30">
        <f>0.001*[5]SE!$AB$360</f>
        <v>0</v>
      </c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5"/>
      <c r="AY29" s="25"/>
      <c r="AZ29" s="26"/>
    </row>
    <row r="30" spans="2:52" ht="12.95" customHeight="1">
      <c r="B30" s="27" t="s">
        <v>79</v>
      </c>
      <c r="C30" s="28" t="s">
        <v>87</v>
      </c>
      <c r="D30" s="31">
        <f>0.001*[5]EU28!$AB$361</f>
        <v>0.20622817482789169</v>
      </c>
      <c r="E30" s="32">
        <f>0.001*[5]AT!$AB$361</f>
        <v>0</v>
      </c>
      <c r="F30" s="32">
        <f>0.001*[5]BE!$AB$361</f>
        <v>0</v>
      </c>
      <c r="G30" s="32">
        <f>0.001*[5]BG!$AB$361</f>
        <v>0</v>
      </c>
      <c r="H30" s="32">
        <f>0.001*[5]HR!$AB$361</f>
        <v>0</v>
      </c>
      <c r="I30" s="32">
        <f>0.001*[5]CY!$AB$361</f>
        <v>0</v>
      </c>
      <c r="J30" s="32">
        <f>0.001*[5]CZ!$AB$361</f>
        <v>0</v>
      </c>
      <c r="K30" s="32">
        <f>0.001*[5]DK!$AB$361</f>
        <v>0</v>
      </c>
      <c r="L30" s="32">
        <f>0.001*[5]EE!$AB$361</f>
        <v>0</v>
      </c>
      <c r="M30" s="32">
        <f>0.001*[5]FI!$AB$361</f>
        <v>0</v>
      </c>
      <c r="N30" s="32">
        <f>0.001*[5]FR!$AB$361</f>
        <v>0</v>
      </c>
      <c r="O30" s="32">
        <f>0.001*[5]DE!$AB$361</f>
        <v>0</v>
      </c>
      <c r="P30" s="32">
        <f>0.001*[5]GR!$AB$361</f>
        <v>0</v>
      </c>
      <c r="Q30" s="32">
        <f>0.001*[5]HU!$AB$361</f>
        <v>0</v>
      </c>
      <c r="R30" s="32">
        <f>0.001*[5]IE!$AB$361</f>
        <v>1.8414127488765693E-2</v>
      </c>
      <c r="S30" s="32">
        <f>0.001*[5]IT!$AB$361</f>
        <v>1.1113913061782232E-2</v>
      </c>
      <c r="T30" s="32">
        <f>0.001*[5]LA!$AB$361</f>
        <v>0</v>
      </c>
      <c r="U30" s="32">
        <f>0.001*[5]LT!$AB$361</f>
        <v>0</v>
      </c>
      <c r="V30" s="32">
        <f>0.001*[5]LU!$AB$361</f>
        <v>0</v>
      </c>
      <c r="W30" s="32">
        <f>0.001*[5]MT!$AB$361</f>
        <v>0</v>
      </c>
      <c r="X30" s="32">
        <f>0.001*[5]NL!$AB$361</f>
        <v>0</v>
      </c>
      <c r="Y30" s="32">
        <f>0.001*[5]PL!$AB$361</f>
        <v>0</v>
      </c>
      <c r="Z30" s="32">
        <f>0.001*[5]PT!$AB$361</f>
        <v>0.17670013427734374</v>
      </c>
      <c r="AA30" s="32">
        <f>0.001*[5]RO!$AB$361</f>
        <v>0</v>
      </c>
      <c r="AB30" s="32">
        <f>0.001*[5]SK!$AB$361</f>
        <v>0</v>
      </c>
      <c r="AC30" s="32">
        <f>0.001*[5]SI!$AB$361</f>
        <v>0</v>
      </c>
      <c r="AD30" s="32">
        <f>0.001*[5]ES!$AB$361</f>
        <v>0</v>
      </c>
      <c r="AE30" s="32">
        <f>0.001*[5]SE!$AB$361</f>
        <v>0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2.95" customHeight="1">
      <c r="B31" s="27" t="s">
        <v>80</v>
      </c>
      <c r="C31" s="28" t="s">
        <v>87</v>
      </c>
      <c r="D31" s="31">
        <f>0.001*[5]EU28!$AB$362</f>
        <v>665.12783041111618</v>
      </c>
      <c r="E31" s="32">
        <f>0.001*[5]AT!$AB$362</f>
        <v>13.01951098968372</v>
      </c>
      <c r="F31" s="32">
        <f>0.001*[5]BE!$AB$362</f>
        <v>17.680162817443357</v>
      </c>
      <c r="G31" s="32">
        <f>0.001*[5]BG!$AB$362</f>
        <v>1.4924846935301617</v>
      </c>
      <c r="H31" s="32">
        <f>0.001*[5]HR!$AB$362</f>
        <v>3.3654953613281249</v>
      </c>
      <c r="I31" s="32">
        <f>0.001*[5]CY!$AB$362</f>
        <v>1.0232644564153368</v>
      </c>
      <c r="J31" s="32">
        <f>0.001*[5]CZ!$AB$362</f>
        <v>2.6266272600407436</v>
      </c>
      <c r="K31" s="32">
        <f>0.001*[5]DK!$AB$362</f>
        <v>21.856807216426461</v>
      </c>
      <c r="L31" s="32">
        <f>0.001*[5]EE!$AB$362</f>
        <v>4.1266439866088964</v>
      </c>
      <c r="M31" s="32">
        <f>0.001*[5]FI!$AB$362</f>
        <v>17.414036696913104</v>
      </c>
      <c r="N31" s="32">
        <f>0.001*[5]FR!$AB$362</f>
        <v>58.362687183603541</v>
      </c>
      <c r="O31" s="32">
        <f>0.001*[5]DE!$AB$362</f>
        <v>139.54782758303455</v>
      </c>
      <c r="P31" s="32">
        <f>0.001*[5]GR!$AB$362</f>
        <v>16.284544921875</v>
      </c>
      <c r="Q31" s="32">
        <f>0.001*[5]HU!$AB$362</f>
        <v>0.87424163818359379</v>
      </c>
      <c r="R31" s="32">
        <f>0.001*[5]IE!$AB$362</f>
        <v>28.199325120238189</v>
      </c>
      <c r="S31" s="32">
        <f>0.001*[5]IT!$AB$362</f>
        <v>55.458944929040754</v>
      </c>
      <c r="T31" s="32">
        <f>0.001*[5]LA!$AB$362</f>
        <v>1.3618632767211041</v>
      </c>
      <c r="U31" s="32">
        <f>0.001*[5]LT!$AB$362</f>
        <v>5.6633950306829828</v>
      </c>
      <c r="V31" s="32">
        <f>0.001*[5]LU!$AB$362</f>
        <v>0.29361031047365221</v>
      </c>
      <c r="W31" s="32">
        <f>0.001*[5]MT!$AB$362</f>
        <v>0.16170823960988437</v>
      </c>
      <c r="X31" s="32">
        <f>0.001*[5]NL!$AB$362</f>
        <v>22.463236292095228</v>
      </c>
      <c r="Y31" s="32">
        <f>0.001*[5]PL!$AB$362</f>
        <v>47.395544262378877</v>
      </c>
      <c r="Z31" s="32">
        <f>0.001*[5]PT!$AB$362</f>
        <v>20.389190419306164</v>
      </c>
      <c r="AA31" s="32">
        <f>0.001*[5]RO!$AB$362</f>
        <v>5.7271480926822935</v>
      </c>
      <c r="AB31" s="32">
        <f>0.001*[5]SK!$AB$362</f>
        <v>0.3769623978310348</v>
      </c>
      <c r="AC31" s="32">
        <f>0.001*[5]SI!$AB$362</f>
        <v>0.21096975708007812</v>
      </c>
      <c r="AD31" s="32">
        <f>0.001*[5]ES!$AB$362</f>
        <v>129.76439550713931</v>
      </c>
      <c r="AE31" s="32">
        <f>0.001*[5]SE!$AB$362</f>
        <v>49.987201970750057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2.95" customHeight="1">
      <c r="B32" s="27" t="s">
        <v>81</v>
      </c>
      <c r="C32" s="28" t="s">
        <v>87</v>
      </c>
      <c r="D32" s="31">
        <f>0.001*[5]EU28!$AB$363</f>
        <v>94.755552031845482</v>
      </c>
      <c r="E32" s="32">
        <f>0.001*[5]AT!$AB$363</f>
        <v>0</v>
      </c>
      <c r="F32" s="32">
        <f>0.001*[5]BE!$AB$363</f>
        <v>2.6126333295226645</v>
      </c>
      <c r="G32" s="32">
        <f>0.001*[5]BG!$AB$363</f>
        <v>0</v>
      </c>
      <c r="H32" s="32">
        <f>0.001*[5]HR!$AB$363</f>
        <v>0</v>
      </c>
      <c r="I32" s="32">
        <f>0.001*[5]CY!$AB$363</f>
        <v>0</v>
      </c>
      <c r="J32" s="32">
        <f>0.001*[5]CZ!$AB$363</f>
        <v>0</v>
      </c>
      <c r="K32" s="32">
        <f>0.001*[5]DK!$AB$363</f>
        <v>17.768009884431688</v>
      </c>
      <c r="L32" s="32">
        <f>0.001*[5]EE!$AB$363</f>
        <v>4.9204306865590346E-2</v>
      </c>
      <c r="M32" s="32">
        <f>0.001*[5]FI!$AB$363</f>
        <v>0.21240217580392859</v>
      </c>
      <c r="N32" s="32">
        <f>0.001*[5]FR!$AB$363</f>
        <v>12.625495204476787</v>
      </c>
      <c r="O32" s="32">
        <f>0.001*[5]DE!$AB$363</f>
        <v>15.912955770263563</v>
      </c>
      <c r="P32" s="32">
        <f>0.001*[5]GR!$AB$363</f>
        <v>0.50813531661222378</v>
      </c>
      <c r="Q32" s="32">
        <f>0.001*[5]HU!$AB$363</f>
        <v>0</v>
      </c>
      <c r="R32" s="32">
        <f>0.001*[5]IE!$AB$363</f>
        <v>3.0134825311595677</v>
      </c>
      <c r="S32" s="32">
        <f>0.001*[5]IT!$AB$363</f>
        <v>0.15350473043600701</v>
      </c>
      <c r="T32" s="32">
        <f>0.001*[5]LA!$AB$363</f>
        <v>5.6563217086345888E-2</v>
      </c>
      <c r="U32" s="32">
        <f>0.001*[5]LT!$AB$363</f>
        <v>3.4179186158184063E-2</v>
      </c>
      <c r="V32" s="32">
        <f>0.001*[5]LU!$AB$363</f>
        <v>0</v>
      </c>
      <c r="W32" s="32">
        <f>0.001*[5]MT!$AB$363</f>
        <v>0</v>
      </c>
      <c r="X32" s="32">
        <f>0.001*[5]NL!$AB$363</f>
        <v>39.506266274594147</v>
      </c>
      <c r="Y32" s="32">
        <f>0.001*[5]PL!$AB$363</f>
        <v>0.12689712472286302</v>
      </c>
      <c r="Z32" s="32">
        <f>0.001*[5]PT!$AB$363</f>
        <v>0</v>
      </c>
      <c r="AA32" s="32">
        <f>0.001*[5]RO!$AB$363</f>
        <v>5.8448039711002315E-3</v>
      </c>
      <c r="AB32" s="32">
        <f>0.001*[5]SK!$AB$363</f>
        <v>0</v>
      </c>
      <c r="AC32" s="32">
        <f>0.001*[5]SI!$AB$363</f>
        <v>0</v>
      </c>
      <c r="AD32" s="32">
        <f>0.001*[5]ES!$AB$363</f>
        <v>0.43764873624118394</v>
      </c>
      <c r="AE32" s="32">
        <f>0.001*[5]SE!$AB$363</f>
        <v>1.7323294394996167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2.95" customHeight="1">
      <c r="B33" s="33" t="s">
        <v>82</v>
      </c>
      <c r="C33" s="34" t="s">
        <v>87</v>
      </c>
      <c r="D33" s="35">
        <f>0.001*[5]EU28!$AB$364</f>
        <v>1762.3955319333329</v>
      </c>
      <c r="E33" s="36">
        <f>0.001*[5]AT!$AB$364</f>
        <v>72.822116253393745</v>
      </c>
      <c r="F33" s="36">
        <f>0.001*[5]BE!$AB$364</f>
        <v>37.164453161812823</v>
      </c>
      <c r="G33" s="36">
        <f>0.001*[5]BG!$AB$364</f>
        <v>11.603399971011241</v>
      </c>
      <c r="H33" s="36">
        <f>0.001*[5]HR!$AB$364</f>
        <v>13.628139787912369</v>
      </c>
      <c r="I33" s="36">
        <f>0.001*[5]CY!$AB$364</f>
        <v>2.693710560882252</v>
      </c>
      <c r="J33" s="36">
        <f>0.001*[5]CZ!$AB$364</f>
        <v>13.466664155792696</v>
      </c>
      <c r="K33" s="36">
        <f>0.001*[5]DK!$AB$364</f>
        <v>51.168987348889765</v>
      </c>
      <c r="L33" s="36">
        <f>0.001*[5]EE!$AB$364</f>
        <v>4.9160829889090571</v>
      </c>
      <c r="M33" s="36">
        <f>0.001*[5]FI!$AB$364</f>
        <v>49.977475034139758</v>
      </c>
      <c r="N33" s="36">
        <f>0.001*[5]FR!$AB$364</f>
        <v>239.83555791450854</v>
      </c>
      <c r="O33" s="36">
        <f>0.001*[5]DE!$AB$364</f>
        <v>334.95461462160864</v>
      </c>
      <c r="P33" s="36">
        <f>0.001*[5]GR!$AB$364</f>
        <v>37.87519862437437</v>
      </c>
      <c r="Q33" s="36">
        <f>0.001*[5]HU!$AB$364</f>
        <v>11.405681171417237</v>
      </c>
      <c r="R33" s="36">
        <f>0.001*[5]IE!$AB$364</f>
        <v>38.551868568437307</v>
      </c>
      <c r="S33" s="36">
        <f>0.001*[5]IT!$AB$364</f>
        <v>187.17117763198681</v>
      </c>
      <c r="T33" s="36">
        <f>0.001*[5]LA!$AB$364</f>
        <v>5.4660159422594452</v>
      </c>
      <c r="U33" s="36">
        <f>0.001*[5]LT!$AB$364</f>
        <v>7.1278377442345082</v>
      </c>
      <c r="V33" s="36">
        <f>0.001*[5]LU!$AB$364</f>
        <v>0.79947960687539132</v>
      </c>
      <c r="W33" s="36">
        <f>0.001*[5]MT!$AB$364</f>
        <v>0.42283215959607279</v>
      </c>
      <c r="X33" s="36">
        <f>0.001*[5]NL!$AB$364</f>
        <v>88.179081138783815</v>
      </c>
      <c r="Y33" s="36">
        <f>0.001*[5]PL!$AB$364</f>
        <v>66.632315111085518</v>
      </c>
      <c r="Z33" s="36">
        <f>0.001*[5]PT!$AB$364</f>
        <v>41.064120022882825</v>
      </c>
      <c r="AA33" s="36">
        <f>0.001*[5]RO!$AB$364</f>
        <v>37.106671798802594</v>
      </c>
      <c r="AB33" s="36">
        <f>0.001*[5]SK!$AB$364</f>
        <v>11.397762763755871</v>
      </c>
      <c r="AC33" s="36">
        <f>0.001*[5]SI!$AB$364</f>
        <v>7.6304353618621832</v>
      </c>
      <c r="AD33" s="36">
        <f>0.001*[5]ES!$AB$364</f>
        <v>253.40739137892433</v>
      </c>
      <c r="AE33" s="36">
        <f>0.001*[5]SE!$AB$364</f>
        <v>135.92646110919378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2.95" customHeight="1">
      <c r="B34" s="27" t="s">
        <v>83</v>
      </c>
      <c r="C34" s="28" t="s">
        <v>87</v>
      </c>
      <c r="D34" s="29">
        <f>0.001*[5]EU28!$AB$365</f>
        <v>146.94496997978538</v>
      </c>
      <c r="E34" s="30">
        <f>0.001*[5]AT!$AB$365</f>
        <v>4.6508828124999999</v>
      </c>
      <c r="F34" s="30">
        <f>0.001*[5]BE!$AB$365</f>
        <v>2.8199472656250002</v>
      </c>
      <c r="G34" s="30">
        <f>0.001*[5]BG!$AB$365</f>
        <v>0.93735754394531257</v>
      </c>
      <c r="H34" s="30">
        <f>0.001*[5]HR!$AB$365</f>
        <v>0.30290817260742187</v>
      </c>
      <c r="I34" s="30">
        <f>0.001*[5]CY!$AB$365</f>
        <v>1.9611997604370119E-2</v>
      </c>
      <c r="J34" s="30">
        <f>0.001*[5]CZ!$AB$365</f>
        <v>4.0928947753906249</v>
      </c>
      <c r="K34" s="30">
        <f>0.001*[5]DK!$AB$365</f>
        <v>5.8649921875000004</v>
      </c>
      <c r="L34" s="30">
        <f>0.001*[5]EE!$AB$365</f>
        <v>0.59932501220703127</v>
      </c>
      <c r="M34" s="30">
        <f>0.001*[5]FI!$AB$365</f>
        <v>14.7077919921875</v>
      </c>
      <c r="N34" s="30">
        <f>0.001*[5]FR!$AB$365</f>
        <v>19.1762890625</v>
      </c>
      <c r="O34" s="30">
        <f>0.001*[5]DE!$AB$365</f>
        <v>29.818074218750002</v>
      </c>
      <c r="P34" s="30">
        <f>0.001*[5]GR!$AB$365</f>
        <v>1.1348046875</v>
      </c>
      <c r="Q34" s="30">
        <f>0.001*[5]HU!$AB$365</f>
        <v>2.3727229003906252</v>
      </c>
      <c r="R34" s="30">
        <f>0.001*[5]IE!$AB$365</f>
        <v>1.181915283203125</v>
      </c>
      <c r="S34" s="30">
        <f>0.001*[5]IT!$AB$365</f>
        <v>11.236791015625</v>
      </c>
      <c r="T34" s="30">
        <f>0.001*[5]LA!$AB$365</f>
        <v>0.51474377441406249</v>
      </c>
      <c r="U34" s="30">
        <f>0.001*[5]LT!$AB$365</f>
        <v>0.57700146484375003</v>
      </c>
      <c r="V34" s="30">
        <f>0.001*[5]LU!$AB$365</f>
        <v>7.5099517822265621E-2</v>
      </c>
      <c r="W34" s="30">
        <f>0.001*[5]MT!$AB$365</f>
        <v>1.2299682945013046E-4</v>
      </c>
      <c r="X34" s="30">
        <f>0.001*[5]NL!$AB$365</f>
        <v>8.7963212890625009</v>
      </c>
      <c r="Y34" s="30">
        <f>0.001*[5]PL!$AB$365</f>
        <v>8.0324624023437501</v>
      </c>
      <c r="Z34" s="30">
        <f>0.001*[5]PT!$AB$365</f>
        <v>1.5315609130859376</v>
      </c>
      <c r="AA34" s="30">
        <f>0.001*[5]RO!$AB$365</f>
        <v>2.2829516601562498</v>
      </c>
      <c r="AB34" s="30">
        <f>0.001*[5]SK!$AB$365</f>
        <v>1.7602022705078126</v>
      </c>
      <c r="AC34" s="30">
        <f>0.001*[5]SI!$AB$365</f>
        <v>0.52455413818359375</v>
      </c>
      <c r="AD34" s="30">
        <f>0.001*[5]ES!$AB$365</f>
        <v>10.491425781249999</v>
      </c>
      <c r="AE34" s="30">
        <f>0.001*[5]SE!$AB$365</f>
        <v>13.44221484375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2.95" customHeight="1">
      <c r="B35" s="37" t="s">
        <v>84</v>
      </c>
      <c r="C35" s="38" t="s">
        <v>87</v>
      </c>
      <c r="D35" s="39">
        <f>0.001*[5]EU28!$AB$366</f>
        <v>327.31508778381351</v>
      </c>
      <c r="E35" s="40">
        <f>0.001*[5]AT!$AB$366</f>
        <v>11.149452148437501</v>
      </c>
      <c r="F35" s="40">
        <f>0.001*[5]BE!$AB$366</f>
        <v>11.619896484374999</v>
      </c>
      <c r="G35" s="40">
        <f>0.001*[5]BG!$AB$366</f>
        <v>2.7592497558593752</v>
      </c>
      <c r="H35" s="40">
        <f>0.001*[5]HR!$AB$366</f>
        <v>1.98702978515625</v>
      </c>
      <c r="I35" s="40">
        <f>0.001*[5]CY!$AB$366</f>
        <v>1.4110936279296875</v>
      </c>
      <c r="J35" s="40">
        <f>0.001*[5]CZ!$AB$366</f>
        <v>2.61823583984375</v>
      </c>
      <c r="K35" s="40">
        <f>0.001*[5]DK!$AB$366</f>
        <v>4.5581562499999997</v>
      </c>
      <c r="L35" s="40">
        <f>0.001*[5]EE!$AB$366</f>
        <v>1.8915817260742186E-2</v>
      </c>
      <c r="M35" s="40">
        <f>0.001*[5]FI!$AB$366</f>
        <v>2.1698581542968749</v>
      </c>
      <c r="N35" s="40">
        <f>0.001*[5]FR!$AB$366</f>
        <v>68.347101562500001</v>
      </c>
      <c r="O35" s="40">
        <f>0.001*[5]DE!$AB$366</f>
        <v>77.546132812500005</v>
      </c>
      <c r="P35" s="40">
        <f>0.001*[5]GR!$AB$366</f>
        <v>10.24728125</v>
      </c>
      <c r="Q35" s="40">
        <f>0.001*[5]HU!$AB$366</f>
        <v>3.7361381835937499</v>
      </c>
      <c r="R35" s="40">
        <f>0.001*[5]IE!$AB$366</f>
        <v>3.694806884765625</v>
      </c>
      <c r="S35" s="40">
        <f>0.001*[5]IT!$AB$366</f>
        <v>36.712675781249999</v>
      </c>
      <c r="T35" s="40">
        <f>0.001*[5]LA!$AB$366</f>
        <v>2.6555023193359374E-2</v>
      </c>
      <c r="U35" s="40">
        <f>0.001*[5]LT!$AB$366</f>
        <v>0.10259262084960938</v>
      </c>
      <c r="V35" s="40">
        <f>0.001*[5]LU!$AB$366</f>
        <v>0.25528022766113284</v>
      </c>
      <c r="W35" s="40">
        <f>0.001*[5]MT!$AB$366</f>
        <v>0.22980513000488281</v>
      </c>
      <c r="X35" s="40">
        <f>0.001*[5]NL!$AB$366</f>
        <v>12.19686328125</v>
      </c>
      <c r="Y35" s="40">
        <f>0.001*[5]PL!$AB$366</f>
        <v>2.44399365234375</v>
      </c>
      <c r="Z35" s="40">
        <f>0.001*[5]PT!$AB$366</f>
        <v>5.7116162109374997</v>
      </c>
      <c r="AA35" s="40">
        <f>0.001*[5]RO!$AB$366</f>
        <v>5.4660913085937501</v>
      </c>
      <c r="AB35" s="40">
        <f>0.001*[5]SK!$AB$366</f>
        <v>4.0713037109375003</v>
      </c>
      <c r="AC35" s="40">
        <f>0.001*[5]SI!$AB$366</f>
        <v>1.63488134765625</v>
      </c>
      <c r="AD35" s="40">
        <f>0.001*[5]ES!$AB$366</f>
        <v>56.428937500000004</v>
      </c>
      <c r="AE35" s="40">
        <f>0.001*[5]SE!$AB$366</f>
        <v>0.17114343261718751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2.95" customHeight="1">
      <c r="B36" s="18" t="s">
        <v>88</v>
      </c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</row>
    <row r="37" spans="2:52" ht="12.95" customHeight="1">
      <c r="B37" s="41" t="s">
        <v>89</v>
      </c>
      <c r="C37" s="42" t="s">
        <v>90</v>
      </c>
      <c r="D37" s="43">
        <f>[5]EU28!$AB$396</f>
        <v>0.57020559523945835</v>
      </c>
      <c r="E37" s="44">
        <f>[5]AT!$AB$396</f>
        <v>0.92163342505285828</v>
      </c>
      <c r="F37" s="44">
        <f>[5]BE!$AB$396</f>
        <v>0.37432004261019125</v>
      </c>
      <c r="G37" s="44">
        <f>[5]BG!$AB$396</f>
        <v>0.30947383740953255</v>
      </c>
      <c r="H37" s="44">
        <f>[5]HR!$AB$396</f>
        <v>0.66584812154149675</v>
      </c>
      <c r="I37" s="44">
        <f>[5]CY!$AB$396</f>
        <v>0.4329297651801009</v>
      </c>
      <c r="J37" s="44">
        <f>[5]CZ!$AB$396</f>
        <v>0.18394969711272324</v>
      </c>
      <c r="K37" s="44">
        <f>[5]DK!$AB$396</f>
        <v>0.99026355434081426</v>
      </c>
      <c r="L37" s="44">
        <f>[5]EE!$AB$396</f>
        <v>0.47739991696758616</v>
      </c>
      <c r="M37" s="44">
        <f>[5]FI!$AB$396</f>
        <v>0.52994071468949366</v>
      </c>
      <c r="N37" s="44">
        <f>[5]FR!$AB$396</f>
        <v>0.39965399213892921</v>
      </c>
      <c r="O37" s="44">
        <f>[5]DE!$AB$396</f>
        <v>0.62585951543335061</v>
      </c>
      <c r="P37" s="44">
        <f>[5]GR!$AB$396</f>
        <v>0.65369205628355076</v>
      </c>
      <c r="Q37" s="44">
        <f>[5]HU!$AB$396</f>
        <v>0.21513045032974532</v>
      </c>
      <c r="R37" s="44">
        <f>[5]IE!$AB$396</f>
        <v>0.67650290787419565</v>
      </c>
      <c r="S37" s="44">
        <f>[5]IT!$AB$396</f>
        <v>0.55115836945072028</v>
      </c>
      <c r="T37" s="44">
        <f>[5]LA!$AB$396</f>
        <v>0.59989776539635209</v>
      </c>
      <c r="U37" s="44">
        <f>[5]LT!$AB$396</f>
        <v>0.54826316867119218</v>
      </c>
      <c r="V37" s="44">
        <f>[5]LU!$AB$396</f>
        <v>0.35526031823932763</v>
      </c>
      <c r="W37" s="44">
        <f>[5]MT!$AB$396</f>
        <v>0.12119007153799735</v>
      </c>
      <c r="X37" s="44">
        <f>[5]NL!$AB$396</f>
        <v>0.69504699624968413</v>
      </c>
      <c r="Y37" s="44">
        <f>[5]PL!$AB$396</f>
        <v>0.33812026777624166</v>
      </c>
      <c r="Z37" s="44">
        <f>[5]PT!$AB$396</f>
        <v>0.79963746374754752</v>
      </c>
      <c r="AA37" s="44">
        <f>[5]RO!$AB$396</f>
        <v>0.49642713551825246</v>
      </c>
      <c r="AB37" s="44">
        <f>[5]SK!$AB$396</f>
        <v>0.32234759695652965</v>
      </c>
      <c r="AC37" s="44">
        <f>[5]SI!$AB$396</f>
        <v>0.4521198395091881</v>
      </c>
      <c r="AD37" s="44">
        <f>[5]ES!$AB$396</f>
        <v>0.85992542088070423</v>
      </c>
      <c r="AE37" s="44">
        <f>[5]SE!$AB$396</f>
        <v>0.89904399172692484</v>
      </c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6"/>
      <c r="AY37" s="46"/>
      <c r="AZ37" s="47"/>
    </row>
    <row r="38" spans="2:52" ht="12.95" customHeight="1">
      <c r="B38" s="48" t="s">
        <v>91</v>
      </c>
      <c r="C38" s="49" t="s">
        <v>87</v>
      </c>
      <c r="D38" s="50">
        <f>D33/D37</f>
        <v>3090.8071520996095</v>
      </c>
      <c r="E38" s="51">
        <f t="shared" ref="E38:AE38" si="0">E33/E37</f>
        <v>79.014187500000006</v>
      </c>
      <c r="F38" s="51">
        <f t="shared" si="0"/>
        <v>99.285234374999987</v>
      </c>
      <c r="G38" s="51">
        <f t="shared" si="0"/>
        <v>37.493960937500006</v>
      </c>
      <c r="H38" s="51">
        <f t="shared" si="0"/>
        <v>20.46733984375</v>
      </c>
      <c r="I38" s="51">
        <f t="shared" si="0"/>
        <v>6.2220498046874999</v>
      </c>
      <c r="J38" s="51">
        <f t="shared" si="0"/>
        <v>73.20840625000001</v>
      </c>
      <c r="K38" s="51">
        <f t="shared" si="0"/>
        <v>51.672089843750001</v>
      </c>
      <c r="L38" s="51">
        <f t="shared" si="0"/>
        <v>10.297620117187499</v>
      </c>
      <c r="M38" s="51">
        <f t="shared" si="0"/>
        <v>94.307671874999997</v>
      </c>
      <c r="N38" s="51">
        <f t="shared" si="0"/>
        <v>600.10800000000006</v>
      </c>
      <c r="O38" s="51">
        <f t="shared" si="0"/>
        <v>535.19137499999999</v>
      </c>
      <c r="P38" s="51">
        <f t="shared" si="0"/>
        <v>57.940429687500007</v>
      </c>
      <c r="Q38" s="51">
        <f t="shared" si="0"/>
        <v>53.017511718750001</v>
      </c>
      <c r="R38" s="51">
        <f t="shared" si="0"/>
        <v>56.986996093750008</v>
      </c>
      <c r="S38" s="51">
        <f t="shared" si="0"/>
        <v>339.596</v>
      </c>
      <c r="T38" s="51">
        <f t="shared" si="0"/>
        <v>9.1115791015624996</v>
      </c>
      <c r="U38" s="51">
        <f t="shared" si="0"/>
        <v>13.000759765625</v>
      </c>
      <c r="V38" s="51">
        <f t="shared" si="0"/>
        <v>2.2504050292968754</v>
      </c>
      <c r="W38" s="51">
        <f t="shared" si="0"/>
        <v>3.4890000000000003</v>
      </c>
      <c r="X38" s="51">
        <f t="shared" si="0"/>
        <v>126.867796875</v>
      </c>
      <c r="Y38" s="51">
        <f t="shared" si="0"/>
        <v>197.06690625000002</v>
      </c>
      <c r="Z38" s="51">
        <f t="shared" si="0"/>
        <v>51.353421875000002</v>
      </c>
      <c r="AA38" s="51">
        <f t="shared" si="0"/>
        <v>74.74746875000001</v>
      </c>
      <c r="AB38" s="51">
        <f t="shared" si="0"/>
        <v>35.358609375</v>
      </c>
      <c r="AC38" s="51">
        <f t="shared" si="0"/>
        <v>16.877019531249999</v>
      </c>
      <c r="AD38" s="51">
        <f t="shared" si="0"/>
        <v>294.68531249999995</v>
      </c>
      <c r="AE38" s="51">
        <f t="shared" si="0"/>
        <v>151.19000000000003</v>
      </c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6"/>
      <c r="AY38" s="46"/>
      <c r="AZ38" s="47"/>
    </row>
    <row r="39" spans="2:52" ht="12.95" customHeight="1">
      <c r="B39" s="27"/>
      <c r="C39" s="28"/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6"/>
      <c r="AY39" s="46"/>
      <c r="AZ39" s="47"/>
    </row>
    <row r="40" spans="2:52" ht="18" customHeight="1">
      <c r="B40" s="54" t="s">
        <v>92</v>
      </c>
      <c r="C40" s="55"/>
      <c r="D40" s="19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7"/>
      <c r="AY40" s="17"/>
      <c r="AZ40" s="16"/>
    </row>
    <row r="41" spans="2:52" ht="12.95" customHeight="1">
      <c r="B41" s="56" t="s">
        <v>70</v>
      </c>
      <c r="C41" s="57" t="s">
        <v>93</v>
      </c>
      <c r="D41" s="58">
        <f>IF(D6=0,"n.a.",D22/D6*1000)</f>
        <v>4427.3704285785889</v>
      </c>
      <c r="E41" s="59">
        <f t="shared" ref="E41:AE41" si="1">IF(E6=0,"n.a.",E22/E6*1000)</f>
        <v>1814.0146750518813</v>
      </c>
      <c r="F41" s="59">
        <f t="shared" si="1"/>
        <v>2867.4311793720876</v>
      </c>
      <c r="G41" s="59">
        <f t="shared" si="1"/>
        <v>6061.7335147979138</v>
      </c>
      <c r="H41" s="59">
        <f t="shared" si="1"/>
        <v>6164.252633000563</v>
      </c>
      <c r="I41" s="59">
        <f t="shared" si="1"/>
        <v>6080.140265068997</v>
      </c>
      <c r="J41" s="59">
        <f t="shared" si="1"/>
        <v>5557.0116922193783</v>
      </c>
      <c r="K41" s="59">
        <f t="shared" si="1"/>
        <v>3706.8308886873174</v>
      </c>
      <c r="L41" s="59">
        <f t="shared" si="1"/>
        <v>5607.597441787816</v>
      </c>
      <c r="M41" s="59">
        <f t="shared" si="1"/>
        <v>4501.3645934379529</v>
      </c>
      <c r="N41" s="59">
        <f t="shared" si="1"/>
        <v>5997.1411757039696</v>
      </c>
      <c r="O41" s="59">
        <f t="shared" si="1"/>
        <v>3754.2108389708005</v>
      </c>
      <c r="P41" s="59">
        <f t="shared" si="1"/>
        <v>5160.3366068415953</v>
      </c>
      <c r="Q41" s="59">
        <f t="shared" si="1"/>
        <v>6277.9528413482894</v>
      </c>
      <c r="R41" s="59">
        <f t="shared" si="1"/>
        <v>5881.8436665497575</v>
      </c>
      <c r="S41" s="59">
        <f t="shared" si="1"/>
        <v>3315.4443039063931</v>
      </c>
      <c r="T41" s="59">
        <f t="shared" si="1"/>
        <v>5430.5963129139172</v>
      </c>
      <c r="U41" s="59">
        <f t="shared" si="1"/>
        <v>6114.6425601049168</v>
      </c>
      <c r="V41" s="59">
        <f t="shared" si="1"/>
        <v>1953.3526598396245</v>
      </c>
      <c r="W41" s="59">
        <f t="shared" si="1"/>
        <v>6000</v>
      </c>
      <c r="X41" s="59">
        <f t="shared" si="1"/>
        <v>5417.1895335040335</v>
      </c>
      <c r="Y41" s="59">
        <f t="shared" si="1"/>
        <v>6326.13300117565</v>
      </c>
      <c r="Z41" s="59">
        <f t="shared" si="1"/>
        <v>6417.5855967916877</v>
      </c>
      <c r="AA41" s="59">
        <f t="shared" si="1"/>
        <v>6375.3537397466835</v>
      </c>
      <c r="AB41" s="59">
        <f t="shared" si="1"/>
        <v>5422.0625711699886</v>
      </c>
      <c r="AC41" s="59">
        <f t="shared" si="1"/>
        <v>6225.7124417120413</v>
      </c>
      <c r="AD41" s="59">
        <f t="shared" si="1"/>
        <v>6085.4501683083099</v>
      </c>
      <c r="AE41" s="59">
        <f t="shared" si="1"/>
        <v>5999.3344937118218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2.95" customHeight="1">
      <c r="B42" s="60" t="s">
        <v>72</v>
      </c>
      <c r="C42" s="61" t="s">
        <v>93</v>
      </c>
      <c r="D42" s="62">
        <f t="shared" ref="D42:AE51" si="2">IF(D7=0,"n.a.",D23/D7*1000)</f>
        <v>4590.2750203579981</v>
      </c>
      <c r="E42" s="63">
        <f t="shared" si="2"/>
        <v>5658.3512468166136</v>
      </c>
      <c r="F42" s="63">
        <f t="shared" si="2"/>
        <v>3164.1180248420628</v>
      </c>
      <c r="G42" s="63">
        <f t="shared" si="2"/>
        <v>5233.1892899170689</v>
      </c>
      <c r="H42" s="63">
        <f t="shared" si="2"/>
        <v>4341.2772452709096</v>
      </c>
      <c r="I42" s="63" t="str">
        <f t="shared" si="2"/>
        <v>n.a.</v>
      </c>
      <c r="J42" s="63">
        <f t="shared" si="2"/>
        <v>5121.5508740544756</v>
      </c>
      <c r="K42" s="63">
        <f t="shared" si="2"/>
        <v>4051.1067035178785</v>
      </c>
      <c r="L42" s="63">
        <f t="shared" si="2"/>
        <v>3701.857580413387</v>
      </c>
      <c r="M42" s="63">
        <f t="shared" si="2"/>
        <v>5861.6613585405221</v>
      </c>
      <c r="N42" s="63">
        <f t="shared" si="2"/>
        <v>3861.1880249884703</v>
      </c>
      <c r="O42" s="63">
        <f t="shared" si="2"/>
        <v>4462.3721424840469</v>
      </c>
      <c r="P42" s="63">
        <f t="shared" si="2"/>
        <v>4425.5741247965625</v>
      </c>
      <c r="Q42" s="63">
        <f t="shared" si="2"/>
        <v>2613.0973424667231</v>
      </c>
      <c r="R42" s="63">
        <f t="shared" si="2"/>
        <v>5581.4449638233409</v>
      </c>
      <c r="S42" s="63">
        <f t="shared" si="2"/>
        <v>4288.4584583523629</v>
      </c>
      <c r="T42" s="63">
        <f t="shared" si="2"/>
        <v>5080.8475419306333</v>
      </c>
      <c r="U42" s="63">
        <f t="shared" si="2"/>
        <v>4297.8666522942995</v>
      </c>
      <c r="V42" s="63">
        <f t="shared" si="2"/>
        <v>5665.7039850022611</v>
      </c>
      <c r="W42" s="63" t="str">
        <f t="shared" si="2"/>
        <v>n.a.</v>
      </c>
      <c r="X42" s="63">
        <f t="shared" si="2"/>
        <v>3477.0863810192905</v>
      </c>
      <c r="Y42" s="63">
        <f t="shared" si="2"/>
        <v>4387.4494847487022</v>
      </c>
      <c r="Z42" s="63">
        <f t="shared" si="2"/>
        <v>5923.8838677652138</v>
      </c>
      <c r="AA42" s="63">
        <f t="shared" si="2"/>
        <v>5262.0987220232109</v>
      </c>
      <c r="AB42" s="63">
        <f t="shared" si="2"/>
        <v>5553.4286418876563</v>
      </c>
      <c r="AC42" s="63">
        <f t="shared" si="2"/>
        <v>4698.4373981378194</v>
      </c>
      <c r="AD42" s="63">
        <f t="shared" si="2"/>
        <v>4711.6325767141016</v>
      </c>
      <c r="AE42" s="63">
        <f t="shared" si="2"/>
        <v>5782.1879750394519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2.95" customHeight="1">
      <c r="B43" s="60" t="s">
        <v>73</v>
      </c>
      <c r="C43" s="61" t="s">
        <v>93</v>
      </c>
      <c r="D43" s="62">
        <f t="shared" si="2"/>
        <v>6232.4552262721172</v>
      </c>
      <c r="E43" s="63">
        <f t="shared" si="2"/>
        <v>6697.8834900879656</v>
      </c>
      <c r="F43" s="63">
        <f t="shared" si="2"/>
        <v>6557.4475140672575</v>
      </c>
      <c r="G43" s="63">
        <f t="shared" si="2"/>
        <v>6500.0001456803857</v>
      </c>
      <c r="H43" s="63">
        <f t="shared" si="2"/>
        <v>6500.0006403237476</v>
      </c>
      <c r="I43" s="63">
        <f t="shared" si="2"/>
        <v>5999.9997764825948</v>
      </c>
      <c r="J43" s="63">
        <f t="shared" si="2"/>
        <v>6499.9999414365548</v>
      </c>
      <c r="K43" s="63">
        <f t="shared" si="2"/>
        <v>5826.4212606673818</v>
      </c>
      <c r="L43" s="63">
        <f t="shared" si="2"/>
        <v>6499.9998344443784</v>
      </c>
      <c r="M43" s="63">
        <f t="shared" si="2"/>
        <v>6307.9739489731028</v>
      </c>
      <c r="N43" s="63">
        <f t="shared" si="2"/>
        <v>5781.5200190256946</v>
      </c>
      <c r="O43" s="63">
        <f t="shared" si="2"/>
        <v>6494.7229409132651</v>
      </c>
      <c r="P43" s="63">
        <f t="shared" si="2"/>
        <v>6499.999113115935</v>
      </c>
      <c r="Q43" s="63">
        <f t="shared" si="2"/>
        <v>6499.9995487857368</v>
      </c>
      <c r="R43" s="63">
        <f t="shared" si="2"/>
        <v>6500.0002971638769</v>
      </c>
      <c r="S43" s="63">
        <f t="shared" si="2"/>
        <v>6417.4507672362315</v>
      </c>
      <c r="T43" s="63">
        <f t="shared" si="2"/>
        <v>6500.0000387486516</v>
      </c>
      <c r="U43" s="63">
        <f t="shared" si="2"/>
        <v>6500.00146682582</v>
      </c>
      <c r="V43" s="63">
        <f t="shared" si="2"/>
        <v>6500.001282937923</v>
      </c>
      <c r="W43" s="63" t="str">
        <f t="shared" si="2"/>
        <v>n.a.</v>
      </c>
      <c r="X43" s="63">
        <f t="shared" si="2"/>
        <v>6490.3580990427972</v>
      </c>
      <c r="Y43" s="63">
        <f t="shared" si="2"/>
        <v>6499.9999343880154</v>
      </c>
      <c r="Z43" s="63">
        <f t="shared" si="2"/>
        <v>6267.2036415398798</v>
      </c>
      <c r="AA43" s="63">
        <f t="shared" si="2"/>
        <v>6500.0004635815012</v>
      </c>
      <c r="AB43" s="63">
        <f t="shared" si="2"/>
        <v>6500.000564648275</v>
      </c>
      <c r="AC43" s="63">
        <f t="shared" si="2"/>
        <v>6500.000165654682</v>
      </c>
      <c r="AD43" s="63">
        <f t="shared" si="2"/>
        <v>6499.9996774535675</v>
      </c>
      <c r="AE43" s="63">
        <f t="shared" si="2"/>
        <v>3785.0186057076294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2.95" customHeight="1">
      <c r="B44" s="60" t="s">
        <v>74</v>
      </c>
      <c r="C44" s="61" t="s">
        <v>93</v>
      </c>
      <c r="D44" s="62">
        <f t="shared" si="2"/>
        <v>6817.9213876696713</v>
      </c>
      <c r="E44" s="63">
        <f t="shared" si="2"/>
        <v>6499.9999006589296</v>
      </c>
      <c r="F44" s="63" t="str">
        <f t="shared" si="2"/>
        <v>n.a.</v>
      </c>
      <c r="G44" s="63">
        <f t="shared" si="2"/>
        <v>6647.4818201681264</v>
      </c>
      <c r="H44" s="63">
        <f t="shared" si="2"/>
        <v>6257.4534790473535</v>
      </c>
      <c r="I44" s="63" t="str">
        <f t="shared" si="2"/>
        <v>n.a.</v>
      </c>
      <c r="J44" s="63" t="str">
        <f t="shared" si="2"/>
        <v>n.a.</v>
      </c>
      <c r="K44" s="63">
        <f t="shared" si="2"/>
        <v>4999.9997076417485</v>
      </c>
      <c r="L44" s="63">
        <f t="shared" si="2"/>
        <v>6000</v>
      </c>
      <c r="M44" s="63" t="str">
        <f t="shared" si="2"/>
        <v>n.a.</v>
      </c>
      <c r="N44" s="63">
        <f t="shared" si="2"/>
        <v>6965.2653292697451</v>
      </c>
      <c r="O44" s="63">
        <f t="shared" si="2"/>
        <v>5000</v>
      </c>
      <c r="P44" s="63">
        <f t="shared" si="2"/>
        <v>6728.0669790154707</v>
      </c>
      <c r="Q44" s="63">
        <f t="shared" si="2"/>
        <v>6657.907535057745</v>
      </c>
      <c r="R44" s="63">
        <f t="shared" si="2"/>
        <v>4999.9997743158319</v>
      </c>
      <c r="S44" s="63">
        <f t="shared" si="2"/>
        <v>7088.3261051061982</v>
      </c>
      <c r="T44" s="63">
        <f t="shared" si="2"/>
        <v>6000.0003339341374</v>
      </c>
      <c r="U44" s="63">
        <f t="shared" si="2"/>
        <v>6000.0002939614578</v>
      </c>
      <c r="V44" s="63" t="str">
        <f t="shared" si="2"/>
        <v>n.a.</v>
      </c>
      <c r="W44" s="63" t="str">
        <f t="shared" si="2"/>
        <v>n.a.</v>
      </c>
      <c r="X44" s="63">
        <f t="shared" si="2"/>
        <v>4999.9998963743556</v>
      </c>
      <c r="Y44" s="63" t="str">
        <f t="shared" si="2"/>
        <v>n.a.</v>
      </c>
      <c r="Z44" s="63">
        <f t="shared" si="2"/>
        <v>7397.7269389905287</v>
      </c>
      <c r="AA44" s="63">
        <f t="shared" si="2"/>
        <v>6461.5382830855215</v>
      </c>
      <c r="AB44" s="63">
        <f t="shared" si="2"/>
        <v>6000.0000000000009</v>
      </c>
      <c r="AC44" s="63">
        <f t="shared" si="2"/>
        <v>6461.5384615384619</v>
      </c>
      <c r="AD44" s="63">
        <f t="shared" si="2"/>
        <v>6908.1401560204631</v>
      </c>
      <c r="AE44" s="63" t="str">
        <f t="shared" si="2"/>
        <v>n.a.</v>
      </c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5"/>
      <c r="AY44" s="25"/>
      <c r="AZ44" s="26"/>
    </row>
    <row r="45" spans="2:52" ht="12.95" customHeight="1">
      <c r="B45" s="60" t="s">
        <v>75</v>
      </c>
      <c r="C45" s="61" t="s">
        <v>93</v>
      </c>
      <c r="D45" s="62">
        <f t="shared" si="2"/>
        <v>3112.8489970013788</v>
      </c>
      <c r="E45" s="63">
        <f t="shared" si="2"/>
        <v>4336.245141062177</v>
      </c>
      <c r="F45" s="63">
        <f t="shared" si="2"/>
        <v>2842.045177112926</v>
      </c>
      <c r="G45" s="63">
        <f t="shared" si="2"/>
        <v>1816.4152824677003</v>
      </c>
      <c r="H45" s="63">
        <f t="shared" si="2"/>
        <v>3345.2733428131055</v>
      </c>
      <c r="I45" s="63" t="str">
        <f t="shared" si="2"/>
        <v>n.a.</v>
      </c>
      <c r="J45" s="63">
        <f t="shared" si="2"/>
        <v>2039.0198835075842</v>
      </c>
      <c r="K45" s="63" t="str">
        <f t="shared" si="2"/>
        <v>n.a.</v>
      </c>
      <c r="L45" s="63" t="str">
        <f t="shared" si="2"/>
        <v>n.a.</v>
      </c>
      <c r="M45" s="63">
        <f t="shared" si="2"/>
        <v>4436.5108597470744</v>
      </c>
      <c r="N45" s="63">
        <f t="shared" si="2"/>
        <v>3012.3855248137506</v>
      </c>
      <c r="O45" s="63">
        <f t="shared" si="2"/>
        <v>4545.5221853712146</v>
      </c>
      <c r="P45" s="63">
        <f t="shared" si="2"/>
        <v>1613.1308824868154</v>
      </c>
      <c r="Q45" s="63">
        <f t="shared" si="2"/>
        <v>4142.0836597028674</v>
      </c>
      <c r="R45" s="63">
        <f t="shared" si="2"/>
        <v>3023.9802555446486</v>
      </c>
      <c r="S45" s="63">
        <f t="shared" si="2"/>
        <v>2912.5135894507948</v>
      </c>
      <c r="T45" s="63">
        <f t="shared" si="2"/>
        <v>1907.3900388121124</v>
      </c>
      <c r="U45" s="63">
        <f t="shared" si="2"/>
        <v>3813.7168632276207</v>
      </c>
      <c r="V45" s="63" t="str">
        <f t="shared" si="2"/>
        <v>n.a.</v>
      </c>
      <c r="W45" s="63" t="str">
        <f t="shared" si="2"/>
        <v>n.a.</v>
      </c>
      <c r="X45" s="63">
        <f t="shared" si="2"/>
        <v>2548.5313468591489</v>
      </c>
      <c r="Y45" s="63">
        <f t="shared" si="2"/>
        <v>3533.7672806251094</v>
      </c>
      <c r="Z45" s="63">
        <f t="shared" si="2"/>
        <v>2263.0593209294061</v>
      </c>
      <c r="AA45" s="63">
        <f t="shared" si="2"/>
        <v>2603.2280848230121</v>
      </c>
      <c r="AB45" s="63">
        <f t="shared" si="2"/>
        <v>2474.3591725476062</v>
      </c>
      <c r="AC45" s="63">
        <f t="shared" si="2"/>
        <v>3858.4327599544208</v>
      </c>
      <c r="AD45" s="63">
        <f t="shared" si="2"/>
        <v>2049.3599320739313</v>
      </c>
      <c r="AE45" s="63">
        <f t="shared" si="2"/>
        <v>4032.4887524077535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2.95" customHeight="1">
      <c r="B46" s="60" t="s">
        <v>76</v>
      </c>
      <c r="C46" s="61" t="s">
        <v>93</v>
      </c>
      <c r="D46" s="62">
        <f t="shared" si="2"/>
        <v>3162.3213794825797</v>
      </c>
      <c r="E46" s="63">
        <f t="shared" si="2"/>
        <v>4326.3897482301863</v>
      </c>
      <c r="F46" s="63">
        <f t="shared" si="2"/>
        <v>2860.7841153760269</v>
      </c>
      <c r="G46" s="63">
        <f t="shared" si="2"/>
        <v>1652.5480143229167</v>
      </c>
      <c r="H46" s="63">
        <f t="shared" si="2"/>
        <v>3349.4578458073725</v>
      </c>
      <c r="I46" s="63">
        <f t="shared" si="2"/>
        <v>3065.6250457512192</v>
      </c>
      <c r="J46" s="63">
        <f t="shared" si="2"/>
        <v>2053.5869544604848</v>
      </c>
      <c r="K46" s="63">
        <f t="shared" si="2"/>
        <v>2396.63318258053</v>
      </c>
      <c r="L46" s="63">
        <f t="shared" si="2"/>
        <v>4088.0954945949616</v>
      </c>
      <c r="M46" s="63">
        <f t="shared" si="2"/>
        <v>4436.5110075105613</v>
      </c>
      <c r="N46" s="63">
        <f t="shared" si="2"/>
        <v>3015.3977275897232</v>
      </c>
      <c r="O46" s="63">
        <f t="shared" si="2"/>
        <v>4573.2435223016591</v>
      </c>
      <c r="P46" s="63">
        <f t="shared" si="2"/>
        <v>1620.8535525168527</v>
      </c>
      <c r="Q46" s="63">
        <f t="shared" si="2"/>
        <v>4064.0699281330772</v>
      </c>
      <c r="R46" s="63">
        <f t="shared" si="2"/>
        <v>3040.016867897727</v>
      </c>
      <c r="S46" s="63">
        <f t="shared" si="2"/>
        <v>2914.5224642832013</v>
      </c>
      <c r="T46" s="63">
        <f t="shared" si="2"/>
        <v>1919.6591487478188</v>
      </c>
      <c r="U46" s="63">
        <f t="shared" si="2"/>
        <v>3813.716685909294</v>
      </c>
      <c r="V46" s="63">
        <f t="shared" si="2"/>
        <v>3073.669128101038</v>
      </c>
      <c r="W46" s="63" t="str">
        <f t="shared" si="2"/>
        <v>n.a.</v>
      </c>
      <c r="X46" s="63">
        <f t="shared" si="2"/>
        <v>2548.5315637473286</v>
      </c>
      <c r="Y46" s="63">
        <f t="shared" si="2"/>
        <v>3556.491363999623</v>
      </c>
      <c r="Z46" s="63">
        <f t="shared" si="2"/>
        <v>2291.5657788024378</v>
      </c>
      <c r="AA46" s="63">
        <f t="shared" si="2"/>
        <v>2625.90250429453</v>
      </c>
      <c r="AB46" s="63">
        <f t="shared" si="2"/>
        <v>2518.9277919614042</v>
      </c>
      <c r="AC46" s="63">
        <f t="shared" si="2"/>
        <v>3841.5707761366648</v>
      </c>
      <c r="AD46" s="63">
        <f t="shared" si="2"/>
        <v>2054.8604395755824</v>
      </c>
      <c r="AE46" s="63">
        <f t="shared" si="2"/>
        <v>4043.2645188372185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2.95" customHeight="1">
      <c r="B47" s="60" t="s">
        <v>77</v>
      </c>
      <c r="C47" s="61" t="s">
        <v>93</v>
      </c>
      <c r="D47" s="62">
        <f t="shared" si="2"/>
        <v>1062.5117166613616</v>
      </c>
      <c r="E47" s="63">
        <f t="shared" si="2"/>
        <v>984.74796291455368</v>
      </c>
      <c r="F47" s="63">
        <f t="shared" si="2"/>
        <v>753.07456977777417</v>
      </c>
      <c r="G47" s="63">
        <f t="shared" si="2"/>
        <v>1140.9366821794856</v>
      </c>
      <c r="H47" s="63">
        <f t="shared" si="2"/>
        <v>1037.7634916721372</v>
      </c>
      <c r="I47" s="63">
        <f t="shared" si="2"/>
        <v>1416.5434746467492</v>
      </c>
      <c r="J47" s="63">
        <f t="shared" si="2"/>
        <v>890.3830367197146</v>
      </c>
      <c r="K47" s="63">
        <f t="shared" si="2"/>
        <v>799.92112532113481</v>
      </c>
      <c r="L47" s="63">
        <f t="shared" si="2"/>
        <v>844.07820621142935</v>
      </c>
      <c r="M47" s="63">
        <f t="shared" si="2"/>
        <v>748.50703483707832</v>
      </c>
      <c r="N47" s="63">
        <f t="shared" si="2"/>
        <v>1083.8172846398056</v>
      </c>
      <c r="O47" s="63">
        <f t="shared" si="2"/>
        <v>911.09734351428403</v>
      </c>
      <c r="P47" s="63">
        <f t="shared" si="2"/>
        <v>1277.3535201244226</v>
      </c>
      <c r="Q47" s="63">
        <f t="shared" si="2"/>
        <v>1078.9401045908248</v>
      </c>
      <c r="R47" s="63">
        <f t="shared" si="2"/>
        <v>776.49995842370936</v>
      </c>
      <c r="S47" s="63">
        <f t="shared" si="2"/>
        <v>1354.2148781674873</v>
      </c>
      <c r="T47" s="63">
        <f t="shared" si="2"/>
        <v>866.35940880265048</v>
      </c>
      <c r="U47" s="63">
        <f t="shared" si="2"/>
        <v>864.11797321777146</v>
      </c>
      <c r="V47" s="63">
        <f t="shared" si="2"/>
        <v>813.16555570697176</v>
      </c>
      <c r="W47" s="63">
        <f t="shared" si="2"/>
        <v>1455.3454498914002</v>
      </c>
      <c r="X47" s="63">
        <f t="shared" si="2"/>
        <v>801.97777501918335</v>
      </c>
      <c r="Y47" s="63">
        <f t="shared" si="2"/>
        <v>873.16925049465544</v>
      </c>
      <c r="Z47" s="63">
        <f t="shared" si="2"/>
        <v>1327.167525987061</v>
      </c>
      <c r="AA47" s="63">
        <f t="shared" si="2"/>
        <v>1143.9395002182462</v>
      </c>
      <c r="AB47" s="63">
        <f t="shared" si="2"/>
        <v>916.17538311283067</v>
      </c>
      <c r="AC47" s="63">
        <f t="shared" si="2"/>
        <v>1012.7649792897133</v>
      </c>
      <c r="AD47" s="63">
        <f t="shared" si="2"/>
        <v>1369.332954269986</v>
      </c>
      <c r="AE47" s="63">
        <f t="shared" si="2"/>
        <v>788.93276518083303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2.95" customHeight="1">
      <c r="B48" s="60" t="s">
        <v>78</v>
      </c>
      <c r="C48" s="61" t="s">
        <v>93</v>
      </c>
      <c r="D48" s="62">
        <f t="shared" si="2"/>
        <v>4254.4858477949429</v>
      </c>
      <c r="E48" s="63" t="str">
        <f t="shared" si="2"/>
        <v>n.a.</v>
      </c>
      <c r="F48" s="63" t="str">
        <f t="shared" si="2"/>
        <v>n.a.</v>
      </c>
      <c r="G48" s="63" t="str">
        <f t="shared" si="2"/>
        <v>n.a.</v>
      </c>
      <c r="H48" s="63" t="str">
        <f t="shared" si="2"/>
        <v>n.a.</v>
      </c>
      <c r="I48" s="63">
        <f t="shared" si="2"/>
        <v>4091.7193581932938</v>
      </c>
      <c r="J48" s="63" t="str">
        <f t="shared" si="2"/>
        <v>n.a.</v>
      </c>
      <c r="K48" s="63" t="str">
        <f t="shared" si="2"/>
        <v>n.a.</v>
      </c>
      <c r="L48" s="63" t="str">
        <f t="shared" si="2"/>
        <v>n.a.</v>
      </c>
      <c r="M48" s="63" t="str">
        <f t="shared" si="2"/>
        <v>n.a.</v>
      </c>
      <c r="N48" s="63" t="str">
        <f t="shared" si="2"/>
        <v>n.a.</v>
      </c>
      <c r="O48" s="63" t="str">
        <f t="shared" si="2"/>
        <v>n.a.</v>
      </c>
      <c r="P48" s="63">
        <f t="shared" si="2"/>
        <v>3553.1624474952428</v>
      </c>
      <c r="Q48" s="63" t="str">
        <f t="shared" si="2"/>
        <v>n.a.</v>
      </c>
      <c r="R48" s="63" t="str">
        <f t="shared" si="2"/>
        <v>n.a.</v>
      </c>
      <c r="S48" s="63" t="str">
        <f t="shared" si="2"/>
        <v>n.a.</v>
      </c>
      <c r="T48" s="63" t="str">
        <f t="shared" si="2"/>
        <v>n.a.</v>
      </c>
      <c r="U48" s="63" t="str">
        <f t="shared" si="2"/>
        <v>n.a.</v>
      </c>
      <c r="V48" s="63" t="str">
        <f t="shared" si="2"/>
        <v>n.a.</v>
      </c>
      <c r="W48" s="63" t="str">
        <f t="shared" si="2"/>
        <v>n.a.</v>
      </c>
      <c r="X48" s="63" t="str">
        <f t="shared" si="2"/>
        <v>n.a.</v>
      </c>
      <c r="Y48" s="63" t="str">
        <f t="shared" si="2"/>
        <v>n.a.</v>
      </c>
      <c r="Z48" s="63">
        <f t="shared" si="2"/>
        <v>4095.1003900348946</v>
      </c>
      <c r="AA48" s="63" t="str">
        <f t="shared" si="2"/>
        <v>n.a.</v>
      </c>
      <c r="AB48" s="63" t="str">
        <f t="shared" si="2"/>
        <v>n.a.</v>
      </c>
      <c r="AC48" s="63" t="str">
        <f t="shared" si="2"/>
        <v>n.a.</v>
      </c>
      <c r="AD48" s="63">
        <f t="shared" si="2"/>
        <v>4279.067456983772</v>
      </c>
      <c r="AE48" s="63" t="str">
        <f t="shared" si="2"/>
        <v>n.a.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2.95" customHeight="1">
      <c r="B49" s="60" t="s">
        <v>79</v>
      </c>
      <c r="C49" s="61" t="s">
        <v>93</v>
      </c>
      <c r="D49" s="62">
        <f t="shared" si="2"/>
        <v>3338.8031112463214</v>
      </c>
      <c r="E49" s="63" t="str">
        <f t="shared" si="2"/>
        <v>n.a.</v>
      </c>
      <c r="F49" s="63" t="str">
        <f t="shared" si="2"/>
        <v>n.a.</v>
      </c>
      <c r="G49" s="63" t="str">
        <f t="shared" si="2"/>
        <v>n.a.</v>
      </c>
      <c r="H49" s="63" t="str">
        <f t="shared" si="2"/>
        <v>n.a.</v>
      </c>
      <c r="I49" s="63" t="str">
        <f t="shared" si="2"/>
        <v>n.a.</v>
      </c>
      <c r="J49" s="63" t="str">
        <f t="shared" si="2"/>
        <v>n.a.</v>
      </c>
      <c r="K49" s="63" t="str">
        <f t="shared" si="2"/>
        <v>n.a.</v>
      </c>
      <c r="L49" s="63" t="str">
        <f t="shared" si="2"/>
        <v>n.a.</v>
      </c>
      <c r="M49" s="63" t="str">
        <f t="shared" si="2"/>
        <v>n.a.</v>
      </c>
      <c r="N49" s="63" t="str">
        <f t="shared" si="2"/>
        <v>n.a.</v>
      </c>
      <c r="O49" s="63" t="str">
        <f t="shared" si="2"/>
        <v>n.a.</v>
      </c>
      <c r="P49" s="63" t="str">
        <f t="shared" si="2"/>
        <v>n.a.</v>
      </c>
      <c r="Q49" s="63" t="str">
        <f t="shared" si="2"/>
        <v>n.a.</v>
      </c>
      <c r="R49" s="63">
        <f t="shared" si="2"/>
        <v>3871.2115428658685</v>
      </c>
      <c r="S49" s="63">
        <f t="shared" si="2"/>
        <v>4493.4936351125098</v>
      </c>
      <c r="T49" s="63" t="str">
        <f t="shared" si="2"/>
        <v>n.a.</v>
      </c>
      <c r="U49" s="63" t="str">
        <f t="shared" si="2"/>
        <v>n.a.</v>
      </c>
      <c r="V49" s="63" t="str">
        <f t="shared" si="2"/>
        <v>n.a.</v>
      </c>
      <c r="W49" s="63" t="str">
        <f t="shared" si="2"/>
        <v>n.a.</v>
      </c>
      <c r="X49" s="63" t="str">
        <f t="shared" si="2"/>
        <v>n.a.</v>
      </c>
      <c r="Y49" s="63" t="str">
        <f t="shared" si="2"/>
        <v>n.a.</v>
      </c>
      <c r="Z49" s="63">
        <f t="shared" si="2"/>
        <v>3239.9999776170052</v>
      </c>
      <c r="AA49" s="63" t="str">
        <f t="shared" si="2"/>
        <v>n.a.</v>
      </c>
      <c r="AB49" s="63" t="str">
        <f t="shared" si="2"/>
        <v>n.a.</v>
      </c>
      <c r="AC49" s="63" t="str">
        <f t="shared" si="2"/>
        <v>n.a.</v>
      </c>
      <c r="AD49" s="63" t="str">
        <f t="shared" si="2"/>
        <v>n.a.</v>
      </c>
      <c r="AE49" s="63" t="str">
        <f t="shared" si="2"/>
        <v>n.a.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2.95" customHeight="1">
      <c r="B50" s="60" t="s">
        <v>80</v>
      </c>
      <c r="C50" s="61" t="s">
        <v>93</v>
      </c>
      <c r="D50" s="62">
        <f t="shared" si="2"/>
        <v>2543.5301459820234</v>
      </c>
      <c r="E50" s="63">
        <f t="shared" si="2"/>
        <v>2449.2380755036183</v>
      </c>
      <c r="F50" s="63">
        <f t="shared" si="2"/>
        <v>2532.1105652580659</v>
      </c>
      <c r="G50" s="63">
        <f t="shared" si="2"/>
        <v>2077.3648358095816</v>
      </c>
      <c r="H50" s="63">
        <f t="shared" si="2"/>
        <v>2734.214009637833</v>
      </c>
      <c r="I50" s="63">
        <f t="shared" si="2"/>
        <v>2732.6093259394493</v>
      </c>
      <c r="J50" s="63">
        <f t="shared" si="2"/>
        <v>2618.8834594988198</v>
      </c>
      <c r="K50" s="63">
        <f t="shared" si="2"/>
        <v>2922.8761964949304</v>
      </c>
      <c r="L50" s="63">
        <f t="shared" si="2"/>
        <v>2780.5270827899708</v>
      </c>
      <c r="M50" s="63">
        <f t="shared" si="2"/>
        <v>2367.442516067124</v>
      </c>
      <c r="N50" s="63">
        <f t="shared" si="2"/>
        <v>3110.2153679015696</v>
      </c>
      <c r="O50" s="63">
        <f t="shared" si="2"/>
        <v>2115.665784726189</v>
      </c>
      <c r="P50" s="63">
        <f t="shared" si="2"/>
        <v>3094.0042233370077</v>
      </c>
      <c r="Q50" s="63">
        <f t="shared" si="2"/>
        <v>2325.482001048641</v>
      </c>
      <c r="R50" s="63">
        <f t="shared" si="2"/>
        <v>3370.8309731368695</v>
      </c>
      <c r="S50" s="63">
        <f t="shared" si="2"/>
        <v>2645.7014103400425</v>
      </c>
      <c r="T50" s="63">
        <f t="shared" si="2"/>
        <v>2832.9203837741875</v>
      </c>
      <c r="U50" s="63">
        <f t="shared" si="2"/>
        <v>2901.1675881474212</v>
      </c>
      <c r="V50" s="63">
        <f t="shared" si="2"/>
        <v>2314.8962909415814</v>
      </c>
      <c r="W50" s="63">
        <f t="shared" si="2"/>
        <v>2669.7349699589022</v>
      </c>
      <c r="X50" s="63">
        <f t="shared" si="2"/>
        <v>3104.9002613188541</v>
      </c>
      <c r="Y50" s="63">
        <f t="shared" si="2"/>
        <v>2639.694767730969</v>
      </c>
      <c r="Z50" s="63">
        <f t="shared" si="2"/>
        <v>2244.6893170503258</v>
      </c>
      <c r="AA50" s="63">
        <f t="shared" si="2"/>
        <v>2058.4393251251049</v>
      </c>
      <c r="AB50" s="63">
        <f t="shared" si="2"/>
        <v>2484.9365196269041</v>
      </c>
      <c r="AC50" s="63">
        <f t="shared" si="2"/>
        <v>2505.2214029595289</v>
      </c>
      <c r="AD50" s="63">
        <f t="shared" si="2"/>
        <v>2487.0534800045716</v>
      </c>
      <c r="AE50" s="63">
        <f t="shared" si="2"/>
        <v>2811.8839775650922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2.95" customHeight="1">
      <c r="B51" s="60" t="s">
        <v>81</v>
      </c>
      <c r="C51" s="61" t="s">
        <v>93</v>
      </c>
      <c r="D51" s="62">
        <f t="shared" si="2"/>
        <v>3520.8298366769782</v>
      </c>
      <c r="E51" s="63" t="str">
        <f t="shared" si="2"/>
        <v>n.a.</v>
      </c>
      <c r="F51" s="63">
        <f t="shared" si="2"/>
        <v>3258.1265929625506</v>
      </c>
      <c r="G51" s="63" t="str">
        <f t="shared" ref="G51:AE51" si="3">IF(G16=0,"n.a.",G32/G16*1000)</f>
        <v>n.a.</v>
      </c>
      <c r="H51" s="63" t="str">
        <f t="shared" si="3"/>
        <v>n.a.</v>
      </c>
      <c r="I51" s="63" t="str">
        <f t="shared" si="3"/>
        <v>n.a.</v>
      </c>
      <c r="J51" s="63" t="str">
        <f t="shared" si="3"/>
        <v>n.a.</v>
      </c>
      <c r="K51" s="63">
        <f t="shared" si="3"/>
        <v>3830.5040255016957</v>
      </c>
      <c r="L51" s="63">
        <f t="shared" si="3"/>
        <v>3408.2548662950694</v>
      </c>
      <c r="M51" s="63">
        <f t="shared" si="3"/>
        <v>2964.0685180510777</v>
      </c>
      <c r="N51" s="63">
        <f t="shared" si="3"/>
        <v>3516.7395840286308</v>
      </c>
      <c r="O51" s="63">
        <f t="shared" si="3"/>
        <v>3310.1976574395576</v>
      </c>
      <c r="P51" s="63">
        <f t="shared" si="3"/>
        <v>3032.5416952720761</v>
      </c>
      <c r="Q51" s="63" t="str">
        <f t="shared" si="3"/>
        <v>n.a.</v>
      </c>
      <c r="R51" s="63">
        <f t="shared" si="3"/>
        <v>4134.4076571835449</v>
      </c>
      <c r="S51" s="63">
        <f t="shared" si="3"/>
        <v>2803.5862225967553</v>
      </c>
      <c r="T51" s="63">
        <f t="shared" si="3"/>
        <v>3472.5624528190838</v>
      </c>
      <c r="U51" s="63">
        <f t="shared" si="3"/>
        <v>3390.1479290616285</v>
      </c>
      <c r="V51" s="63" t="str">
        <f t="shared" si="3"/>
        <v>n.a.</v>
      </c>
      <c r="W51" s="63" t="str">
        <f t="shared" si="3"/>
        <v>n.a.</v>
      </c>
      <c r="X51" s="63">
        <f t="shared" si="3"/>
        <v>3510.8879159825951</v>
      </c>
      <c r="Y51" s="63">
        <f t="shared" si="3"/>
        <v>2975.2860762467485</v>
      </c>
      <c r="Z51" s="63" t="str">
        <f t="shared" si="3"/>
        <v>n.a.</v>
      </c>
      <c r="AA51" s="63">
        <f t="shared" si="3"/>
        <v>3257.6638414225281</v>
      </c>
      <c r="AB51" s="63" t="str">
        <f t="shared" si="3"/>
        <v>n.a.</v>
      </c>
      <c r="AC51" s="63" t="str">
        <f t="shared" si="3"/>
        <v>n.a.</v>
      </c>
      <c r="AD51" s="63">
        <f t="shared" si="3"/>
        <v>3135.629533108528</v>
      </c>
      <c r="AE51" s="63">
        <f t="shared" si="3"/>
        <v>3013.4553690136804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2.95" customHeight="1">
      <c r="B52" s="64" t="s">
        <v>82</v>
      </c>
      <c r="C52" s="65" t="s">
        <v>93</v>
      </c>
      <c r="D52" s="66">
        <f t="shared" ref="D52:AE54" si="4">IF(D17=0,"n.a.",D33/D17*1000)</f>
        <v>2033.7982026194125</v>
      </c>
      <c r="E52" s="67">
        <f t="shared" si="4"/>
        <v>2562.6962904640418</v>
      </c>
      <c r="F52" s="67">
        <f t="shared" si="4"/>
        <v>1461.7458717153525</v>
      </c>
      <c r="G52" s="67">
        <f t="shared" si="4"/>
        <v>1694.6601719685284</v>
      </c>
      <c r="H52" s="67">
        <f t="shared" si="4"/>
        <v>2408.8337184380816</v>
      </c>
      <c r="I52" s="67">
        <f t="shared" si="4"/>
        <v>1755.4734810059733</v>
      </c>
      <c r="J52" s="67">
        <f t="shared" si="4"/>
        <v>1858.6731684952863</v>
      </c>
      <c r="K52" s="67">
        <f t="shared" si="4"/>
        <v>2499.3050043800072</v>
      </c>
      <c r="L52" s="67">
        <f t="shared" si="4"/>
        <v>2882.8290286647557</v>
      </c>
      <c r="M52" s="67">
        <f t="shared" si="4"/>
        <v>3007.1071978703712</v>
      </c>
      <c r="N52" s="67">
        <f t="shared" si="4"/>
        <v>1914.0903957727139</v>
      </c>
      <c r="O52" s="67">
        <f t="shared" si="4"/>
        <v>1563.2322264287825</v>
      </c>
      <c r="P52" s="67">
        <f t="shared" si="4"/>
        <v>1911.8665719849803</v>
      </c>
      <c r="Q52" s="67">
        <f t="shared" si="4"/>
        <v>1438.2452603444656</v>
      </c>
      <c r="R52" s="67">
        <f t="shared" si="4"/>
        <v>2526.7828863824511</v>
      </c>
      <c r="S52" s="67">
        <f t="shared" si="4"/>
        <v>2103.415204259853</v>
      </c>
      <c r="T52" s="67">
        <f t="shared" si="4"/>
        <v>2224.6782913373545</v>
      </c>
      <c r="U52" s="67">
        <f t="shared" si="4"/>
        <v>2950.9788354648667</v>
      </c>
      <c r="V52" s="67">
        <f t="shared" si="4"/>
        <v>1478.6529645218156</v>
      </c>
      <c r="W52" s="67">
        <f t="shared" si="4"/>
        <v>1762.3081058876812</v>
      </c>
      <c r="X52" s="67">
        <f t="shared" si="4"/>
        <v>2208.8953291614648</v>
      </c>
      <c r="Y52" s="67">
        <f t="shared" si="4"/>
        <v>2647.3501683785676</v>
      </c>
      <c r="Z52" s="67">
        <f t="shared" si="4"/>
        <v>2169.6663079732543</v>
      </c>
      <c r="AA52" s="67">
        <f t="shared" si="4"/>
        <v>2091.8152262714275</v>
      </c>
      <c r="AB52" s="67">
        <f t="shared" si="4"/>
        <v>1635.7502545883438</v>
      </c>
      <c r="AC52" s="67">
        <f t="shared" si="4"/>
        <v>2181.0368049357844</v>
      </c>
      <c r="AD52" s="67">
        <f t="shared" si="4"/>
        <v>2031.0483339830432</v>
      </c>
      <c r="AE52" s="67">
        <f t="shared" si="4"/>
        <v>3536.4494444346324</v>
      </c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5"/>
      <c r="AY52" s="25"/>
      <c r="AZ52" s="26"/>
    </row>
    <row r="53" spans="2:52" ht="12.95" customHeight="1">
      <c r="B53" s="60" t="s">
        <v>83</v>
      </c>
      <c r="C53" s="61" t="s">
        <v>93</v>
      </c>
      <c r="D53" s="62">
        <f t="shared" si="4"/>
        <v>5091.3944667276091</v>
      </c>
      <c r="E53" s="63">
        <f t="shared" si="4"/>
        <v>5356.2492509516651</v>
      </c>
      <c r="F53" s="63">
        <f t="shared" si="4"/>
        <v>4396.2153092374156</v>
      </c>
      <c r="G53" s="63">
        <f t="shared" si="4"/>
        <v>5849.4703682250838</v>
      </c>
      <c r="H53" s="63">
        <f t="shared" si="4"/>
        <v>6010.3118830684107</v>
      </c>
      <c r="I53" s="63">
        <f t="shared" si="4"/>
        <v>5848.5075721471485</v>
      </c>
      <c r="J53" s="63">
        <f t="shared" si="4"/>
        <v>5391.3729174031523</v>
      </c>
      <c r="K53" s="63">
        <f t="shared" si="4"/>
        <v>4298.1493702577218</v>
      </c>
      <c r="L53" s="63">
        <f t="shared" si="4"/>
        <v>5348.4139315652565</v>
      </c>
      <c r="M53" s="63">
        <f t="shared" si="4"/>
        <v>5807.1721421303191</v>
      </c>
      <c r="N53" s="63">
        <f t="shared" si="4"/>
        <v>5700.2527613133889</v>
      </c>
      <c r="O53" s="63">
        <f t="shared" si="4"/>
        <v>4309.6982688352091</v>
      </c>
      <c r="P53" s="63">
        <f t="shared" si="4"/>
        <v>5502.5934207472328</v>
      </c>
      <c r="Q53" s="63">
        <f t="shared" si="4"/>
        <v>3594.3449757131311</v>
      </c>
      <c r="R53" s="63">
        <f t="shared" si="4"/>
        <v>6146.3593386486255</v>
      </c>
      <c r="S53" s="63">
        <f t="shared" si="4"/>
        <v>4640.865603148528</v>
      </c>
      <c r="T53" s="63">
        <f t="shared" si="4"/>
        <v>5725.2002167597066</v>
      </c>
      <c r="U53" s="63">
        <f t="shared" si="4"/>
        <v>5125.2738709401538</v>
      </c>
      <c r="V53" s="63">
        <f t="shared" si="4"/>
        <v>4668.5826928036377</v>
      </c>
      <c r="W53" s="63">
        <f t="shared" si="4"/>
        <v>6000</v>
      </c>
      <c r="X53" s="63">
        <f t="shared" si="4"/>
        <v>5055.2797479048077</v>
      </c>
      <c r="Y53" s="63">
        <f t="shared" si="4"/>
        <v>5102.7853022695017</v>
      </c>
      <c r="Z53" s="63">
        <f t="shared" si="4"/>
        <v>6488.190344531753</v>
      </c>
      <c r="AA53" s="63">
        <f t="shared" si="4"/>
        <v>6031.0317605690116</v>
      </c>
      <c r="AB53" s="63">
        <f t="shared" si="4"/>
        <v>5918.6631966357045</v>
      </c>
      <c r="AC53" s="63">
        <f t="shared" si="4"/>
        <v>5747.6071825235676</v>
      </c>
      <c r="AD53" s="63">
        <f t="shared" si="4"/>
        <v>6084.6086214272755</v>
      </c>
      <c r="AE53" s="63">
        <f t="shared" si="4"/>
        <v>5729.580802979669</v>
      </c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5"/>
      <c r="AY53" s="25"/>
      <c r="AZ53" s="26"/>
    </row>
    <row r="54" spans="2:52" ht="12.95" customHeight="1">
      <c r="B54" s="68" t="s">
        <v>84</v>
      </c>
      <c r="C54" s="69" t="s">
        <v>93</v>
      </c>
      <c r="D54" s="70">
        <f t="shared" si="4"/>
        <v>989.27540227650763</v>
      </c>
      <c r="E54" s="71">
        <f t="shared" si="4"/>
        <v>967.11375512800646</v>
      </c>
      <c r="F54" s="71">
        <f t="shared" si="4"/>
        <v>795.07454692118085</v>
      </c>
      <c r="G54" s="71">
        <f t="shared" si="4"/>
        <v>1075.7863970580536</v>
      </c>
      <c r="H54" s="71">
        <f t="shared" si="4"/>
        <v>1033.7299137795701</v>
      </c>
      <c r="I54" s="71">
        <f t="shared" si="4"/>
        <v>1396.0368119527259</v>
      </c>
      <c r="J54" s="71">
        <f t="shared" si="4"/>
        <v>852.29898248273196</v>
      </c>
      <c r="K54" s="71">
        <f t="shared" si="4"/>
        <v>780.63994368416638</v>
      </c>
      <c r="L54" s="71">
        <f t="shared" si="4"/>
        <v>821.13153506900255</v>
      </c>
      <c r="M54" s="71">
        <f t="shared" si="4"/>
        <v>732.16039792207971</v>
      </c>
      <c r="N54" s="71">
        <f t="shared" si="4"/>
        <v>1020.8013667892706</v>
      </c>
      <c r="O54" s="71">
        <f t="shared" si="4"/>
        <v>822.34201868256991</v>
      </c>
      <c r="P54" s="71">
        <f t="shared" si="4"/>
        <v>1212.6077174022325</v>
      </c>
      <c r="Q54" s="71">
        <f t="shared" si="4"/>
        <v>1001.3859404391114</v>
      </c>
      <c r="R54" s="71">
        <f t="shared" si="4"/>
        <v>757.82485120344188</v>
      </c>
      <c r="S54" s="71">
        <f t="shared" si="4"/>
        <v>1192.1079543562741</v>
      </c>
      <c r="T54" s="71">
        <f t="shared" si="4"/>
        <v>846.07815397240699</v>
      </c>
      <c r="U54" s="71">
        <f t="shared" si="4"/>
        <v>841.77385594639702</v>
      </c>
      <c r="V54" s="71">
        <f t="shared" si="4"/>
        <v>832.41923365890318</v>
      </c>
      <c r="W54" s="71">
        <f t="shared" si="4"/>
        <v>1443.5177126864241</v>
      </c>
      <c r="X54" s="71">
        <f t="shared" si="4"/>
        <v>788.19468811199113</v>
      </c>
      <c r="Y54" s="71">
        <f t="shared" si="4"/>
        <v>842.53271920491215</v>
      </c>
      <c r="Z54" s="71">
        <f t="shared" si="4"/>
        <v>1346.9040203116992</v>
      </c>
      <c r="AA54" s="71">
        <f t="shared" si="4"/>
        <v>1094.2203709608273</v>
      </c>
      <c r="AB54" s="71">
        <f t="shared" si="4"/>
        <v>909.90539440568443</v>
      </c>
      <c r="AC54" s="71">
        <f t="shared" si="4"/>
        <v>967.31889622512313</v>
      </c>
      <c r="AD54" s="71">
        <f t="shared" si="4"/>
        <v>1294.3527800640859</v>
      </c>
      <c r="AE54" s="71">
        <f t="shared" si="4"/>
        <v>755.96509151809505</v>
      </c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5"/>
      <c r="AY54" s="25"/>
      <c r="AZ54" s="26"/>
    </row>
    <row r="55" spans="2:52" s="76" customFormat="1" ht="12.95" customHeight="1">
      <c r="B55" s="72"/>
      <c r="C55" s="73"/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25"/>
      <c r="AY55" s="25"/>
      <c r="AZ55" s="75"/>
    </row>
    <row r="56" spans="2:52" s="76" customFormat="1" ht="18" customHeight="1">
      <c r="B56" s="7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</row>
    <row r="57" spans="2:52" s="76" customFormat="1" ht="12.95" customHeight="1">
      <c r="B57" s="78"/>
      <c r="C57" s="73"/>
      <c r="D57" s="73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25"/>
      <c r="AY57" s="25"/>
      <c r="AZ57" s="75"/>
    </row>
    <row r="58" spans="2:52" s="76" customFormat="1" ht="12.95" customHeight="1">
      <c r="B58" s="78"/>
      <c r="C58" s="73"/>
      <c r="D58" s="73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25"/>
      <c r="AY58" s="25"/>
      <c r="AZ58" s="75"/>
    </row>
    <row r="59" spans="2:52" s="76" customFormat="1" ht="12.95" customHeight="1">
      <c r="B59" s="78"/>
      <c r="C59" s="73"/>
      <c r="D59" s="73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25"/>
      <c r="AY59" s="25"/>
      <c r="AZ59" s="75"/>
    </row>
    <row r="60" spans="2:52" s="76" customFormat="1" ht="12.95" customHeight="1">
      <c r="B60" s="78"/>
      <c r="C60" s="73"/>
      <c r="D60" s="73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25"/>
      <c r="AY60" s="25"/>
      <c r="AZ60" s="75"/>
    </row>
    <row r="61" spans="2:52" s="76" customFormat="1" ht="12.95" customHeight="1">
      <c r="B61" s="72"/>
      <c r="C61" s="73"/>
      <c r="D61" s="73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25"/>
      <c r="AY61" s="25"/>
      <c r="AZ61" s="75"/>
    </row>
    <row r="62" spans="2:52" s="76" customFormat="1" ht="12.95" customHeight="1">
      <c r="B62" s="72"/>
      <c r="C62" s="73"/>
      <c r="D62" s="73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25"/>
      <c r="AY62" s="25"/>
      <c r="AZ62" s="75"/>
    </row>
    <row r="63" spans="2:52" s="76" customFormat="1">
      <c r="B63" s="81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</row>
    <row r="64" spans="2:52" s="76" customFormat="1">
      <c r="B64" s="81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</row>
    <row r="65" spans="2:52" s="76" customFormat="1">
      <c r="B65" s="81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</row>
    <row r="66" spans="2:52" s="76" customFormat="1">
      <c r="B66" s="81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</row>
    <row r="67" spans="2:52" s="76" customFormat="1">
      <c r="B67" s="81"/>
      <c r="E67" s="79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</row>
    <row r="68" spans="2:52" s="76" customFormat="1">
      <c r="B68" s="81"/>
      <c r="E68" s="79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</row>
    <row r="69" spans="2:52" s="76" customFormat="1">
      <c r="B69" s="81"/>
      <c r="E69" s="79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</row>
    <row r="70" spans="2:52" s="76" customFormat="1">
      <c r="B70" s="81"/>
      <c r="E70" s="79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</row>
    <row r="71" spans="2:52" s="76" customFormat="1">
      <c r="B71" s="81"/>
      <c r="E71" s="79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</row>
    <row r="72" spans="2:52" s="76" customFormat="1">
      <c r="B72" s="81"/>
      <c r="E72" s="79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</row>
    <row r="73" spans="2:52" s="76" customFormat="1">
      <c r="B73" s="81"/>
      <c r="E73" s="79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</row>
    <row r="74" spans="2:52" s="76" customFormat="1">
      <c r="B74" s="81"/>
      <c r="E74" s="79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>
      <c r="B75" s="81"/>
      <c r="E75" s="79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</row>
    <row r="76" spans="2:52" s="76" customFormat="1">
      <c r="B76" s="81"/>
      <c r="E76" s="79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</row>
    <row r="77" spans="2:52" s="76" customFormat="1">
      <c r="B77" s="81"/>
      <c r="E77" s="79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</row>
    <row r="78" spans="2:52" s="76" customFormat="1">
      <c r="B78" s="81"/>
      <c r="E78" s="79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</row>
    <row r="79" spans="2:52" s="76" customFormat="1">
      <c r="B79" s="81"/>
      <c r="E79" s="79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</row>
    <row r="80" spans="2:52" s="76" customFormat="1">
      <c r="B80" s="81"/>
      <c r="E80" s="79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</row>
    <row r="81" spans="2:52" s="76" customFormat="1">
      <c r="B81" s="81"/>
      <c r="E81" s="79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>
      <c r="B82" s="81"/>
      <c r="E82" s="79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>
      <c r="B83" s="81"/>
      <c r="E83" s="79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>
      <c r="B84" s="81"/>
      <c r="E84" s="79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ht="42" customHeight="1">
      <c r="B85" s="82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ht="24.75" customHeight="1">
      <c r="B86" s="83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ht="31.5" customHeight="1">
      <c r="B87" s="77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ht="12.95" customHeight="1">
      <c r="B88" s="78"/>
      <c r="C88" s="73"/>
      <c r="D88" s="73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25"/>
      <c r="AY88" s="25"/>
      <c r="AZ88" s="25"/>
    </row>
    <row r="89" spans="2:52" s="76" customFormat="1" ht="12.95" customHeight="1">
      <c r="B89" s="78"/>
      <c r="C89" s="73"/>
      <c r="D89" s="73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/>
      <c r="AM89" s="79"/>
      <c r="AN89" s="79"/>
      <c r="AO89" s="79"/>
      <c r="AP89" s="79"/>
      <c r="AQ89" s="79"/>
      <c r="AR89" s="79"/>
      <c r="AS89" s="79"/>
      <c r="AT89" s="79"/>
      <c r="AU89" s="79"/>
      <c r="AV89" s="79"/>
      <c r="AW89" s="79"/>
      <c r="AX89" s="25"/>
      <c r="AY89" s="25"/>
      <c r="AZ89" s="25"/>
    </row>
    <row r="90" spans="2:52" s="76" customFormat="1" ht="12.95" customHeight="1">
      <c r="B90" s="78"/>
      <c r="C90" s="73"/>
      <c r="D90" s="73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79"/>
      <c r="AP90" s="79"/>
      <c r="AQ90" s="79"/>
      <c r="AR90" s="79"/>
      <c r="AS90" s="79"/>
      <c r="AT90" s="79"/>
      <c r="AU90" s="79"/>
      <c r="AV90" s="79"/>
      <c r="AW90" s="79"/>
      <c r="AX90" s="25"/>
      <c r="AY90" s="25"/>
      <c r="AZ90" s="25"/>
    </row>
    <row r="91" spans="2:52" s="76" customFormat="1" ht="12.95" customHeight="1">
      <c r="B91" s="78"/>
      <c r="C91" s="73"/>
      <c r="D91" s="73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25"/>
      <c r="AY91" s="25"/>
      <c r="AZ91" s="25"/>
    </row>
    <row r="92" spans="2:52" s="76" customFormat="1" ht="12.95" customHeight="1">
      <c r="B92" s="78"/>
      <c r="C92" s="73"/>
      <c r="D92" s="73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79"/>
      <c r="AQ92" s="79"/>
      <c r="AR92" s="79"/>
      <c r="AS92" s="79"/>
      <c r="AT92" s="79"/>
      <c r="AU92" s="79"/>
      <c r="AV92" s="79"/>
      <c r="AW92" s="79"/>
      <c r="AX92" s="25"/>
      <c r="AY92" s="25"/>
      <c r="AZ92" s="25"/>
    </row>
    <row r="93" spans="2:52" s="76" customFormat="1" ht="12.95" customHeight="1">
      <c r="B93" s="78"/>
      <c r="C93" s="73"/>
      <c r="D93" s="73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79"/>
      <c r="AM93" s="79"/>
      <c r="AN93" s="79"/>
      <c r="AO93" s="79"/>
      <c r="AP93" s="79"/>
      <c r="AQ93" s="79"/>
      <c r="AR93" s="79"/>
      <c r="AS93" s="79"/>
      <c r="AT93" s="79"/>
      <c r="AU93" s="79"/>
      <c r="AV93" s="79"/>
      <c r="AW93" s="79"/>
      <c r="AX93" s="25"/>
      <c r="AY93" s="25"/>
      <c r="AZ93" s="25"/>
    </row>
    <row r="94" spans="2:52" s="76" customFormat="1" ht="12.95" customHeight="1">
      <c r="B94" s="78"/>
      <c r="C94" s="73"/>
      <c r="D94" s="73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25"/>
      <c r="AY94" s="25"/>
      <c r="AZ94" s="25"/>
    </row>
    <row r="95" spans="2:52" s="76" customFormat="1" ht="12.95" customHeight="1">
      <c r="B95" s="78"/>
      <c r="C95" s="73"/>
      <c r="D95" s="73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79"/>
      <c r="AP95" s="79"/>
      <c r="AQ95" s="79"/>
      <c r="AR95" s="79"/>
      <c r="AS95" s="79"/>
      <c r="AT95" s="79"/>
      <c r="AU95" s="79"/>
      <c r="AV95" s="79"/>
      <c r="AW95" s="79"/>
      <c r="AX95" s="25"/>
      <c r="AY95" s="25"/>
      <c r="AZ95" s="25"/>
    </row>
    <row r="96" spans="2:52" s="76" customFormat="1" ht="12.95" customHeight="1">
      <c r="B96" s="78"/>
      <c r="C96" s="73"/>
      <c r="D96" s="73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79"/>
      <c r="AM96" s="79"/>
      <c r="AN96" s="79"/>
      <c r="AO96" s="79"/>
      <c r="AP96" s="79"/>
      <c r="AQ96" s="79"/>
      <c r="AR96" s="79"/>
      <c r="AS96" s="79"/>
      <c r="AT96" s="79"/>
      <c r="AU96" s="79"/>
      <c r="AV96" s="79"/>
      <c r="AW96" s="79"/>
      <c r="AX96" s="25"/>
      <c r="AY96" s="25"/>
      <c r="AZ96" s="25"/>
    </row>
    <row r="97" spans="2:52" s="76" customFormat="1" ht="12.95" customHeight="1">
      <c r="B97" s="78"/>
      <c r="C97" s="73"/>
      <c r="D97" s="73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79"/>
      <c r="AM97" s="79"/>
      <c r="AN97" s="79"/>
      <c r="AO97" s="79"/>
      <c r="AP97" s="79"/>
      <c r="AQ97" s="79"/>
      <c r="AR97" s="79"/>
      <c r="AS97" s="79"/>
      <c r="AT97" s="79"/>
      <c r="AU97" s="79"/>
      <c r="AV97" s="79"/>
      <c r="AW97" s="79"/>
      <c r="AX97" s="25"/>
      <c r="AY97" s="25"/>
      <c r="AZ97" s="25"/>
    </row>
    <row r="98" spans="2:52" s="76" customFormat="1" ht="12.95" customHeight="1">
      <c r="B98" s="78"/>
      <c r="C98" s="73"/>
      <c r="D98" s="73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79"/>
      <c r="AM98" s="79"/>
      <c r="AN98" s="79"/>
      <c r="AO98" s="79"/>
      <c r="AP98" s="79"/>
      <c r="AQ98" s="79"/>
      <c r="AR98" s="79"/>
      <c r="AS98" s="79"/>
      <c r="AT98" s="79"/>
      <c r="AU98" s="79"/>
      <c r="AV98" s="79"/>
      <c r="AW98" s="79"/>
      <c r="AX98" s="25"/>
      <c r="AY98" s="25"/>
      <c r="AZ98" s="25"/>
    </row>
    <row r="99" spans="2:52" s="76" customFormat="1" ht="12.95" customHeight="1">
      <c r="B99" s="78"/>
      <c r="C99" s="73"/>
      <c r="D99" s="73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25"/>
      <c r="AY99" s="25"/>
      <c r="AZ99" s="25"/>
    </row>
    <row r="100" spans="2:52" s="76" customFormat="1" ht="12.95" customHeight="1">
      <c r="B100" s="78"/>
      <c r="C100" s="73"/>
      <c r="D100" s="73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P100" s="79"/>
      <c r="AQ100" s="79"/>
      <c r="AR100" s="79"/>
      <c r="AS100" s="79"/>
      <c r="AT100" s="79"/>
      <c r="AU100" s="79"/>
      <c r="AV100" s="79"/>
      <c r="AW100" s="79"/>
      <c r="AX100" s="25"/>
      <c r="AY100" s="25"/>
      <c r="AZ100" s="25"/>
    </row>
    <row r="101" spans="2:52" s="76" customFormat="1" ht="12.95" customHeight="1">
      <c r="B101" s="78"/>
      <c r="C101" s="73"/>
      <c r="D101" s="73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25"/>
      <c r="AY101" s="25"/>
      <c r="AZ101" s="25"/>
    </row>
    <row r="102" spans="2:52" s="76" customFormat="1" ht="12.95" customHeight="1">
      <c r="B102" s="78"/>
      <c r="C102" s="73"/>
      <c r="D102" s="73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P102" s="79"/>
      <c r="AQ102" s="79"/>
      <c r="AR102" s="79"/>
      <c r="AS102" s="79"/>
      <c r="AT102" s="79"/>
      <c r="AU102" s="79"/>
      <c r="AV102" s="79"/>
      <c r="AW102" s="79"/>
      <c r="AX102" s="25"/>
      <c r="AY102" s="25"/>
      <c r="AZ102" s="25"/>
    </row>
    <row r="103" spans="2:52" s="76" customFormat="1" ht="12.95" customHeight="1">
      <c r="B103" s="78"/>
      <c r="C103" s="73"/>
      <c r="D103" s="73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P103" s="79"/>
      <c r="AQ103" s="79"/>
      <c r="AR103" s="79"/>
      <c r="AS103" s="79"/>
      <c r="AT103" s="79"/>
      <c r="AU103" s="79"/>
      <c r="AV103" s="79"/>
      <c r="AW103" s="79"/>
      <c r="AX103" s="25"/>
      <c r="AY103" s="25"/>
      <c r="AZ103" s="25"/>
    </row>
    <row r="104" spans="2:52" s="76" customFormat="1" ht="12.95" customHeight="1">
      <c r="B104" s="78"/>
      <c r="C104" s="73"/>
      <c r="D104" s="73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P104" s="79"/>
      <c r="AQ104" s="79"/>
      <c r="AR104" s="79"/>
      <c r="AS104" s="79"/>
      <c r="AT104" s="79"/>
      <c r="AU104" s="79"/>
      <c r="AV104" s="79"/>
      <c r="AW104" s="79"/>
      <c r="AX104" s="25"/>
      <c r="AY104" s="25"/>
      <c r="AZ104" s="25"/>
    </row>
    <row r="105" spans="2:52" s="76" customFormat="1" ht="12.95" customHeight="1">
      <c r="B105" s="78"/>
      <c r="C105" s="73"/>
      <c r="D105" s="73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P105" s="79"/>
      <c r="AQ105" s="79"/>
      <c r="AR105" s="79"/>
      <c r="AS105" s="79"/>
      <c r="AT105" s="79"/>
      <c r="AU105" s="79"/>
      <c r="AV105" s="79"/>
      <c r="AW105" s="79"/>
      <c r="AX105" s="25"/>
      <c r="AY105" s="25"/>
      <c r="AZ105" s="25"/>
    </row>
    <row r="106" spans="2:52" s="76" customFormat="1" ht="12.95" customHeight="1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2.95" customHeight="1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2.95" customHeight="1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2.95" customHeight="1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2.95" customHeight="1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>
      <c r="B111" s="72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>
      <c r="B112" s="72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>
      <c r="B113" s="72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>
      <c r="B114" s="72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>
      <c r="B115" s="72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>
      <c r="B116" s="72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31.5" customHeight="1">
      <c r="B117" s="77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17"/>
      <c r="AY117" s="17"/>
      <c r="AZ117" s="17"/>
    </row>
    <row r="118" spans="2:52" s="76" customFormat="1" ht="12.95" customHeight="1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2.95" customHeight="1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2.95" customHeight="1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2.95" customHeight="1">
      <c r="B121" s="84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2.95" customHeight="1">
      <c r="B122" s="72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2.95" customHeight="1">
      <c r="B123" s="72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2.95" customHeight="1">
      <c r="B124" s="72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17"/>
      <c r="AY124" s="17"/>
      <c r="AZ124" s="17"/>
    </row>
    <row r="125" spans="2:52" s="76" customFormat="1" ht="12.95" customHeight="1">
      <c r="B125" s="72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17"/>
      <c r="AY125" s="17"/>
      <c r="AZ125" s="17"/>
    </row>
    <row r="126" spans="2:52" s="76" customFormat="1" ht="12.95" customHeight="1">
      <c r="B126" s="72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17"/>
      <c r="AY126" s="17"/>
      <c r="AZ126" s="17"/>
    </row>
    <row r="127" spans="2:52" s="76" customFormat="1" ht="12.95" customHeight="1">
      <c r="B127" s="72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17"/>
      <c r="AY127" s="17"/>
      <c r="AZ127" s="17"/>
    </row>
    <row r="128" spans="2:52" s="76" customFormat="1" ht="12.95" customHeight="1">
      <c r="B128" s="72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17"/>
      <c r="AY128" s="17"/>
      <c r="AZ128" s="17"/>
    </row>
    <row r="129" spans="2:52" s="76" customFormat="1" ht="12.95" customHeight="1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17"/>
      <c r="AY129" s="17"/>
      <c r="AZ129" s="17"/>
    </row>
    <row r="130" spans="2:52" s="76" customFormat="1">
      <c r="B130" s="81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17"/>
      <c r="AY130" s="17"/>
      <c r="AZ130" s="17"/>
    </row>
    <row r="131" spans="2:52" s="76" customFormat="1">
      <c r="B131" s="81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17"/>
      <c r="AY131" s="17"/>
      <c r="AZ131" s="17"/>
    </row>
    <row r="132" spans="2:52" s="76" customFormat="1">
      <c r="B132" s="81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17"/>
      <c r="AY132" s="17"/>
      <c r="AZ132" s="17"/>
    </row>
    <row r="133" spans="2:52" s="76" customFormat="1">
      <c r="B133" s="81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17"/>
      <c r="AY133" s="17"/>
      <c r="AZ133" s="17"/>
    </row>
    <row r="134" spans="2:52" s="76" customFormat="1">
      <c r="B134" s="81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17"/>
      <c r="AY134" s="17"/>
      <c r="AZ134" s="17"/>
    </row>
    <row r="135" spans="2:52" s="76" customFormat="1">
      <c r="B135" s="81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37.5" customHeight="1">
      <c r="B136" s="8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17"/>
      <c r="AY136" s="17"/>
      <c r="AZ136" s="17"/>
    </row>
    <row r="137" spans="2:52" s="76" customFormat="1" ht="18" customHeight="1">
      <c r="B137" s="77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17"/>
      <c r="AY137" s="17"/>
      <c r="AZ137" s="17"/>
    </row>
    <row r="138" spans="2:52" s="76" customFormat="1" ht="12.95" customHeight="1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2.95" customHeight="1">
      <c r="B139" s="78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2.95" customHeight="1">
      <c r="B140" s="78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2.95" customHeight="1">
      <c r="B141" s="78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2.95" customHeight="1">
      <c r="B142" s="78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25"/>
      <c r="AY142" s="25"/>
      <c r="AZ142" s="25"/>
    </row>
    <row r="143" spans="2:52" s="76" customFormat="1" ht="12.95" customHeight="1">
      <c r="B143" s="78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25"/>
      <c r="AY143" s="25"/>
      <c r="AZ143" s="25"/>
    </row>
    <row r="144" spans="2:52" s="76" customFormat="1" ht="12.95" customHeight="1">
      <c r="B144" s="78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25"/>
      <c r="AY144" s="25"/>
      <c r="AZ144" s="25"/>
    </row>
    <row r="145" spans="2:52" s="76" customFormat="1" ht="12.95" customHeight="1">
      <c r="B145" s="78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25"/>
      <c r="AY145" s="25"/>
      <c r="AZ145" s="25"/>
    </row>
    <row r="146" spans="2:52" s="76" customFormat="1" ht="12.95" customHeight="1">
      <c r="B146" s="78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25"/>
      <c r="AY146" s="25"/>
      <c r="AZ146" s="25"/>
    </row>
    <row r="147" spans="2:52" s="76" customFormat="1" ht="12.95" customHeight="1">
      <c r="B147" s="78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25"/>
      <c r="AY147" s="25"/>
      <c r="AZ147" s="25"/>
    </row>
    <row r="148" spans="2:52" s="76" customFormat="1" ht="12.95" customHeight="1">
      <c r="B148" s="78"/>
      <c r="C148" s="73"/>
      <c r="D148" s="73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25"/>
      <c r="AY148" s="25"/>
      <c r="AZ148" s="25"/>
    </row>
    <row r="149" spans="2:52" s="76" customFormat="1" ht="12.95" customHeight="1">
      <c r="B149" s="78"/>
      <c r="C149" s="73"/>
      <c r="D149" s="73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25"/>
      <c r="AY149" s="25"/>
      <c r="AZ149" s="25"/>
    </row>
    <row r="150" spans="2:52" s="76" customFormat="1" ht="12.95" customHeight="1">
      <c r="B150" s="78"/>
      <c r="C150" s="73"/>
      <c r="D150" s="73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25"/>
      <c r="AY150" s="25"/>
      <c r="AZ150" s="25"/>
    </row>
    <row r="151" spans="2:52" s="76" customFormat="1" ht="12.95" customHeight="1">
      <c r="B151" s="78"/>
      <c r="C151" s="73"/>
      <c r="D151" s="73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25"/>
      <c r="AY151" s="25"/>
      <c r="AZ151" s="25"/>
    </row>
    <row r="152" spans="2:52" s="76" customFormat="1" ht="12.95" customHeight="1">
      <c r="B152" s="78"/>
      <c r="C152" s="73"/>
      <c r="D152" s="73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25"/>
      <c r="AY152" s="25"/>
      <c r="AZ152" s="25"/>
    </row>
    <row r="153" spans="2:52" s="76" customFormat="1" ht="12.95" customHeight="1">
      <c r="B153" s="78"/>
      <c r="C153" s="73"/>
      <c r="D153" s="73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25"/>
      <c r="AY153" s="25"/>
      <c r="AZ153" s="25"/>
    </row>
    <row r="154" spans="2:52" s="76" customFormat="1" ht="12.95" customHeight="1">
      <c r="B154" s="78"/>
      <c r="C154" s="73"/>
      <c r="D154" s="7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25"/>
      <c r="AY154" s="25"/>
      <c r="AZ154" s="25"/>
    </row>
    <row r="155" spans="2:52" s="76" customFormat="1" ht="12.95" customHeight="1">
      <c r="B155" s="78"/>
      <c r="C155" s="73"/>
      <c r="D155" s="73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25"/>
      <c r="AY155" s="25"/>
      <c r="AZ155" s="25"/>
    </row>
    <row r="156" spans="2:52" s="76" customFormat="1" ht="12.95" customHeight="1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2.95" customHeight="1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2.95" customHeight="1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2.95" customHeight="1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2.95" customHeight="1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2.95" customHeight="1">
      <c r="B161" s="72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2.95" customHeight="1">
      <c r="B162" s="72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2.95" customHeight="1">
      <c r="B163" s="72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2.95" customHeight="1">
      <c r="B164" s="72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2.95" customHeight="1">
      <c r="B165" s="72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2.95" customHeight="1">
      <c r="B166" s="72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8" customHeight="1">
      <c r="B167" s="77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17"/>
      <c r="AY167" s="17"/>
      <c r="AZ167" s="17"/>
    </row>
    <row r="168" spans="2:52" s="76" customFormat="1" ht="12.95" customHeight="1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2.95" customHeight="1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2.95" customHeight="1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2.95" customHeight="1">
      <c r="B171" s="84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2.95" customHeight="1">
      <c r="B172" s="72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2.95" customHeight="1">
      <c r="B173" s="72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31.5" customHeight="1">
      <c r="B174" s="77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17"/>
      <c r="AY174" s="17"/>
      <c r="AZ174" s="17"/>
    </row>
    <row r="175" spans="2:52" s="76" customFormat="1" ht="12.95" customHeight="1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2.95" customHeight="1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2.95" customHeight="1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2.95" customHeight="1">
      <c r="B178" s="84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2.95" customHeight="1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2.95" customHeight="1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31.5" customHeight="1">
      <c r="B181" s="77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17"/>
      <c r="AY181" s="17"/>
      <c r="AZ181" s="17"/>
    </row>
    <row r="182" spans="2:52" s="76" customFormat="1" ht="12.95" customHeight="1">
      <c r="B182" s="78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2.95" customHeight="1">
      <c r="B183" s="78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2.95" customHeight="1">
      <c r="B184" s="78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>
      <c r="B185" s="81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37.5" customHeight="1">
      <c r="B186" s="8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17"/>
      <c r="AY186" s="17"/>
      <c r="AZ186" s="17"/>
    </row>
    <row r="187" spans="2:52" s="76" customFormat="1" ht="31.5" customHeight="1">
      <c r="B187" s="77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17"/>
      <c r="AY187" s="17"/>
      <c r="AZ187" s="17"/>
    </row>
    <row r="188" spans="2:52" s="76" customFormat="1" ht="12.95" customHeight="1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2.95" customHeight="1">
      <c r="B189" s="78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2.95" customHeight="1">
      <c r="B190" s="78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2.95" customHeight="1">
      <c r="B191" s="78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12.95" customHeight="1">
      <c r="B192" s="78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25"/>
      <c r="AY192" s="25"/>
      <c r="AZ192" s="25"/>
    </row>
    <row r="193" spans="2:52" s="76" customFormat="1" ht="12.95" customHeight="1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2.95" customHeight="1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2.95" customHeight="1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2.95" customHeight="1">
      <c r="B196" s="78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2.95" customHeight="1">
      <c r="B197" s="78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2.95" customHeight="1">
      <c r="B198" s="78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12.95" customHeight="1">
      <c r="B199" s="78"/>
      <c r="C199" s="73"/>
      <c r="D199" s="73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25"/>
      <c r="AY199" s="25"/>
      <c r="AZ199" s="25"/>
    </row>
    <row r="200" spans="2:52" s="76" customFormat="1" ht="12.95" customHeight="1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2.95" customHeight="1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2.95" customHeight="1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ht="12.95" customHeight="1">
      <c r="B203" s="78"/>
      <c r="C203" s="73"/>
      <c r="D203" s="73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25"/>
      <c r="AY203" s="25"/>
      <c r="AZ203" s="25"/>
    </row>
    <row r="204" spans="2:52" s="76" customFormat="1" ht="12.95" customHeight="1">
      <c r="B204" s="78"/>
      <c r="C204" s="73"/>
      <c r="D204" s="7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25"/>
      <c r="AY204" s="25"/>
      <c r="AZ204" s="25"/>
    </row>
    <row r="205" spans="2:52" s="76" customFormat="1" ht="12.95" customHeight="1">
      <c r="B205" s="78"/>
      <c r="C205" s="73"/>
      <c r="D205" s="73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25"/>
      <c r="AY205" s="25"/>
      <c r="AZ205" s="25"/>
    </row>
    <row r="206" spans="2:52" s="76" customFormat="1" ht="12.95" customHeight="1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2.95" customHeight="1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2.95" customHeight="1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2.95" customHeight="1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2.95" customHeight="1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2.95" customHeight="1">
      <c r="B211" s="72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2.95" customHeight="1">
      <c r="B212" s="72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2.95" customHeight="1">
      <c r="B213" s="72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2.95" customHeight="1">
      <c r="B214" s="72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2.95" customHeight="1">
      <c r="B215" s="72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2.95" customHeight="1">
      <c r="B216" s="72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31.5" customHeight="1">
      <c r="B217" s="77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17"/>
      <c r="AY217" s="17"/>
      <c r="AZ217" s="17"/>
    </row>
    <row r="218" spans="2:52" s="76" customFormat="1" ht="12.95" customHeight="1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2.95" customHeight="1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2.95" customHeight="1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2.95" customHeight="1">
      <c r="B221" s="84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2.95" customHeight="1">
      <c r="B222" s="72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2.95" customHeight="1">
      <c r="B223" s="72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43.5" customHeight="1">
      <c r="B224" s="77"/>
      <c r="C224" s="73"/>
      <c r="D224" s="7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  <c r="AG224" s="85"/>
      <c r="AH224" s="85"/>
      <c r="AI224" s="85"/>
      <c r="AJ224" s="85"/>
      <c r="AK224" s="85"/>
      <c r="AL224" s="85"/>
      <c r="AM224" s="85"/>
      <c r="AN224" s="85"/>
      <c r="AO224" s="85"/>
      <c r="AP224" s="85"/>
      <c r="AQ224" s="85"/>
      <c r="AR224" s="85"/>
      <c r="AS224" s="85"/>
      <c r="AT224" s="85"/>
      <c r="AU224" s="85"/>
      <c r="AV224" s="85"/>
      <c r="AW224" s="85"/>
      <c r="AX224" s="17"/>
      <c r="AY224" s="17"/>
      <c r="AZ224" s="17"/>
    </row>
    <row r="225" spans="2:52" s="76" customFormat="1" ht="12.95" customHeight="1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2.95" customHeight="1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2.95" customHeight="1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2.95" customHeight="1">
      <c r="B228" s="84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2.95" customHeight="1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2.95" customHeight="1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>
      <c r="B231" s="81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17"/>
      <c r="AY231" s="17"/>
      <c r="AZ231" s="17"/>
    </row>
    <row r="232" spans="2:52" s="76" customFormat="1">
      <c r="B232" s="81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17"/>
      <c r="AY232" s="17"/>
      <c r="AZ232" s="17"/>
    </row>
    <row r="233" spans="2:52" s="76" customFormat="1">
      <c r="B233" s="81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17"/>
      <c r="AY233" s="17"/>
      <c r="AZ233" s="17"/>
    </row>
    <row r="234" spans="2:52" s="76" customFormat="1">
      <c r="B234" s="81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17"/>
      <c r="AY234" s="17"/>
      <c r="AZ234" s="17"/>
    </row>
    <row r="235" spans="2:52" s="76" customFormat="1">
      <c r="B235" s="81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17"/>
      <c r="AY235" s="17"/>
      <c r="AZ235" s="17"/>
    </row>
    <row r="236" spans="2:52" s="76" customFormat="1" ht="37.5" customHeight="1">
      <c r="B236" s="83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17"/>
      <c r="AY236" s="17"/>
      <c r="AZ236" s="17"/>
    </row>
    <row r="237" spans="2:52" s="76" customFormat="1" ht="18" customHeight="1">
      <c r="B237" s="77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17"/>
      <c r="AY237" s="17"/>
      <c r="AZ237" s="17"/>
    </row>
    <row r="238" spans="2:52" s="76" customFormat="1" ht="12.95" customHeight="1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2.95" customHeight="1">
      <c r="B239" s="78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2.95" customHeight="1">
      <c r="B240" s="78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2.95" customHeight="1">
      <c r="B241" s="78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12.95" customHeight="1">
      <c r="B242" s="78"/>
      <c r="C242" s="73"/>
      <c r="D242" s="73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25"/>
      <c r="AY242" s="25"/>
      <c r="AZ242" s="25"/>
    </row>
    <row r="243" spans="2:52" s="76" customFormat="1" ht="12.95" customHeight="1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2.95" customHeight="1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2.95" customHeight="1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2.95" customHeight="1">
      <c r="B246" s="78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2.95" customHeight="1">
      <c r="B247" s="78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2.95" customHeight="1">
      <c r="B248" s="78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ht="12.95" customHeight="1">
      <c r="B249" s="78"/>
      <c r="C249" s="73"/>
      <c r="D249" s="73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25"/>
      <c r="AY249" s="25"/>
      <c r="AZ249" s="25"/>
    </row>
    <row r="250" spans="2:52" s="76" customFormat="1" ht="12.95" customHeight="1">
      <c r="B250" s="78"/>
      <c r="C250" s="73"/>
      <c r="D250" s="73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25"/>
      <c r="AY250" s="25"/>
      <c r="AZ250" s="25"/>
    </row>
    <row r="251" spans="2:52" s="76" customFormat="1" ht="12.95" customHeight="1">
      <c r="B251" s="78"/>
      <c r="C251" s="73"/>
      <c r="D251" s="73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25"/>
      <c r="AY251" s="25"/>
      <c r="AZ251" s="25"/>
    </row>
    <row r="252" spans="2:52" s="76" customFormat="1" ht="12.95" customHeight="1">
      <c r="B252" s="78"/>
      <c r="C252" s="73"/>
      <c r="D252" s="73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25"/>
      <c r="AY252" s="25"/>
      <c r="AZ252" s="25"/>
    </row>
    <row r="253" spans="2:52" s="76" customFormat="1" ht="12.95" customHeight="1">
      <c r="B253" s="78"/>
      <c r="C253" s="73"/>
      <c r="D253" s="73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25"/>
      <c r="AY253" s="25"/>
      <c r="AZ253" s="25"/>
    </row>
    <row r="254" spans="2:52" s="76" customFormat="1" ht="12.95" customHeight="1">
      <c r="B254" s="78"/>
      <c r="C254" s="73"/>
      <c r="D254" s="73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25"/>
      <c r="AY254" s="25"/>
      <c r="AZ254" s="25"/>
    </row>
    <row r="255" spans="2:52" s="76" customFormat="1" ht="12.95" customHeight="1">
      <c r="B255" s="78"/>
      <c r="C255" s="73"/>
      <c r="D255" s="73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25"/>
      <c r="AY255" s="25"/>
      <c r="AZ255" s="25"/>
    </row>
    <row r="256" spans="2:52" s="76" customFormat="1" ht="12.95" customHeight="1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2.95" customHeight="1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2.95" customHeight="1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2.95" customHeight="1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2.95" customHeight="1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2.95" customHeight="1">
      <c r="B261" s="72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2.95" customHeight="1">
      <c r="B262" s="72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2.95" customHeight="1">
      <c r="B263" s="72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2.95" customHeight="1">
      <c r="B264" s="72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2.95" customHeight="1">
      <c r="B265" s="72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2.95" customHeight="1">
      <c r="B266" s="72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8" customHeight="1">
      <c r="B267" s="77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17"/>
      <c r="AY267" s="17"/>
      <c r="AZ267" s="17"/>
    </row>
    <row r="268" spans="2:52" s="76" customFormat="1" ht="12.95" customHeight="1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2.95" customHeight="1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2.95" customHeight="1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2.95" customHeight="1">
      <c r="B271" s="84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2.95" customHeight="1">
      <c r="B272" s="72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2.95" customHeight="1">
      <c r="B273" s="72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31.5" customHeight="1">
      <c r="B274" s="77"/>
      <c r="C274" s="73"/>
      <c r="D274" s="7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17"/>
      <c r="AY274" s="17"/>
      <c r="AZ274" s="17"/>
    </row>
    <row r="275" spans="2:52" s="76" customFormat="1" ht="12.95" customHeight="1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2.95" customHeight="1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2.95" customHeight="1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2.95" customHeight="1">
      <c r="B278" s="84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2.95" customHeight="1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2.95" customHeight="1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2.95" customHeight="1">
      <c r="B281" s="87"/>
      <c r="C281" s="73"/>
      <c r="D281" s="73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  <c r="AR281" s="86"/>
      <c r="AS281" s="86"/>
      <c r="AT281" s="86"/>
      <c r="AU281" s="86"/>
      <c r="AV281" s="86"/>
      <c r="AW281" s="86"/>
      <c r="AX281" s="17"/>
      <c r="AY281" s="17"/>
      <c r="AZ281" s="17"/>
    </row>
    <row r="282" spans="2:52" s="76" customFormat="1" ht="12.95" customHeight="1">
      <c r="B282" s="87"/>
      <c r="C282" s="73"/>
      <c r="D282" s="73"/>
      <c r="E282" s="86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2:52" s="76" customFormat="1">
      <c r="B283" s="81"/>
      <c r="E283" s="86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2:52" s="76" customFormat="1">
      <c r="B284" s="81"/>
      <c r="E284" s="86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2:52" s="76" customFormat="1">
      <c r="B285" s="81"/>
      <c r="E285" s="86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2:52" s="76" customFormat="1" ht="37.5" customHeight="1">
      <c r="B286" s="83"/>
      <c r="E286" s="86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2:52" s="76" customFormat="1" ht="18" customHeight="1">
      <c r="B287" s="77"/>
      <c r="E287" s="86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2:52" s="76" customFormat="1" ht="12.95" customHeight="1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2.95" customHeight="1">
      <c r="B289" s="78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2.95" customHeight="1">
      <c r="B290" s="78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2.95" customHeight="1">
      <c r="B291" s="78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12.95" customHeight="1">
      <c r="B292" s="78"/>
      <c r="C292" s="73"/>
      <c r="D292" s="73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25"/>
      <c r="AY292" s="25"/>
      <c r="AZ292" s="25"/>
    </row>
    <row r="293" spans="2:52" s="76" customFormat="1" ht="12.95" customHeight="1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2.95" customHeight="1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2.95" customHeight="1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2.95" customHeight="1">
      <c r="B296" s="78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2.95" customHeight="1">
      <c r="B297" s="78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2.95" customHeight="1">
      <c r="B298" s="78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2.95" customHeight="1">
      <c r="B299" s="78"/>
      <c r="C299" s="73"/>
      <c r="D299" s="73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25"/>
      <c r="AY299" s="25"/>
      <c r="AZ299" s="25"/>
    </row>
    <row r="300" spans="2:52" s="76" customFormat="1" ht="12.95" customHeight="1">
      <c r="B300" s="78"/>
      <c r="C300" s="73"/>
      <c r="D300" s="73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25"/>
      <c r="AY300" s="25"/>
      <c r="AZ300" s="25"/>
    </row>
    <row r="301" spans="2:52" s="76" customFormat="1" ht="12.95" customHeight="1">
      <c r="B301" s="78"/>
      <c r="C301" s="73"/>
      <c r="D301" s="73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25"/>
      <c r="AY301" s="25"/>
      <c r="AZ301" s="25"/>
    </row>
    <row r="302" spans="2:52" s="76" customFormat="1" ht="12.95" customHeight="1">
      <c r="B302" s="78"/>
      <c r="C302" s="73"/>
      <c r="D302" s="73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25"/>
      <c r="AY302" s="25"/>
      <c r="AZ302" s="25"/>
    </row>
    <row r="303" spans="2:52" s="76" customFormat="1" ht="12.95" customHeight="1">
      <c r="B303" s="78"/>
      <c r="C303" s="73"/>
      <c r="D303" s="73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25"/>
      <c r="AY303" s="25"/>
      <c r="AZ303" s="25"/>
    </row>
    <row r="304" spans="2:52" s="76" customFormat="1" ht="12.95" customHeight="1">
      <c r="B304" s="78"/>
      <c r="C304" s="73"/>
      <c r="D304" s="73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25"/>
      <c r="AY304" s="25"/>
      <c r="AZ304" s="25"/>
    </row>
    <row r="305" spans="2:52" s="76" customFormat="1" ht="12.95" customHeight="1">
      <c r="B305" s="78"/>
      <c r="C305" s="73"/>
      <c r="D305" s="73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25"/>
      <c r="AY305" s="25"/>
      <c r="AZ305" s="25"/>
    </row>
    <row r="306" spans="2:52" s="76" customFormat="1" ht="12.95" customHeight="1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2.95" customHeight="1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2.95" customHeight="1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2.95" customHeight="1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2.95" customHeight="1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2.95" customHeight="1">
      <c r="B311" s="72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2.95" customHeight="1">
      <c r="B312" s="72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2.95" customHeight="1">
      <c r="B313" s="72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2.95" customHeight="1">
      <c r="B314" s="72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2.95" customHeight="1">
      <c r="B315" s="72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2.95" customHeight="1">
      <c r="B316" s="72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8" customHeight="1">
      <c r="B317" s="77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17"/>
      <c r="AY317" s="17"/>
      <c r="AZ317" s="17"/>
    </row>
    <row r="318" spans="2:52" s="76" customFormat="1" ht="12.95" customHeight="1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2.95" customHeight="1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2.95" customHeight="1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2.95" customHeight="1">
      <c r="B321" s="84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2.95" customHeight="1">
      <c r="B322" s="72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2.95" customHeight="1">
      <c r="B323" s="72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31.5" customHeight="1">
      <c r="B324" s="77"/>
      <c r="C324" s="73"/>
      <c r="D324" s="73"/>
      <c r="E324" s="86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</row>
    <row r="325" spans="2:52" s="76" customFormat="1" ht="12.95" customHeight="1">
      <c r="B325" s="78"/>
      <c r="C325" s="73"/>
      <c r="D325" s="73"/>
      <c r="E325" s="86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</row>
    <row r="326" spans="2:52" s="76" customFormat="1" ht="12.95" customHeight="1">
      <c r="B326" s="78"/>
      <c r="C326" s="73"/>
      <c r="D326" s="73"/>
      <c r="E326" s="86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</row>
    <row r="327" spans="2:52" s="76" customFormat="1" ht="12.95" customHeight="1">
      <c r="B327" s="78"/>
      <c r="C327" s="73"/>
      <c r="D327" s="73"/>
      <c r="E327" s="86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</row>
    <row r="328" spans="2:52" s="76" customFormat="1" ht="12.95" customHeight="1">
      <c r="B328" s="84"/>
      <c r="C328" s="73"/>
      <c r="D328" s="73"/>
      <c r="E328" s="86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</row>
    <row r="329" spans="2:52" s="76" customFormat="1" ht="12.95" customHeight="1">
      <c r="B329" s="72"/>
      <c r="C329" s="73"/>
      <c r="D329" s="73"/>
      <c r="E329" s="86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</row>
    <row r="330" spans="2:52" s="76" customFormat="1" ht="12.95" customHeight="1">
      <c r="B330" s="87"/>
      <c r="C330" s="73"/>
      <c r="D330" s="73"/>
      <c r="E330" s="86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</row>
    <row r="331" spans="2:52" s="76" customFormat="1">
      <c r="B331" s="81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</row>
    <row r="332" spans="2:52" s="76" customFormat="1">
      <c r="B332" s="81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</row>
    <row r="333" spans="2:52" s="76" customFormat="1">
      <c r="B333" s="81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</row>
    <row r="334" spans="2:52" s="76" customFormat="1">
      <c r="B334" s="81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</row>
    <row r="335" spans="2:52" s="76" customFormat="1">
      <c r="B335" s="81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</row>
    <row r="336" spans="2:52" s="76" customFormat="1" ht="37.5" customHeight="1">
      <c r="B336" s="83"/>
      <c r="C336" s="88"/>
      <c r="D336" s="88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</row>
    <row r="337" spans="2:52" s="76" customFormat="1" ht="18" customHeight="1">
      <c r="B337" s="77"/>
      <c r="C337" s="88"/>
      <c r="D337" s="88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</row>
    <row r="338" spans="2:52" s="76" customFormat="1" ht="12.95" customHeight="1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25"/>
      <c r="AY338" s="25"/>
      <c r="AZ338" s="25"/>
    </row>
    <row r="339" spans="2:52" s="76" customFormat="1" ht="12.95" customHeight="1">
      <c r="B339" s="78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25"/>
      <c r="AY339" s="25"/>
      <c r="AZ339" s="25"/>
    </row>
    <row r="340" spans="2:52" s="76" customFormat="1" ht="12.95" customHeight="1">
      <c r="B340" s="78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25"/>
      <c r="AY340" s="25"/>
      <c r="AZ340" s="25"/>
    </row>
    <row r="341" spans="2:52" s="76" customFormat="1" ht="12.95" customHeight="1">
      <c r="B341" s="78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25"/>
      <c r="AY341" s="25"/>
      <c r="AZ341" s="25"/>
    </row>
    <row r="342" spans="2:52" s="76" customFormat="1" ht="12.95" customHeight="1">
      <c r="B342" s="78"/>
      <c r="C342" s="73"/>
      <c r="D342" s="73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25"/>
      <c r="AY342" s="25"/>
      <c r="AZ342" s="25"/>
    </row>
    <row r="343" spans="2:52" s="76" customFormat="1" ht="12.95" customHeight="1">
      <c r="B343" s="78"/>
      <c r="C343" s="73"/>
      <c r="D343" s="73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25"/>
      <c r="AY343" s="25"/>
      <c r="AZ343" s="25"/>
    </row>
    <row r="344" spans="2:52" s="76" customFormat="1" ht="12.95" customHeight="1">
      <c r="B344" s="78"/>
      <c r="C344" s="73"/>
      <c r="D344" s="73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25"/>
      <c r="AY344" s="25"/>
      <c r="AZ344" s="25"/>
    </row>
    <row r="345" spans="2:52" s="76" customFormat="1" ht="12.95" customHeight="1">
      <c r="B345" s="78"/>
      <c r="C345" s="73"/>
      <c r="D345" s="73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25"/>
      <c r="AY345" s="25"/>
      <c r="AZ345" s="25"/>
    </row>
    <row r="346" spans="2:52" s="76" customFormat="1" ht="12.95" customHeight="1">
      <c r="B346" s="78"/>
      <c r="C346" s="73"/>
      <c r="D346" s="73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25"/>
      <c r="AY346" s="25"/>
      <c r="AZ346" s="25"/>
    </row>
    <row r="347" spans="2:52" s="76" customFormat="1" ht="12.95" customHeight="1">
      <c r="B347" s="78"/>
      <c r="C347" s="73"/>
      <c r="D347" s="73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25"/>
      <c r="AY347" s="25"/>
      <c r="AZ347" s="25"/>
    </row>
    <row r="348" spans="2:52" s="76" customFormat="1" ht="12.95" customHeight="1">
      <c r="B348" s="78"/>
      <c r="C348" s="73"/>
      <c r="D348" s="73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25"/>
      <c r="AY348" s="25"/>
      <c r="AZ348" s="25"/>
    </row>
    <row r="349" spans="2:52" s="76" customFormat="1" ht="12.95" customHeight="1">
      <c r="B349" s="87"/>
      <c r="C349" s="73"/>
      <c r="D349" s="73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25"/>
      <c r="AY349" s="25"/>
      <c r="AZ349" s="25"/>
    </row>
    <row r="350" spans="2:52" s="76" customFormat="1">
      <c r="B350" s="87"/>
      <c r="C350" s="88"/>
      <c r="D350" s="88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>
      <c r="B351" s="87"/>
      <c r="C351" s="88"/>
      <c r="D351" s="88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>
      <c r="B352" s="87"/>
      <c r="C352" s="88"/>
      <c r="D352" s="88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>
      <c r="B353" s="87"/>
      <c r="C353" s="88"/>
      <c r="D353" s="88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>
      <c r="B354" s="87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>
      <c r="B355" s="8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24.75" customHeight="1">
      <c r="B356" s="83"/>
      <c r="C356" s="88"/>
      <c r="D356" s="88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</row>
    <row r="357" spans="2:52" s="76" customFormat="1" ht="18" customHeight="1">
      <c r="B357" s="77"/>
      <c r="C357" s="89"/>
      <c r="D357" s="89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</row>
    <row r="358" spans="2:52" s="76" customFormat="1" ht="12.95" customHeight="1">
      <c r="B358" s="78"/>
      <c r="C358" s="73"/>
      <c r="D358" s="73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2.95" customHeight="1">
      <c r="B359" s="78"/>
      <c r="C359" s="73"/>
      <c r="D359" s="73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2.95" customHeight="1">
      <c r="B360" s="78"/>
      <c r="C360" s="73"/>
      <c r="D360" s="73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2.95" customHeight="1">
      <c r="B361" s="78"/>
      <c r="C361" s="73"/>
      <c r="D361" s="73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2.95" customHeight="1">
      <c r="B362" s="78"/>
      <c r="C362" s="73"/>
      <c r="D362" s="73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2.95" customHeight="1">
      <c r="B363" s="78"/>
      <c r="C363" s="73"/>
      <c r="D363" s="73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2.95" customHeight="1">
      <c r="B364" s="78"/>
      <c r="C364" s="73"/>
      <c r="D364" s="73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2.95" customHeight="1">
      <c r="B365" s="78"/>
      <c r="C365" s="73"/>
      <c r="D365" s="73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2.95" customHeight="1">
      <c r="B366" s="78"/>
      <c r="C366" s="73"/>
      <c r="D366" s="73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2.95" customHeight="1">
      <c r="B367" s="78"/>
      <c r="C367" s="73"/>
      <c r="D367" s="73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25"/>
      <c r="AY367" s="25"/>
      <c r="AZ367" s="25"/>
    </row>
    <row r="368" spans="2:52" s="76" customFormat="1" ht="12.95" customHeight="1">
      <c r="B368" s="78"/>
      <c r="C368" s="73"/>
      <c r="D368" s="73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25"/>
      <c r="AY368" s="25"/>
      <c r="AZ368" s="25"/>
    </row>
    <row r="369" spans="2:52" s="76" customFormat="1" ht="12.95" customHeight="1">
      <c r="B369" s="87"/>
      <c r="C369" s="73"/>
      <c r="D369" s="73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25"/>
      <c r="AY369" s="25"/>
      <c r="AZ369" s="25"/>
    </row>
    <row r="370" spans="2:52" s="76" customFormat="1" ht="18" customHeight="1">
      <c r="B370" s="77"/>
      <c r="C370" s="89"/>
      <c r="D370" s="89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ht="12.95" customHeight="1">
      <c r="B371" s="78"/>
      <c r="C371" s="73"/>
      <c r="D371" s="73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25"/>
      <c r="AY371" s="25"/>
      <c r="AZ371" s="25"/>
    </row>
    <row r="372" spans="2:52" s="76" customFormat="1" ht="12.95" customHeight="1">
      <c r="B372" s="78"/>
      <c r="C372" s="73"/>
      <c r="D372" s="73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25"/>
      <c r="AY372" s="25"/>
      <c r="AZ372" s="25"/>
    </row>
    <row r="373" spans="2:52" s="76" customFormat="1" ht="12.95" customHeight="1">
      <c r="B373" s="78"/>
      <c r="C373" s="73"/>
      <c r="D373" s="73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25"/>
      <c r="AY373" s="25"/>
      <c r="AZ373" s="25"/>
    </row>
    <row r="374" spans="2:52" s="76" customFormat="1" ht="12.95" customHeight="1">
      <c r="B374" s="78"/>
      <c r="C374" s="73"/>
      <c r="D374" s="73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25"/>
      <c r="AY374" s="25"/>
      <c r="AZ374" s="25"/>
    </row>
    <row r="375" spans="2:52" s="76" customFormat="1" ht="12.95" customHeight="1">
      <c r="B375" s="78"/>
      <c r="C375" s="73"/>
      <c r="D375" s="73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25"/>
      <c r="AY375" s="25"/>
      <c r="AZ375" s="25"/>
    </row>
    <row r="376" spans="2:52" s="76" customFormat="1" ht="12.95" customHeight="1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2.95" customHeight="1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2.95" customHeight="1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2.95" customHeight="1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2.95" customHeight="1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2.95" customHeight="1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2.95" customHeight="1">
      <c r="B382" s="87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8" customHeight="1">
      <c r="B383" s="77"/>
      <c r="C383" s="89"/>
      <c r="D383" s="89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</row>
    <row r="384" spans="2:52" s="76" customFormat="1" ht="12.95" customHeight="1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2.95" customHeight="1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2.95" customHeight="1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2.95" customHeight="1">
      <c r="B387" s="78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2.95" customHeight="1">
      <c r="B388" s="78"/>
      <c r="C388" s="73"/>
      <c r="D388" s="73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25"/>
      <c r="AY388" s="25"/>
      <c r="AZ388" s="25"/>
    </row>
    <row r="389" spans="2:52" s="76" customFormat="1" ht="12.95" customHeight="1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2.95" customHeight="1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2.95" customHeight="1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2.95" customHeight="1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2.95" customHeight="1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2.95" customHeight="1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2.95" customHeight="1">
      <c r="B395" s="87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8" customHeight="1">
      <c r="B396" s="77"/>
      <c r="C396" s="89"/>
      <c r="D396" s="89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</row>
    <row r="397" spans="2:52" s="76" customFormat="1" ht="12.95" customHeight="1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2.95" customHeight="1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2.95" customHeight="1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2.95" customHeight="1">
      <c r="B400" s="78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2.95" customHeight="1">
      <c r="B401" s="78"/>
      <c r="C401" s="73"/>
      <c r="D401" s="73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25"/>
      <c r="AY401" s="25"/>
      <c r="AZ401" s="25"/>
    </row>
    <row r="402" spans="2:52" s="76" customFormat="1" ht="12.95" customHeight="1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2.95" customHeight="1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2.95" customHeight="1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2.95" customHeight="1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2.95" customHeight="1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2.95" customHeight="1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2.95" customHeight="1">
      <c r="B408" s="87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8" customHeight="1">
      <c r="B409" s="77"/>
      <c r="C409" s="89"/>
      <c r="D409" s="89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</row>
    <row r="410" spans="2:52" s="76" customFormat="1" ht="12.95" customHeight="1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2.95" customHeight="1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2.95" customHeight="1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2.95" customHeight="1">
      <c r="B413" s="78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2.95" customHeight="1">
      <c r="B414" s="78"/>
      <c r="C414" s="73"/>
      <c r="D414" s="73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25"/>
      <c r="AY414" s="25"/>
      <c r="AZ414" s="25"/>
    </row>
    <row r="415" spans="2:52" s="76" customFormat="1" ht="12.95" customHeight="1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2.95" customHeight="1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2.95" customHeight="1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2.95" customHeight="1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2.95" customHeight="1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2.95" customHeight="1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2.95" customHeight="1">
      <c r="B421" s="87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8" customHeight="1">
      <c r="B422" s="77"/>
      <c r="C422" s="89"/>
      <c r="D422" s="89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</row>
    <row r="423" spans="2:52" s="76" customFormat="1" ht="12.95" customHeight="1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2.95" customHeight="1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2.95" customHeight="1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2.95" customHeight="1">
      <c r="B426" s="78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2.95" customHeight="1">
      <c r="B427" s="78"/>
      <c r="C427" s="73"/>
      <c r="D427" s="73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25"/>
      <c r="AY427" s="25"/>
      <c r="AZ427" s="25"/>
    </row>
    <row r="428" spans="2:52" s="76" customFormat="1" ht="12.95" customHeight="1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2.95" customHeight="1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2.95" customHeight="1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2.95" customHeight="1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2.95" customHeight="1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2.95" customHeight="1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2.95" customHeight="1">
      <c r="B434" s="87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8" customHeight="1">
      <c r="B435" s="77"/>
      <c r="C435" s="89"/>
      <c r="D435" s="89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</row>
    <row r="436" spans="2:52" s="76" customFormat="1" ht="12.95" customHeight="1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2.95" customHeight="1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2.95" customHeight="1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2.95" customHeight="1">
      <c r="B439" s="78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2.95" customHeight="1">
      <c r="B440" s="78"/>
      <c r="C440" s="73"/>
      <c r="D440" s="73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25"/>
      <c r="AY440" s="25"/>
      <c r="AZ440" s="25"/>
    </row>
    <row r="441" spans="2:52" s="76" customFormat="1" ht="12.95" customHeight="1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2.95" customHeight="1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2.95" customHeight="1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2.95" customHeight="1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2.95" customHeight="1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2.95" customHeight="1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2.95" customHeight="1">
      <c r="B447" s="87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8" customHeight="1">
      <c r="B448" s="77"/>
      <c r="C448" s="89"/>
      <c r="D448" s="89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</row>
    <row r="449" spans="2:52" s="76" customFormat="1" ht="12.95" customHeight="1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2.95" customHeight="1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2.95" customHeight="1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2.95" customHeight="1">
      <c r="B452" s="78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2.95" customHeight="1">
      <c r="B453" s="78"/>
      <c r="C453" s="73"/>
      <c r="D453" s="73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25"/>
      <c r="AY453" s="25"/>
      <c r="AZ453" s="25"/>
    </row>
    <row r="454" spans="2:52" s="76" customFormat="1" ht="12.95" customHeight="1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2.95" customHeight="1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2.95" customHeight="1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2.95" customHeight="1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2.95" customHeight="1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2.95" customHeight="1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2.95" customHeight="1">
      <c r="B460" s="87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8" customHeight="1">
      <c r="B461" s="77"/>
      <c r="C461" s="89"/>
      <c r="D461" s="89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</row>
    <row r="462" spans="2:52" s="76" customFormat="1" ht="12.95" customHeight="1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2.95" customHeight="1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2.95" customHeight="1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2.95" customHeight="1">
      <c r="B465" s="78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2.95" customHeight="1">
      <c r="B466" s="78"/>
      <c r="C466" s="73"/>
      <c r="D466" s="73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25"/>
      <c r="AY466" s="25"/>
      <c r="AZ466" s="25"/>
    </row>
    <row r="467" spans="2:52" s="76" customFormat="1" ht="12.95" customHeight="1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2.95" customHeight="1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2.95" customHeight="1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2.95" customHeight="1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2.95" customHeight="1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2.95" customHeight="1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2.95" customHeight="1">
      <c r="B473" s="87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8" customHeight="1">
      <c r="B474" s="77"/>
      <c r="C474" s="89"/>
      <c r="D474" s="89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</row>
    <row r="475" spans="2:52" s="76" customFormat="1" ht="12.95" customHeight="1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2.95" customHeight="1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2.95" customHeight="1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2.95" customHeight="1">
      <c r="B478" s="78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2.95" customHeight="1">
      <c r="B479" s="78"/>
      <c r="C479" s="73"/>
      <c r="D479" s="73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25"/>
      <c r="AY479" s="25"/>
      <c r="AZ479" s="25"/>
    </row>
    <row r="480" spans="2:52" s="76" customFormat="1" ht="12.95" customHeight="1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2.95" customHeight="1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2.95" customHeight="1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2.95" customHeight="1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2.95" customHeight="1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2.95" customHeight="1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2.95" customHeight="1">
      <c r="B486" s="87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8" customHeight="1">
      <c r="B487" s="77"/>
      <c r="C487" s="89"/>
      <c r="D487" s="89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</row>
    <row r="488" spans="2:52" s="76" customFormat="1" ht="12.95" customHeight="1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2.95" customHeight="1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2.95" customHeight="1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2.95" customHeight="1">
      <c r="B491" s="78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2.95" customHeight="1">
      <c r="B492" s="78"/>
      <c r="C492" s="73"/>
      <c r="D492" s="73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25"/>
      <c r="AY492" s="25"/>
      <c r="AZ492" s="25"/>
    </row>
    <row r="493" spans="2:52" s="76" customFormat="1" ht="12.95" customHeight="1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2.95" customHeight="1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2.95" customHeight="1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2.95" customHeight="1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2.95" customHeight="1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2.95" customHeight="1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2.95" customHeight="1">
      <c r="B499" s="87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8" customHeight="1">
      <c r="B500" s="77"/>
      <c r="C500" s="89"/>
      <c r="D500" s="89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</row>
    <row r="501" spans="2:52" s="76" customFormat="1" ht="12.95" customHeight="1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2.95" customHeight="1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2.95" customHeight="1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2.95" customHeight="1">
      <c r="B504" s="78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2.95" customHeight="1">
      <c r="B505" s="78"/>
      <c r="C505" s="73"/>
      <c r="D505" s="73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25"/>
      <c r="AY505" s="25"/>
      <c r="AZ505" s="25"/>
    </row>
    <row r="506" spans="2:52" s="76" customFormat="1" ht="12.95" customHeight="1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2.95" customHeight="1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2.95" customHeight="1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2.95" customHeight="1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2.95" customHeight="1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2.95" customHeight="1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2.95" customHeight="1">
      <c r="B512" s="87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8" customHeight="1">
      <c r="B513" s="77"/>
      <c r="C513" s="89"/>
      <c r="D513" s="89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</row>
    <row r="514" spans="2:52" s="76" customFormat="1" ht="12.95" customHeight="1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2.95" customHeight="1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2.95" customHeight="1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2.95" customHeight="1">
      <c r="B517" s="78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2.95" customHeight="1">
      <c r="B518" s="78"/>
      <c r="C518" s="73"/>
      <c r="D518" s="73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25"/>
      <c r="AY518" s="25"/>
      <c r="AZ518" s="25"/>
    </row>
    <row r="519" spans="2:52" s="76" customFormat="1" ht="12.95" customHeight="1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2.95" customHeight="1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2.95" customHeight="1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2.95" customHeight="1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2.95" customHeight="1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2.95" customHeight="1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2.95" customHeight="1">
      <c r="B525" s="87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8" customHeight="1">
      <c r="B526" s="77"/>
      <c r="C526" s="89"/>
      <c r="D526" s="89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</row>
    <row r="527" spans="2:52" s="76" customFormat="1" ht="12.95" customHeight="1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2.95" customHeight="1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2.95" customHeight="1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2.95" customHeight="1">
      <c r="B530" s="78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2.95" customHeight="1">
      <c r="B531" s="78"/>
      <c r="C531" s="73"/>
      <c r="D531" s="73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25"/>
      <c r="AY531" s="25"/>
      <c r="AZ531" s="25"/>
    </row>
    <row r="532" spans="2:52" s="76" customFormat="1" ht="12.95" customHeight="1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2.95" customHeight="1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2.95" customHeight="1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2.95" customHeight="1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2.95" customHeight="1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2.95" customHeight="1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2.95" customHeight="1">
      <c r="B538" s="87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8" customHeight="1">
      <c r="B539" s="77"/>
      <c r="C539" s="89"/>
      <c r="D539" s="89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</row>
    <row r="540" spans="2:52" s="76" customFormat="1" ht="12.95" customHeight="1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2.95" customHeight="1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2.95" customHeight="1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2.95" customHeight="1">
      <c r="B543" s="78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2.95" customHeight="1">
      <c r="B544" s="78"/>
      <c r="C544" s="73"/>
      <c r="D544" s="73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25"/>
      <c r="AY544" s="25"/>
      <c r="AZ544" s="25"/>
    </row>
    <row r="545" spans="2:52" s="76" customFormat="1" ht="12.95" customHeight="1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2.95" customHeight="1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2.95" customHeight="1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2.95" customHeight="1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2.95" customHeight="1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2.95" customHeight="1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2.95" customHeight="1">
      <c r="B551" s="87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8" customHeight="1">
      <c r="B552" s="77"/>
      <c r="C552" s="89"/>
      <c r="D552" s="89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</row>
    <row r="553" spans="2:52" s="76" customFormat="1" ht="12.95" customHeight="1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2.95" customHeight="1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2.95" customHeight="1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2.95" customHeight="1">
      <c r="B556" s="78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2.95" customHeight="1">
      <c r="B557" s="78"/>
      <c r="C557" s="73"/>
      <c r="D557" s="73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25"/>
      <c r="AY557" s="25"/>
      <c r="AZ557" s="25"/>
    </row>
    <row r="558" spans="2:52" s="76" customFormat="1" ht="12.95" customHeight="1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2.95" customHeight="1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2.95" customHeight="1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2.95" customHeight="1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2.95" customHeight="1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2.95" customHeight="1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2.95" customHeight="1">
      <c r="B564" s="87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8" customHeight="1">
      <c r="B565" s="77"/>
      <c r="C565" s="89"/>
      <c r="D565" s="89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</row>
    <row r="566" spans="2:52" s="76" customFormat="1" ht="12.95" customHeight="1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2.95" customHeight="1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2.95" customHeight="1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2.95" customHeight="1">
      <c r="B569" s="78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2.95" customHeight="1">
      <c r="B570" s="78"/>
      <c r="C570" s="73"/>
      <c r="D570" s="73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25"/>
      <c r="AY570" s="25"/>
      <c r="AZ570" s="25"/>
    </row>
    <row r="571" spans="2:52" s="76" customFormat="1" ht="12.95" customHeight="1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2.95" customHeight="1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2.95" customHeight="1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2.95" customHeight="1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2.95" customHeight="1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2.95" customHeight="1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2.95" customHeight="1">
      <c r="B577" s="87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8" customHeight="1">
      <c r="B578" s="77"/>
      <c r="C578" s="89"/>
      <c r="D578" s="89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</row>
    <row r="579" spans="2:52" s="76" customFormat="1" ht="12.95" customHeight="1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2.95" customHeight="1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2.95" customHeight="1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2.95" customHeight="1">
      <c r="B582" s="78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2.95" customHeight="1">
      <c r="B583" s="78"/>
      <c r="C583" s="73"/>
      <c r="D583" s="73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25"/>
      <c r="AY583" s="25"/>
      <c r="AZ583" s="25"/>
    </row>
    <row r="584" spans="2:52" s="76" customFormat="1" ht="12.95" customHeight="1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2.95" customHeight="1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2.95" customHeight="1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2.95" customHeight="1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2.95" customHeight="1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2.95" customHeight="1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2.95" customHeight="1">
      <c r="B590" s="87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8" customHeight="1">
      <c r="B591" s="77"/>
      <c r="C591" s="89"/>
      <c r="D591" s="89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</row>
    <row r="592" spans="2:52" s="76" customFormat="1" ht="12.95" customHeight="1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2.95" customHeight="1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2.95" customHeight="1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2.95" customHeight="1">
      <c r="B595" s="78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2.95" customHeight="1">
      <c r="B596" s="78"/>
      <c r="C596" s="73"/>
      <c r="D596" s="73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25"/>
      <c r="AY596" s="25"/>
      <c r="AZ596" s="25"/>
    </row>
    <row r="597" spans="2:52" s="76" customFormat="1" ht="12.95" customHeight="1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2.95" customHeight="1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2.95" customHeight="1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2.95" customHeight="1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2.95" customHeight="1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2.95" customHeight="1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2.95" customHeight="1">
      <c r="B603" s="87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8" customHeight="1">
      <c r="B604" s="77"/>
      <c r="C604" s="89"/>
      <c r="D604" s="89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</row>
    <row r="605" spans="2:52" s="76" customFormat="1" ht="12.95" customHeight="1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2.95" customHeight="1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2.95" customHeight="1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2.95" customHeight="1">
      <c r="B608" s="78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2.95" customHeight="1">
      <c r="B609" s="78"/>
      <c r="C609" s="73"/>
      <c r="D609" s="73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25"/>
      <c r="AY609" s="25"/>
      <c r="AZ609" s="25"/>
    </row>
    <row r="610" spans="2:52" s="76" customFormat="1" ht="12.95" customHeight="1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2.95" customHeight="1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2.95" customHeight="1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2.95" customHeight="1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2.95" customHeight="1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2.95" customHeight="1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2.95" customHeight="1">
      <c r="B616" s="87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8" customHeight="1">
      <c r="B617" s="77"/>
      <c r="C617" s="89"/>
      <c r="D617" s="89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</row>
    <row r="618" spans="2:52" s="76" customFormat="1" ht="12.95" customHeight="1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2.95" customHeight="1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2.95" customHeight="1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2.95" customHeight="1">
      <c r="B621" s="78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2.95" customHeight="1">
      <c r="B622" s="78"/>
      <c r="C622" s="73"/>
      <c r="D622" s="73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25"/>
      <c r="AY622" s="25"/>
      <c r="AZ622" s="25"/>
    </row>
    <row r="623" spans="2:52" s="76" customFormat="1" ht="12.95" customHeight="1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2.95" customHeight="1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2.95" customHeight="1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2.95" customHeight="1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2.95" customHeight="1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2.95" customHeight="1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2.95" customHeight="1">
      <c r="B629" s="87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8" customHeight="1">
      <c r="B630" s="77"/>
      <c r="C630" s="89"/>
      <c r="D630" s="89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</row>
    <row r="631" spans="2:52" s="76" customFormat="1" ht="12.95" customHeight="1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2.95" customHeight="1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2.95" customHeight="1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2.95" customHeight="1">
      <c r="B634" s="78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2.95" customHeight="1">
      <c r="B635" s="78"/>
      <c r="C635" s="73"/>
      <c r="D635" s="73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25"/>
      <c r="AY635" s="25"/>
      <c r="AZ635" s="25"/>
    </row>
    <row r="636" spans="2:52" s="76" customFormat="1" ht="12.95" customHeight="1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2.95" customHeight="1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2.95" customHeight="1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2.95" customHeight="1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2.95" customHeight="1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2.95" customHeight="1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2.95" customHeight="1">
      <c r="B642" s="87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8" customHeight="1">
      <c r="B643" s="77"/>
      <c r="C643" s="89"/>
      <c r="D643" s="89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</row>
    <row r="644" spans="2:52" s="76" customFormat="1" ht="12.95" customHeight="1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2.95" customHeight="1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2.95" customHeight="1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2.95" customHeight="1">
      <c r="B647" s="78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2.95" customHeight="1">
      <c r="B648" s="78"/>
      <c r="C648" s="73"/>
      <c r="D648" s="73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25"/>
      <c r="AY648" s="25"/>
      <c r="AZ648" s="25"/>
    </row>
    <row r="649" spans="2:52" s="76" customFormat="1" ht="12.95" customHeight="1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2.95" customHeight="1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2.95" customHeight="1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2.95" customHeight="1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2.95" customHeight="1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2.95" customHeight="1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2.95" customHeight="1">
      <c r="B655" s="87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8" customHeight="1">
      <c r="B656" s="77"/>
      <c r="C656" s="89"/>
      <c r="D656" s="89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</row>
    <row r="657" spans="2:52" s="76" customFormat="1" ht="12.95" customHeight="1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2.95" customHeight="1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2.95" customHeight="1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2.95" customHeight="1">
      <c r="B660" s="78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2.95" customHeight="1">
      <c r="B661" s="78"/>
      <c r="C661" s="73"/>
      <c r="D661" s="73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25"/>
      <c r="AY661" s="25"/>
      <c r="AZ661" s="25"/>
    </row>
    <row r="662" spans="2:52" s="76" customFormat="1" ht="12.95" customHeight="1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2.95" customHeight="1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2.95" customHeight="1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2.95" customHeight="1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2.95" customHeight="1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2.95" customHeight="1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2.95" customHeight="1">
      <c r="B668" s="87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8" customHeight="1">
      <c r="B669" s="77"/>
      <c r="C669" s="89"/>
      <c r="D669" s="89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</row>
    <row r="670" spans="2:52" s="76" customFormat="1" ht="12.95" customHeight="1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2.95" customHeight="1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2.95" customHeight="1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2.95" customHeight="1">
      <c r="B673" s="78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2.95" customHeight="1">
      <c r="B674" s="78"/>
      <c r="C674" s="73"/>
      <c r="D674" s="73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25"/>
      <c r="AY674" s="25"/>
      <c r="AZ674" s="25"/>
    </row>
    <row r="675" spans="2:52" s="76" customFormat="1" ht="12.95" customHeight="1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2.95" customHeight="1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2.95" customHeight="1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2.95" customHeight="1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2.95" customHeight="1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2.95" customHeight="1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2.95" customHeight="1">
      <c r="B681" s="87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8" customHeight="1">
      <c r="B682" s="77"/>
      <c r="C682" s="89"/>
      <c r="D682" s="89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</row>
    <row r="683" spans="2:52" s="76" customFormat="1" ht="12.95" customHeight="1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2.95" customHeight="1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2.95" customHeight="1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2.95" customHeight="1">
      <c r="B686" s="78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2.95" customHeight="1">
      <c r="B687" s="78"/>
      <c r="C687" s="73"/>
      <c r="D687" s="73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25"/>
      <c r="AY687" s="25"/>
      <c r="AZ687" s="25"/>
    </row>
    <row r="688" spans="2:52" s="76" customFormat="1" ht="12.95" customHeight="1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2.95" customHeight="1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2.95" customHeight="1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2.95" customHeight="1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2.95" customHeight="1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2.95" customHeight="1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2.95" customHeight="1">
      <c r="B694" s="87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8" customHeight="1">
      <c r="B695" s="77"/>
      <c r="C695" s="89"/>
      <c r="D695" s="89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</row>
    <row r="696" spans="2:52" s="76" customFormat="1" ht="12.95" customHeight="1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2.95" customHeight="1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2.95" customHeight="1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2.95" customHeight="1">
      <c r="B699" s="78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2.95" customHeight="1">
      <c r="B700" s="78"/>
      <c r="C700" s="73"/>
      <c r="D700" s="73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25"/>
      <c r="AY700" s="25"/>
      <c r="AZ700" s="25"/>
    </row>
    <row r="701" spans="2:52" s="76" customFormat="1" ht="12.95" customHeight="1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2.95" customHeight="1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2.95" customHeight="1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2.95" customHeight="1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2.95" customHeight="1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2.95" customHeight="1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2.95" customHeight="1">
      <c r="B707" s="87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>
      <c r="B708" s="81"/>
      <c r="C708" s="73"/>
      <c r="D708" s="73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</row>
    <row r="709" spans="2:52" s="76" customFormat="1">
      <c r="B709" s="81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</row>
    <row r="710" spans="2:52" s="76" customFormat="1">
      <c r="B710" s="81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</row>
    <row r="711" spans="2:52" s="76" customFormat="1">
      <c r="B711" s="81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</row>
    <row r="712" spans="2:52" s="76" customFormat="1">
      <c r="B712" s="81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</row>
    <row r="713" spans="2:52" s="76" customFormat="1">
      <c r="B713" s="81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>
      <c r="B714" s="81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</row>
    <row r="715" spans="2:52" s="76" customFormat="1">
      <c r="B715" s="81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</row>
    <row r="716" spans="2:52" s="76" customFormat="1">
      <c r="B716" s="81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</row>
    <row r="717" spans="2:52" s="76" customFormat="1">
      <c r="B717" s="81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</row>
    <row r="718" spans="2:52" s="76" customFormat="1">
      <c r="B718" s="81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</row>
    <row r="719" spans="2:52" s="76" customFormat="1">
      <c r="B719" s="81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</row>
    <row r="720" spans="2:52" s="76" customFormat="1">
      <c r="B720" s="81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</row>
    <row r="721" spans="2:52" s="76" customFormat="1">
      <c r="B721" s="81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</row>
    <row r="722" spans="2:52" s="76" customFormat="1">
      <c r="B722" s="81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</row>
    <row r="723" spans="2:52" s="76" customFormat="1">
      <c r="B723" s="81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</row>
    <row r="724" spans="2:52" s="76" customFormat="1">
      <c r="B724" s="81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</row>
    <row r="725" spans="2:52" s="76" customFormat="1">
      <c r="B725" s="81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</row>
    <row r="726" spans="2:52" s="76" customFormat="1">
      <c r="B726" s="81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ht="24.75" customHeight="1">
      <c r="B735" s="82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ht="37.5" customHeight="1">
      <c r="B736" s="83"/>
      <c r="C736" s="88"/>
      <c r="D736" s="88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92" customFormat="1" ht="31.5" customHeight="1">
      <c r="B737" s="90"/>
      <c r="C737" s="91"/>
      <c r="D737" s="9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92" customFormat="1" ht="12.95" customHeight="1">
      <c r="B738" s="72"/>
      <c r="C738" s="93"/>
      <c r="D738" s="93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25"/>
      <c r="AY738" s="25"/>
      <c r="AZ738" s="25"/>
    </row>
    <row r="739" spans="2:52" s="92" customFormat="1" ht="12.95" customHeight="1">
      <c r="B739" s="72"/>
      <c r="C739" s="93"/>
      <c r="D739" s="93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25"/>
      <c r="AY739" s="25"/>
      <c r="AZ739" s="25"/>
    </row>
    <row r="740" spans="2:52" s="92" customFormat="1" ht="12.95" customHeight="1">
      <c r="B740" s="72"/>
      <c r="C740" s="93"/>
      <c r="D740" s="93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25"/>
      <c r="AY740" s="25"/>
      <c r="AZ740" s="25"/>
    </row>
    <row r="741" spans="2:52" s="92" customFormat="1" ht="12.95" customHeight="1">
      <c r="B741" s="72"/>
      <c r="C741" s="93"/>
      <c r="D741" s="93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25"/>
      <c r="AY741" s="25"/>
      <c r="AZ741" s="25"/>
    </row>
    <row r="742" spans="2:52" s="92" customFormat="1" ht="12.95" customHeight="1">
      <c r="B742" s="78"/>
      <c r="C742" s="93"/>
      <c r="D742" s="93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25"/>
      <c r="AY742" s="25"/>
      <c r="AZ742" s="25"/>
    </row>
    <row r="743" spans="2:52" s="92" customFormat="1" ht="12.95" customHeight="1">
      <c r="B743" s="78"/>
      <c r="C743" s="93"/>
      <c r="D743" s="93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25"/>
      <c r="AY743" s="25"/>
      <c r="AZ743" s="25"/>
    </row>
    <row r="744" spans="2:52" s="92" customFormat="1" ht="12.95" customHeight="1">
      <c r="B744" s="78"/>
      <c r="C744" s="93"/>
      <c r="D744" s="93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25"/>
      <c r="AY744" s="25"/>
      <c r="AZ744" s="25"/>
    </row>
    <row r="745" spans="2:52" s="92" customFormat="1" ht="12.95" customHeight="1">
      <c r="B745" s="78"/>
      <c r="C745" s="93"/>
      <c r="D745" s="93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25"/>
      <c r="AY745" s="25"/>
      <c r="AZ745" s="25"/>
    </row>
    <row r="746" spans="2:52" s="92" customFormat="1" ht="12.95" customHeight="1">
      <c r="B746" s="78"/>
      <c r="C746" s="93"/>
      <c r="D746" s="93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25"/>
      <c r="AY746" s="25"/>
      <c r="AZ746" s="25"/>
    </row>
    <row r="747" spans="2:52" s="92" customFormat="1" ht="12.95" customHeight="1">
      <c r="B747" s="78"/>
      <c r="C747" s="93"/>
      <c r="D747" s="93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25"/>
      <c r="AY747" s="25"/>
      <c r="AZ747" s="25"/>
    </row>
    <row r="748" spans="2:52" s="92" customFormat="1" ht="12.95" customHeight="1">
      <c r="B748" s="78"/>
      <c r="C748" s="93"/>
      <c r="D748" s="93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25"/>
      <c r="AY748" s="25"/>
      <c r="AZ748" s="25"/>
    </row>
    <row r="749" spans="2:52" s="92" customFormat="1" ht="12.95" customHeight="1">
      <c r="B749" s="78"/>
      <c r="C749" s="93"/>
      <c r="D749" s="93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25"/>
      <c r="AY749" s="25"/>
      <c r="AZ749" s="25"/>
    </row>
    <row r="750" spans="2:52" s="92" customFormat="1" ht="12.95" customHeight="1">
      <c r="B750" s="78"/>
      <c r="C750" s="93"/>
      <c r="D750" s="93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25"/>
      <c r="AY750" s="25"/>
      <c r="AZ750" s="25"/>
    </row>
    <row r="751" spans="2:52" s="92" customFormat="1" ht="12.95" customHeight="1">
      <c r="B751" s="78"/>
      <c r="C751" s="93"/>
      <c r="D751" s="93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25"/>
      <c r="AY751" s="25"/>
      <c r="AZ751" s="25"/>
    </row>
    <row r="752" spans="2:52" s="92" customFormat="1" ht="12.95" customHeight="1">
      <c r="B752" s="78"/>
      <c r="C752" s="93"/>
      <c r="D752" s="93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25"/>
      <c r="AY752" s="25"/>
      <c r="AZ752" s="25"/>
    </row>
    <row r="753" spans="2:52" s="92" customFormat="1" ht="12.95" customHeight="1">
      <c r="B753" s="78"/>
      <c r="C753" s="93"/>
      <c r="D753" s="93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25"/>
      <c r="AY753" s="25"/>
      <c r="AZ753" s="25"/>
    </row>
    <row r="754" spans="2:52" s="92" customFormat="1" ht="12.95" customHeight="1">
      <c r="B754" s="78"/>
      <c r="C754" s="93"/>
      <c r="D754" s="93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  <c r="AE754" s="79"/>
      <c r="AF754" s="79"/>
      <c r="AG754" s="79"/>
      <c r="AH754" s="79"/>
      <c r="AI754" s="79"/>
      <c r="AJ754" s="79"/>
      <c r="AK754" s="79"/>
      <c r="AL754" s="79"/>
      <c r="AM754" s="79"/>
      <c r="AN754" s="79"/>
      <c r="AO754" s="79"/>
      <c r="AP754" s="79"/>
      <c r="AQ754" s="79"/>
      <c r="AR754" s="79"/>
      <c r="AS754" s="79"/>
      <c r="AT754" s="79"/>
      <c r="AU754" s="79"/>
      <c r="AV754" s="79"/>
      <c r="AW754" s="79"/>
      <c r="AX754" s="25"/>
      <c r="AY754" s="25"/>
      <c r="AZ754" s="25"/>
    </row>
    <row r="755" spans="2:52" s="92" customFormat="1" ht="12.95" customHeight="1">
      <c r="B755" s="78"/>
      <c r="C755" s="93"/>
      <c r="D755" s="93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  <c r="AE755" s="79"/>
      <c r="AF755" s="79"/>
      <c r="AG755" s="79"/>
      <c r="AH755" s="79"/>
      <c r="AI755" s="79"/>
      <c r="AJ755" s="79"/>
      <c r="AK755" s="79"/>
      <c r="AL755" s="79"/>
      <c r="AM755" s="79"/>
      <c r="AN755" s="79"/>
      <c r="AO755" s="79"/>
      <c r="AP755" s="79"/>
      <c r="AQ755" s="79"/>
      <c r="AR755" s="79"/>
      <c r="AS755" s="79"/>
      <c r="AT755" s="79"/>
      <c r="AU755" s="79"/>
      <c r="AV755" s="79"/>
      <c r="AW755" s="79"/>
      <c r="AX755" s="25"/>
      <c r="AY755" s="25"/>
      <c r="AZ755" s="25"/>
    </row>
    <row r="756" spans="2:52" s="92" customFormat="1" ht="12.95" customHeight="1">
      <c r="B756" s="78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2.95" customHeight="1">
      <c r="B757" s="78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2.95" customHeight="1">
      <c r="B758" s="78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2.95" customHeight="1">
      <c r="B759" s="78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2.95" customHeight="1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2.95" customHeight="1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2.95" customHeight="1">
      <c r="B762" s="78"/>
      <c r="C762" s="93"/>
      <c r="D762" s="93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</row>
    <row r="763" spans="2:52" s="92" customFormat="1" ht="12.95" customHeight="1">
      <c r="B763" s="78"/>
      <c r="C763" s="93"/>
      <c r="D763" s="93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</row>
    <row r="764" spans="2:52" s="92" customFormat="1" ht="12.95" customHeight="1">
      <c r="B764" s="78"/>
      <c r="C764" s="93"/>
      <c r="D764" s="93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</row>
    <row r="765" spans="2:52" s="92" customFormat="1" ht="12.95" customHeight="1">
      <c r="B765" s="78"/>
      <c r="C765" s="93"/>
      <c r="D765" s="93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</row>
    <row r="766" spans="2:52" s="92" customFormat="1" ht="12.95" customHeight="1">
      <c r="B766" s="78"/>
      <c r="C766" s="91"/>
      <c r="D766" s="91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</row>
    <row r="767" spans="2:52" s="92" customFormat="1" ht="18" customHeight="1">
      <c r="B767" s="90"/>
      <c r="C767" s="91"/>
      <c r="D767" s="91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</row>
    <row r="768" spans="2:52" s="92" customFormat="1" ht="12.95" customHeight="1">
      <c r="B768" s="72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2.95" customHeight="1">
      <c r="B769" s="72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2.95" customHeight="1">
      <c r="B770" s="72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2.95" customHeight="1">
      <c r="B771" s="72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2.95" customHeight="1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2.95" customHeight="1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2.95" customHeight="1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2.95" customHeight="1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2.95" customHeight="1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2.95" customHeight="1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2.95" customHeight="1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2.95" customHeight="1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2.95" customHeight="1">
      <c r="B780" s="78"/>
      <c r="C780" s="93"/>
      <c r="D780" s="93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25"/>
      <c r="AY780" s="25"/>
      <c r="AZ780" s="25"/>
    </row>
    <row r="781" spans="2:52" s="92" customFormat="1" ht="12.95" customHeight="1">
      <c r="B781" s="78"/>
      <c r="C781" s="93"/>
      <c r="D781" s="93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25"/>
      <c r="AY781" s="25"/>
      <c r="AZ781" s="25"/>
    </row>
    <row r="782" spans="2:52" s="92" customFormat="1" ht="12.95" customHeight="1">
      <c r="B782" s="78"/>
      <c r="C782" s="93"/>
      <c r="D782" s="93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25"/>
      <c r="AY782" s="25"/>
      <c r="AZ782" s="25"/>
    </row>
    <row r="783" spans="2:52" s="92" customFormat="1" ht="12.95" customHeight="1">
      <c r="B783" s="78"/>
      <c r="C783" s="93"/>
      <c r="D783" s="93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  <c r="AE783" s="79"/>
      <c r="AF783" s="79"/>
      <c r="AG783" s="79"/>
      <c r="AH783" s="79"/>
      <c r="AI783" s="79"/>
      <c r="AJ783" s="79"/>
      <c r="AK783" s="79"/>
      <c r="AL783" s="79"/>
      <c r="AM783" s="79"/>
      <c r="AN783" s="79"/>
      <c r="AO783" s="79"/>
      <c r="AP783" s="79"/>
      <c r="AQ783" s="79"/>
      <c r="AR783" s="79"/>
      <c r="AS783" s="79"/>
      <c r="AT783" s="79"/>
      <c r="AU783" s="79"/>
      <c r="AV783" s="79"/>
      <c r="AW783" s="79"/>
      <c r="AX783" s="25"/>
      <c r="AY783" s="25"/>
      <c r="AZ783" s="25"/>
    </row>
    <row r="784" spans="2:52" s="92" customFormat="1" ht="12.95" customHeight="1">
      <c r="B784" s="78"/>
      <c r="C784" s="93"/>
      <c r="D784" s="93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  <c r="AE784" s="79"/>
      <c r="AF784" s="79"/>
      <c r="AG784" s="79"/>
      <c r="AH784" s="79"/>
      <c r="AI784" s="79"/>
      <c r="AJ784" s="79"/>
      <c r="AK784" s="79"/>
      <c r="AL784" s="79"/>
      <c r="AM784" s="79"/>
      <c r="AN784" s="79"/>
      <c r="AO784" s="79"/>
      <c r="AP784" s="79"/>
      <c r="AQ784" s="79"/>
      <c r="AR784" s="79"/>
      <c r="AS784" s="79"/>
      <c r="AT784" s="79"/>
      <c r="AU784" s="79"/>
      <c r="AV784" s="79"/>
      <c r="AW784" s="79"/>
      <c r="AX784" s="25"/>
      <c r="AY784" s="25"/>
      <c r="AZ784" s="25"/>
    </row>
    <row r="785" spans="2:52" s="92" customFormat="1" ht="12.95" customHeight="1">
      <c r="B785" s="78"/>
      <c r="C785" s="93"/>
      <c r="D785" s="93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  <c r="AE785" s="79"/>
      <c r="AF785" s="79"/>
      <c r="AG785" s="79"/>
      <c r="AH785" s="79"/>
      <c r="AI785" s="79"/>
      <c r="AJ785" s="79"/>
      <c r="AK785" s="79"/>
      <c r="AL785" s="79"/>
      <c r="AM785" s="79"/>
      <c r="AN785" s="79"/>
      <c r="AO785" s="79"/>
      <c r="AP785" s="79"/>
      <c r="AQ785" s="79"/>
      <c r="AR785" s="79"/>
      <c r="AS785" s="79"/>
      <c r="AT785" s="79"/>
      <c r="AU785" s="79"/>
      <c r="AV785" s="79"/>
      <c r="AW785" s="79"/>
      <c r="AX785" s="25"/>
      <c r="AY785" s="25"/>
      <c r="AZ785" s="25"/>
    </row>
    <row r="786" spans="2:52" s="92" customFormat="1" ht="12.95" customHeight="1">
      <c r="B786" s="78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2.95" customHeight="1">
      <c r="B787" s="78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2.95" customHeight="1">
      <c r="B788" s="78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2.95" customHeight="1">
      <c r="B789" s="78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2.95" customHeight="1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2.95" customHeight="1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2.95" customHeight="1">
      <c r="B792" s="78"/>
      <c r="C792" s="93"/>
      <c r="D792" s="93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</row>
    <row r="793" spans="2:52" s="92" customFormat="1" ht="12.95" customHeight="1">
      <c r="B793" s="78"/>
      <c r="C793" s="93"/>
      <c r="D793" s="93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</row>
    <row r="794" spans="2:52" s="92" customFormat="1" ht="12.95" customHeight="1">
      <c r="B794" s="78"/>
      <c r="C794" s="93"/>
      <c r="D794" s="93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</row>
    <row r="795" spans="2:52" s="92" customFormat="1" ht="12.95" customHeight="1">
      <c r="B795" s="78"/>
      <c r="C795" s="93"/>
      <c r="D795" s="93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</row>
    <row r="796" spans="2:52" s="76" customFormat="1" ht="42" customHeight="1">
      <c r="B796" s="82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</row>
    <row r="797" spans="2:52" s="92" customFormat="1" ht="30.75" customHeight="1">
      <c r="B797" s="90"/>
      <c r="C797" s="91"/>
      <c r="D797" s="91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</row>
    <row r="798" spans="2:52" s="92" customFormat="1" ht="12.95" customHeight="1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2.95" customHeight="1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2.95" customHeight="1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2.95" customHeight="1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2.95" customHeight="1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2.95" customHeight="1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2.95" customHeight="1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2.95" customHeight="1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2.95" customHeight="1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2.95" customHeight="1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2.95" customHeight="1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2.95" customHeight="1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2.95" customHeight="1">
      <c r="B810" s="78"/>
      <c r="C810" s="93"/>
      <c r="D810" s="93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25"/>
      <c r="AY810" s="25"/>
      <c r="AZ810" s="25"/>
    </row>
    <row r="811" spans="2:52" s="92" customFormat="1" ht="12.95" customHeight="1">
      <c r="B811" s="78"/>
      <c r="C811" s="93"/>
      <c r="D811" s="93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25"/>
      <c r="AY811" s="25"/>
      <c r="AZ811" s="25"/>
    </row>
    <row r="812" spans="2:52" s="92" customFormat="1" ht="12.95" customHeight="1">
      <c r="B812" s="78"/>
      <c r="C812" s="93"/>
      <c r="D812" s="93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25"/>
      <c r="AY812" s="25"/>
      <c r="AZ812" s="25"/>
    </row>
    <row r="813" spans="2:52" s="76" customFormat="1">
      <c r="B813" s="81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>
      <c r="B814" s="81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76" customFormat="1">
      <c r="B815" s="8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76" customFormat="1">
      <c r="B816" s="81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</row>
    <row r="817" spans="2:52" s="76" customFormat="1">
      <c r="B817" s="81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</row>
    <row r="818" spans="2:52" s="76" customFormat="1">
      <c r="B818" s="81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</row>
    <row r="819" spans="2:52" s="76" customFormat="1">
      <c r="B819" s="81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</row>
    <row r="820" spans="2:52" s="76" customFormat="1">
      <c r="B820" s="81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</row>
    <row r="821" spans="2:52" s="76" customFormat="1">
      <c r="B821" s="81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</row>
    <row r="822" spans="2:52" s="76" customFormat="1">
      <c r="B822" s="81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</row>
    <row r="823" spans="2:52" s="76" customFormat="1">
      <c r="B823" s="81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</row>
    <row r="824" spans="2:52" s="76" customFormat="1">
      <c r="B824" s="81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</row>
    <row r="825" spans="2:52" s="76" customFormat="1">
      <c r="B825" s="81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</row>
    <row r="826" spans="2:52" s="76" customFormat="1">
      <c r="B826" s="81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</row>
    <row r="827" spans="2:52" s="76" customFormat="1">
      <c r="B827" s="81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</row>
    <row r="828" spans="2:52" s="76" customFormat="1">
      <c r="B828" s="81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</row>
    <row r="829" spans="2:52" s="76" customFormat="1">
      <c r="B829" s="81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</row>
    <row r="830" spans="2:52" s="76" customFormat="1">
      <c r="B830" s="81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</row>
    <row r="831" spans="2:52" s="76" customFormat="1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ht="41.25" customHeight="1">
      <c r="B835" s="82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ht="24.75" customHeight="1">
      <c r="B836" s="83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ht="18" customHeight="1">
      <c r="B837" s="90"/>
      <c r="C837" s="73"/>
      <c r="D837" s="73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ht="12.95" customHeight="1">
      <c r="B838" s="78"/>
      <c r="C838" s="73"/>
      <c r="D838" s="73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25"/>
      <c r="AY838" s="25"/>
      <c r="AZ838" s="94"/>
    </row>
    <row r="839" spans="2:52" s="76" customFormat="1" ht="12.95" customHeight="1">
      <c r="B839" s="78"/>
      <c r="C839" s="73"/>
      <c r="D839" s="73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25"/>
      <c r="AY839" s="25"/>
      <c r="AZ839" s="94"/>
    </row>
    <row r="840" spans="2:52" s="76" customFormat="1" ht="12.95" customHeight="1">
      <c r="B840" s="78"/>
      <c r="C840" s="73"/>
      <c r="D840" s="73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25"/>
      <c r="AY840" s="25"/>
      <c r="AZ840" s="94"/>
    </row>
    <row r="841" spans="2:52" s="76" customFormat="1" ht="12.95" customHeight="1">
      <c r="B841" s="78"/>
      <c r="C841" s="73"/>
      <c r="D841" s="73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25"/>
      <c r="AY841" s="25"/>
      <c r="AZ841" s="94"/>
    </row>
    <row r="842" spans="2:52" s="76" customFormat="1" ht="12.95" customHeight="1">
      <c r="B842" s="78"/>
      <c r="C842" s="73"/>
      <c r="D842" s="73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25"/>
      <c r="AY842" s="25"/>
      <c r="AZ842" s="94"/>
    </row>
    <row r="843" spans="2:52" s="76" customFormat="1" ht="12.95" customHeight="1">
      <c r="B843" s="78"/>
      <c r="C843" s="73"/>
      <c r="D843" s="73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25"/>
      <c r="AY843" s="25"/>
      <c r="AZ843" s="94"/>
    </row>
    <row r="844" spans="2:52" s="76" customFormat="1" ht="12.95" customHeight="1">
      <c r="B844" s="78"/>
      <c r="C844" s="73"/>
      <c r="D844" s="73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25"/>
      <c r="AY844" s="25"/>
      <c r="AZ844" s="94"/>
    </row>
    <row r="845" spans="2:52" s="76" customFormat="1" ht="12.95" customHeight="1">
      <c r="B845" s="78"/>
      <c r="C845" s="73"/>
      <c r="D845" s="73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25"/>
      <c r="AY845" s="25"/>
      <c r="AZ845" s="94"/>
    </row>
    <row r="846" spans="2:52" s="76" customFormat="1" ht="12.95" customHeight="1">
      <c r="B846" s="78"/>
      <c r="C846" s="73"/>
      <c r="D846" s="73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25"/>
      <c r="AY846" s="25"/>
      <c r="AZ846" s="94"/>
    </row>
    <row r="847" spans="2:52" s="76" customFormat="1" ht="12.95" customHeight="1">
      <c r="B847" s="78"/>
      <c r="C847" s="73"/>
      <c r="D847" s="73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25"/>
      <c r="AY847" s="25"/>
      <c r="AZ847" s="94"/>
    </row>
    <row r="848" spans="2:52" s="76" customFormat="1" ht="12.95" customHeight="1">
      <c r="B848" s="78"/>
      <c r="C848" s="73"/>
      <c r="D848" s="73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25"/>
      <c r="AY848" s="25"/>
      <c r="AZ848" s="94"/>
    </row>
    <row r="849" spans="2:52" s="76" customFormat="1" ht="12.95" customHeight="1">
      <c r="B849" s="72"/>
      <c r="C849" s="73"/>
      <c r="D849" s="73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25"/>
      <c r="AY849" s="25"/>
      <c r="AZ849" s="94"/>
    </row>
    <row r="850" spans="2:52" s="76" customFormat="1" ht="12.95" customHeight="1">
      <c r="B850" s="78"/>
      <c r="C850" s="73"/>
      <c r="D850" s="73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25"/>
      <c r="AY850" s="25"/>
      <c r="AZ850" s="94"/>
    </row>
    <row r="851" spans="2:52" s="76" customFormat="1" ht="12.95" customHeight="1">
      <c r="B851" s="78"/>
      <c r="C851" s="73"/>
      <c r="D851" s="73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25"/>
      <c r="AY851" s="25"/>
      <c r="AZ851" s="94"/>
    </row>
    <row r="852" spans="2:52" s="76" customFormat="1" ht="18" customHeight="1">
      <c r="B852" s="90"/>
      <c r="C852" s="73"/>
      <c r="D852" s="73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12.95" customHeight="1">
      <c r="B853" s="78"/>
      <c r="C853" s="73"/>
      <c r="D853" s="73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25"/>
      <c r="AY853" s="25"/>
      <c r="AZ853" s="94"/>
    </row>
    <row r="854" spans="2:52" s="76" customFormat="1" ht="12.95" customHeight="1">
      <c r="B854" s="78"/>
      <c r="C854" s="73"/>
      <c r="D854" s="73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25"/>
      <c r="AY854" s="25"/>
      <c r="AZ854" s="94"/>
    </row>
    <row r="855" spans="2:52" s="76" customFormat="1" ht="12.95" customHeight="1">
      <c r="B855" s="78"/>
      <c r="C855" s="73"/>
      <c r="D855" s="73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25"/>
      <c r="AY855" s="25"/>
      <c r="AZ855" s="94"/>
    </row>
    <row r="856" spans="2:52" s="76" customFormat="1" ht="12.95" customHeight="1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2.95" customHeight="1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2.95" customHeight="1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2.95" customHeight="1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2.95" customHeight="1">
      <c r="B860" s="72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2.95" customHeight="1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2.95" customHeight="1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2.95" customHeight="1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8" customHeight="1">
      <c r="B864" s="90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</row>
    <row r="865" spans="2:52" s="76" customFormat="1" ht="12.95" customHeight="1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2.95" customHeight="1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2.95" customHeight="1">
      <c r="B867" s="78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2.95" customHeight="1">
      <c r="B868" s="72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8" customHeight="1">
      <c r="B869" s="90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</row>
    <row r="870" spans="2:52" s="76" customFormat="1" ht="12.95" customHeight="1">
      <c r="B870" s="78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25"/>
      <c r="AY870" s="25"/>
      <c r="AZ870" s="94"/>
    </row>
    <row r="871" spans="2:52" s="76" customFormat="1" ht="12.95" customHeight="1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2.95" customHeight="1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2.95" customHeight="1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2.95" customHeight="1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2.95" customHeight="1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2.95" customHeight="1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2.95" customHeight="1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2.95" customHeight="1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2.95" customHeight="1">
      <c r="B879" s="84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8" customHeight="1">
      <c r="B880" s="90"/>
      <c r="C880" s="73"/>
      <c r="D880" s="73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</row>
    <row r="881" spans="2:52" s="76" customFormat="1" ht="12.95" customHeight="1">
      <c r="B881" s="78"/>
      <c r="C881" s="73"/>
      <c r="D881" s="73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2.95" customHeight="1">
      <c r="B882" s="72"/>
      <c r="C882" s="73"/>
      <c r="D882" s="73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25"/>
      <c r="AY882" s="25"/>
      <c r="AZ882" s="94"/>
    </row>
    <row r="883" spans="2:52" s="76" customFormat="1">
      <c r="B883" s="81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</row>
    <row r="884" spans="2:52" s="76" customFormat="1">
      <c r="B884" s="81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</row>
    <row r="885" spans="2:52" s="76" customFormat="1">
      <c r="B885" s="81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</row>
    <row r="886" spans="2:52" s="76" customFormat="1" ht="24.75" customHeight="1">
      <c r="B886" s="83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</row>
    <row r="887" spans="2:52" s="76" customFormat="1" ht="18" customHeight="1">
      <c r="B887" s="90"/>
      <c r="C887" s="73"/>
      <c r="D887" s="73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2.95" customHeight="1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2.95" customHeight="1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2.95" customHeight="1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2.95" customHeight="1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2.95" customHeight="1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2.95" customHeight="1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2.95" customHeight="1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2.95" customHeight="1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2.95" customHeight="1">
      <c r="B896" s="78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2.95" customHeight="1">
      <c r="B897" s="78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2.95" customHeight="1">
      <c r="B898" s="78"/>
      <c r="C898" s="73"/>
      <c r="D898" s="73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25"/>
      <c r="AY898" s="25"/>
      <c r="AZ898" s="94"/>
    </row>
    <row r="899" spans="2:52" s="76" customFormat="1" ht="12.95" customHeight="1">
      <c r="B899" s="72"/>
      <c r="C899" s="73"/>
      <c r="D899" s="73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2.95" customHeight="1">
      <c r="B900" s="78"/>
      <c r="C900" s="73"/>
      <c r="D900" s="73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ht="12.95" customHeight="1">
      <c r="B901" s="78"/>
      <c r="C901" s="73"/>
      <c r="D901" s="73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25"/>
      <c r="AY901" s="25"/>
      <c r="AZ901" s="94"/>
    </row>
    <row r="902" spans="2:52" s="76" customFormat="1" ht="18" customHeight="1">
      <c r="B902" s="90"/>
      <c r="C902" s="73"/>
      <c r="D902" s="73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ht="12.95" customHeight="1">
      <c r="B903" s="78"/>
      <c r="C903" s="73"/>
      <c r="D903" s="73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25"/>
      <c r="AY903" s="25"/>
      <c r="AZ903" s="94"/>
    </row>
    <row r="904" spans="2:52" s="76" customFormat="1" ht="12.95" customHeight="1">
      <c r="B904" s="78"/>
      <c r="C904" s="73"/>
      <c r="D904" s="73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25"/>
      <c r="AY904" s="25"/>
      <c r="AZ904" s="94"/>
    </row>
    <row r="905" spans="2:52" s="76" customFormat="1" ht="12.95" customHeight="1">
      <c r="B905" s="78"/>
      <c r="C905" s="73"/>
      <c r="D905" s="73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25"/>
      <c r="AY905" s="25"/>
      <c r="AZ905" s="94"/>
    </row>
    <row r="906" spans="2:52" s="76" customFormat="1" ht="12.95" customHeight="1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2.95" customHeight="1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2.95" customHeight="1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2.95" customHeight="1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2.95" customHeight="1">
      <c r="B910" s="72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2.95" customHeight="1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2.95" customHeight="1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2.95" customHeight="1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8" customHeight="1">
      <c r="B914" s="90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</row>
    <row r="915" spans="2:52" s="76" customFormat="1" ht="12.95" customHeight="1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2.95" customHeight="1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2.95" customHeight="1">
      <c r="B917" s="78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2.95" customHeight="1">
      <c r="B918" s="72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8" customHeight="1">
      <c r="B919" s="90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</row>
    <row r="920" spans="2:52" s="76" customFormat="1" ht="12.95" customHeight="1">
      <c r="B920" s="78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25"/>
      <c r="AY920" s="25"/>
      <c r="AZ920" s="94"/>
    </row>
    <row r="921" spans="2:52" s="76" customFormat="1" ht="12.95" customHeight="1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2.95" customHeight="1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2.95" customHeight="1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2.95" customHeight="1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2.95" customHeight="1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2.95" customHeight="1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2.95" customHeight="1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2.95" customHeight="1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2.95" customHeight="1">
      <c r="B929" s="84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8" customHeight="1">
      <c r="B930" s="90"/>
      <c r="C930" s="73"/>
      <c r="D930" s="73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</row>
    <row r="931" spans="2:52" s="76" customFormat="1" ht="12.95" customHeight="1">
      <c r="B931" s="78"/>
      <c r="C931" s="73"/>
      <c r="D931" s="73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2.95" customHeight="1">
      <c r="B932" s="72"/>
      <c r="C932" s="73"/>
      <c r="D932" s="73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25"/>
      <c r="AY932" s="25"/>
      <c r="AZ932" s="94"/>
    </row>
    <row r="933" spans="2:52" s="76" customFormat="1">
      <c r="B933" s="81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</row>
    <row r="934" spans="2:52" s="76" customFormat="1">
      <c r="B934" s="81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</row>
    <row r="935" spans="2:52" s="76" customFormat="1">
      <c r="B935" s="81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</row>
    <row r="936" spans="2:52" s="76" customFormat="1">
      <c r="B936" s="81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</row>
    <row r="937" spans="2:52" s="76" customFormat="1">
      <c r="B937" s="81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>
      <c r="B938" s="81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</row>
    <row r="939" spans="2:52" s="76" customFormat="1">
      <c r="B939" s="81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</row>
    <row r="940" spans="2:52" s="76" customFormat="1">
      <c r="B940" s="81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</row>
    <row r="941" spans="2:52" s="76" customFormat="1">
      <c r="B941" s="81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</row>
    <row r="942" spans="2:52" s="76" customFormat="1">
      <c r="B942" s="81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</row>
    <row r="943" spans="2:52" s="76" customFormat="1">
      <c r="B943" s="81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</row>
    <row r="944" spans="2:52" s="76" customFormat="1">
      <c r="B944" s="81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</row>
    <row r="945" spans="2:52" s="76" customFormat="1">
      <c r="B945" s="81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</row>
    <row r="946" spans="2:52" s="76" customFormat="1">
      <c r="B946" s="81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</row>
    <row r="947" spans="2:52" s="76" customFormat="1">
      <c r="B947" s="81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</row>
    <row r="948" spans="2:52" s="76" customFormat="1">
      <c r="B948" s="81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>
      <c r="B949" s="81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</row>
    <row r="950" spans="2:52" s="76" customFormat="1">
      <c r="B950" s="81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</row>
    <row r="951" spans="2:52" s="76" customFormat="1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>
      <c r="B1023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</row>
    <row r="1024" spans="2:52">
      <c r="B1024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</row>
    <row r="1025" spans="2:52">
      <c r="B102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</row>
    <row r="1026" spans="2:52">
      <c r="B1026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</row>
    <row r="1027" spans="2:52">
      <c r="B1027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</row>
    <row r="1028" spans="2:52">
      <c r="B1028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</row>
    <row r="1029" spans="2:52">
      <c r="B1029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</row>
    <row r="1030" spans="2:52">
      <c r="B1030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</row>
    <row r="1031" spans="2:52">
      <c r="B1031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</row>
    <row r="1032" spans="2:52">
      <c r="B1032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</row>
    <row r="1033" spans="2:52">
      <c r="B1033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</row>
    <row r="1034" spans="2:52">
      <c r="B1034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</row>
    <row r="1035" spans="2:52">
      <c r="B103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</row>
    <row r="1036" spans="2:52">
      <c r="B1036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</row>
    <row r="1037" spans="2:52">
      <c r="B1037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</row>
    <row r="1038" spans="2:52">
      <c r="B1038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</row>
    <row r="1039" spans="2:52">
      <c r="B1039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</row>
    <row r="1040" spans="2:52">
      <c r="B1040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</row>
    <row r="1041" spans="2:52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>
      <c r="B116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  <c r="Y1165" s="95"/>
      <c r="Z1165" s="95"/>
      <c r="AA1165" s="95"/>
      <c r="AB1165" s="95"/>
      <c r="AC1165" s="95"/>
      <c r="AD1165" s="95"/>
      <c r="AE1165" s="95"/>
      <c r="AF1165" s="96"/>
      <c r="AG1165" s="96"/>
      <c r="AH1165" s="96"/>
      <c r="AI1165" s="96"/>
      <c r="AJ1165" s="96"/>
      <c r="AK1165" s="96"/>
      <c r="AL1165" s="96"/>
      <c r="AM1165" s="96"/>
      <c r="AN1165" s="96"/>
      <c r="AO1165" s="96"/>
      <c r="AP1165" s="96"/>
      <c r="AQ1165" s="96"/>
      <c r="AR1165" s="96"/>
      <c r="AS1165" s="96"/>
      <c r="AT1165" s="96"/>
      <c r="AU1165" s="96"/>
      <c r="AV1165" s="96"/>
      <c r="AW1165" s="96"/>
      <c r="AX1165" s="96"/>
      <c r="AY1165" s="96"/>
      <c r="AZ1165" s="96"/>
    </row>
    <row r="1166" spans="2:52">
      <c r="B1166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  <c r="Y1166" s="95"/>
      <c r="Z1166" s="95"/>
      <c r="AA1166" s="95"/>
      <c r="AB1166" s="95"/>
      <c r="AC1166" s="95"/>
      <c r="AD1166" s="95"/>
      <c r="AE1166" s="95"/>
      <c r="AF1166" s="96"/>
      <c r="AG1166" s="96"/>
      <c r="AH1166" s="96"/>
      <c r="AI1166" s="96"/>
      <c r="AJ1166" s="96"/>
      <c r="AK1166" s="96"/>
      <c r="AL1166" s="96"/>
      <c r="AM1166" s="96"/>
      <c r="AN1166" s="96"/>
      <c r="AO1166" s="96"/>
      <c r="AP1166" s="96"/>
      <c r="AQ1166" s="96"/>
      <c r="AR1166" s="96"/>
      <c r="AS1166" s="96"/>
      <c r="AT1166" s="96"/>
      <c r="AU1166" s="96"/>
      <c r="AV1166" s="96"/>
      <c r="AW1166" s="96"/>
      <c r="AX1166" s="96"/>
      <c r="AY1166" s="96"/>
      <c r="AZ1166" s="96"/>
    </row>
    <row r="1167" spans="2:52">
      <c r="B1167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  <c r="Y1167" s="95"/>
      <c r="Z1167" s="95"/>
      <c r="AA1167" s="95"/>
      <c r="AB1167" s="95"/>
      <c r="AC1167" s="95"/>
      <c r="AD1167" s="95"/>
      <c r="AE1167" s="95"/>
      <c r="AF1167" s="96"/>
      <c r="AG1167" s="96"/>
      <c r="AH1167" s="96"/>
      <c r="AI1167" s="96"/>
      <c r="AJ1167" s="96"/>
      <c r="AK1167" s="96"/>
      <c r="AL1167" s="96"/>
      <c r="AM1167" s="96"/>
      <c r="AN1167" s="96"/>
      <c r="AO1167" s="96"/>
      <c r="AP1167" s="96"/>
      <c r="AQ1167" s="96"/>
      <c r="AR1167" s="96"/>
      <c r="AS1167" s="96"/>
      <c r="AT1167" s="96"/>
      <c r="AU1167" s="96"/>
      <c r="AV1167" s="96"/>
      <c r="AW1167" s="96"/>
      <c r="AX1167" s="96"/>
      <c r="AY1167" s="96"/>
      <c r="AZ1167" s="96"/>
    </row>
    <row r="1168" spans="2:52">
      <c r="B1168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  <c r="Y1168" s="95"/>
      <c r="Z1168" s="95"/>
      <c r="AA1168" s="95"/>
      <c r="AB1168" s="95"/>
      <c r="AC1168" s="95"/>
      <c r="AD1168" s="95"/>
      <c r="AE1168" s="95"/>
      <c r="AF1168" s="96"/>
      <c r="AG1168" s="96"/>
      <c r="AH1168" s="96"/>
      <c r="AI1168" s="96"/>
      <c r="AJ1168" s="96"/>
      <c r="AK1168" s="96"/>
      <c r="AL1168" s="96"/>
      <c r="AM1168" s="96"/>
      <c r="AN1168" s="96"/>
      <c r="AO1168" s="96"/>
      <c r="AP1168" s="96"/>
      <c r="AQ1168" s="96"/>
      <c r="AR1168" s="96"/>
      <c r="AS1168" s="96"/>
      <c r="AT1168" s="96"/>
      <c r="AU1168" s="96"/>
      <c r="AV1168" s="96"/>
      <c r="AW1168" s="96"/>
      <c r="AX1168" s="96"/>
      <c r="AY1168" s="96"/>
      <c r="AZ1168" s="96"/>
    </row>
    <row r="1169" spans="2:52">
      <c r="B1169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  <c r="Y1169" s="95"/>
      <c r="Z1169" s="95"/>
      <c r="AA1169" s="95"/>
      <c r="AB1169" s="95"/>
      <c r="AC1169" s="95"/>
      <c r="AD1169" s="95"/>
      <c r="AE1169" s="95"/>
      <c r="AF1169" s="96"/>
      <c r="AG1169" s="96"/>
      <c r="AH1169" s="96"/>
      <c r="AI1169" s="96"/>
      <c r="AJ1169" s="96"/>
      <c r="AK1169" s="96"/>
      <c r="AL1169" s="96"/>
      <c r="AM1169" s="96"/>
      <c r="AN1169" s="96"/>
      <c r="AO1169" s="96"/>
      <c r="AP1169" s="96"/>
      <c r="AQ1169" s="96"/>
      <c r="AR1169" s="96"/>
      <c r="AS1169" s="96"/>
      <c r="AT1169" s="96"/>
      <c r="AU1169" s="96"/>
      <c r="AV1169" s="96"/>
      <c r="AW1169" s="96"/>
      <c r="AX1169" s="96"/>
      <c r="AY1169" s="96"/>
      <c r="AZ1169" s="96"/>
    </row>
    <row r="1170" spans="2:52">
      <c r="B1170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  <c r="Y1170" s="95"/>
      <c r="Z1170" s="95"/>
      <c r="AA1170" s="95"/>
      <c r="AB1170" s="95"/>
      <c r="AC1170" s="95"/>
      <c r="AD1170" s="95"/>
      <c r="AE1170" s="95"/>
      <c r="AF1170" s="96"/>
      <c r="AG1170" s="96"/>
      <c r="AH1170" s="96"/>
      <c r="AI1170" s="96"/>
      <c r="AJ1170" s="96"/>
      <c r="AK1170" s="96"/>
      <c r="AL1170" s="96"/>
      <c r="AM1170" s="96"/>
      <c r="AN1170" s="96"/>
      <c r="AO1170" s="96"/>
      <c r="AP1170" s="96"/>
      <c r="AQ1170" s="96"/>
      <c r="AR1170" s="96"/>
      <c r="AS1170" s="96"/>
      <c r="AT1170" s="96"/>
      <c r="AU1170" s="96"/>
      <c r="AV1170" s="96"/>
      <c r="AW1170" s="96"/>
      <c r="AX1170" s="96"/>
      <c r="AY1170" s="96"/>
      <c r="AZ1170" s="96"/>
    </row>
    <row r="1171" spans="2:52">
      <c r="B117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  <c r="Y1171" s="95"/>
      <c r="Z1171" s="95"/>
      <c r="AA1171" s="95"/>
      <c r="AB1171" s="95"/>
      <c r="AC1171" s="95"/>
      <c r="AD1171" s="95"/>
      <c r="AE1171" s="95"/>
      <c r="AF1171" s="96"/>
      <c r="AG1171" s="96"/>
      <c r="AH1171" s="96"/>
      <c r="AI1171" s="96"/>
      <c r="AJ1171" s="96"/>
      <c r="AK1171" s="96"/>
      <c r="AL1171" s="96"/>
      <c r="AM1171" s="96"/>
      <c r="AN1171" s="96"/>
      <c r="AO1171" s="96"/>
      <c r="AP1171" s="96"/>
      <c r="AQ1171" s="96"/>
      <c r="AR1171" s="96"/>
      <c r="AS1171" s="96"/>
      <c r="AT1171" s="96"/>
      <c r="AU1171" s="96"/>
      <c r="AV1171" s="96"/>
      <c r="AW1171" s="96"/>
      <c r="AX1171" s="96"/>
      <c r="AY1171" s="96"/>
      <c r="AZ1171" s="96"/>
    </row>
    <row r="1172" spans="2:52">
      <c r="B1172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  <c r="Y1172" s="95"/>
      <c r="Z1172" s="95"/>
      <c r="AA1172" s="95"/>
      <c r="AB1172" s="95"/>
      <c r="AC1172" s="95"/>
      <c r="AD1172" s="95"/>
      <c r="AE1172" s="95"/>
      <c r="AF1172" s="96"/>
      <c r="AG1172" s="96"/>
      <c r="AH1172" s="96"/>
      <c r="AI1172" s="96"/>
      <c r="AJ1172" s="96"/>
      <c r="AK1172" s="96"/>
      <c r="AL1172" s="96"/>
      <c r="AM1172" s="96"/>
      <c r="AN1172" s="96"/>
      <c r="AO1172" s="96"/>
      <c r="AP1172" s="96"/>
      <c r="AQ1172" s="96"/>
      <c r="AR1172" s="96"/>
      <c r="AS1172" s="96"/>
      <c r="AT1172" s="96"/>
      <c r="AU1172" s="96"/>
      <c r="AV1172" s="96"/>
      <c r="AW1172" s="96"/>
      <c r="AX1172" s="96"/>
      <c r="AY1172" s="96"/>
      <c r="AZ1172" s="96"/>
    </row>
    <row r="1173" spans="2:52">
      <c r="B1173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  <c r="Y1173" s="95"/>
      <c r="Z1173" s="95"/>
      <c r="AA1173" s="95"/>
      <c r="AB1173" s="95"/>
      <c r="AC1173" s="95"/>
      <c r="AD1173" s="95"/>
      <c r="AE1173" s="95"/>
      <c r="AF1173" s="96"/>
      <c r="AG1173" s="96"/>
      <c r="AH1173" s="96"/>
      <c r="AI1173" s="96"/>
      <c r="AJ1173" s="96"/>
      <c r="AK1173" s="96"/>
      <c r="AL1173" s="96"/>
      <c r="AM1173" s="96"/>
      <c r="AN1173" s="96"/>
      <c r="AO1173" s="96"/>
      <c r="AP1173" s="96"/>
      <c r="AQ1173" s="96"/>
      <c r="AR1173" s="96"/>
      <c r="AS1173" s="96"/>
      <c r="AT1173" s="96"/>
      <c r="AU1173" s="96"/>
      <c r="AV1173" s="96"/>
      <c r="AW1173" s="96"/>
      <c r="AX1173" s="96"/>
      <c r="AY1173" s="96"/>
      <c r="AZ1173" s="96"/>
    </row>
    <row r="1174" spans="2:52">
      <c r="B1174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  <c r="Y1174" s="95"/>
      <c r="Z1174" s="95"/>
      <c r="AA1174" s="95"/>
      <c r="AB1174" s="95"/>
      <c r="AC1174" s="95"/>
      <c r="AD1174" s="95"/>
      <c r="AE1174" s="95"/>
      <c r="AF1174" s="96"/>
      <c r="AG1174" s="96"/>
      <c r="AH1174" s="96"/>
      <c r="AI1174" s="96"/>
      <c r="AJ1174" s="96"/>
      <c r="AK1174" s="96"/>
      <c r="AL1174" s="96"/>
      <c r="AM1174" s="96"/>
      <c r="AN1174" s="96"/>
      <c r="AO1174" s="96"/>
      <c r="AP1174" s="96"/>
      <c r="AQ1174" s="96"/>
      <c r="AR1174" s="96"/>
      <c r="AS1174" s="96"/>
      <c r="AT1174" s="96"/>
      <c r="AU1174" s="96"/>
      <c r="AV1174" s="96"/>
      <c r="AW1174" s="96"/>
      <c r="AX1174" s="96"/>
      <c r="AY1174" s="96"/>
      <c r="AZ1174" s="96"/>
    </row>
    <row r="1175" spans="2:52">
      <c r="B117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  <c r="Y1175" s="95"/>
      <c r="Z1175" s="95"/>
      <c r="AA1175" s="95"/>
      <c r="AB1175" s="95"/>
      <c r="AC1175" s="95"/>
      <c r="AD1175" s="95"/>
      <c r="AE1175" s="95"/>
      <c r="AF1175" s="96"/>
      <c r="AG1175" s="96"/>
      <c r="AH1175" s="96"/>
      <c r="AI1175" s="96"/>
      <c r="AJ1175" s="96"/>
      <c r="AK1175" s="96"/>
      <c r="AL1175" s="96"/>
      <c r="AM1175" s="96"/>
      <c r="AN1175" s="96"/>
      <c r="AO1175" s="96"/>
      <c r="AP1175" s="96"/>
      <c r="AQ1175" s="96"/>
      <c r="AR1175" s="96"/>
      <c r="AS1175" s="96"/>
      <c r="AT1175" s="96"/>
      <c r="AU1175" s="96"/>
      <c r="AV1175" s="96"/>
      <c r="AW1175" s="96"/>
      <c r="AX1175" s="96"/>
      <c r="AY1175" s="96"/>
      <c r="AZ1175" s="96"/>
    </row>
    <row r="1176" spans="2:52">
      <c r="B1176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  <c r="Y1176" s="95"/>
      <c r="Z1176" s="95"/>
      <c r="AA1176" s="95"/>
      <c r="AB1176" s="95"/>
      <c r="AC1176" s="95"/>
      <c r="AD1176" s="95"/>
      <c r="AE1176" s="95"/>
      <c r="AF1176" s="96"/>
      <c r="AG1176" s="96"/>
      <c r="AH1176" s="96"/>
      <c r="AI1176" s="96"/>
      <c r="AJ1176" s="96"/>
      <c r="AK1176" s="96"/>
      <c r="AL1176" s="96"/>
      <c r="AM1176" s="96"/>
      <c r="AN1176" s="96"/>
      <c r="AO1176" s="96"/>
      <c r="AP1176" s="96"/>
      <c r="AQ1176" s="96"/>
      <c r="AR1176" s="96"/>
      <c r="AS1176" s="96"/>
      <c r="AT1176" s="96"/>
      <c r="AU1176" s="96"/>
      <c r="AV1176" s="96"/>
      <c r="AW1176" s="96"/>
      <c r="AX1176" s="96"/>
      <c r="AY1176" s="96"/>
      <c r="AZ1176" s="96"/>
    </row>
    <row r="1177" spans="2:52">
      <c r="B1177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  <c r="Y1177" s="95"/>
      <c r="Z1177" s="95"/>
      <c r="AA1177" s="95"/>
      <c r="AB1177" s="95"/>
      <c r="AC1177" s="95"/>
      <c r="AD1177" s="95"/>
      <c r="AE1177" s="95"/>
      <c r="AF1177" s="96"/>
      <c r="AG1177" s="96"/>
      <c r="AH1177" s="96"/>
      <c r="AI1177" s="96"/>
      <c r="AJ1177" s="96"/>
      <c r="AK1177" s="96"/>
      <c r="AL1177" s="96"/>
      <c r="AM1177" s="96"/>
      <c r="AN1177" s="96"/>
      <c r="AO1177" s="96"/>
      <c r="AP1177" s="96"/>
      <c r="AQ1177" s="96"/>
      <c r="AR1177" s="96"/>
      <c r="AS1177" s="96"/>
      <c r="AT1177" s="96"/>
      <c r="AU1177" s="96"/>
      <c r="AV1177" s="96"/>
      <c r="AW1177" s="96"/>
      <c r="AX1177" s="96"/>
      <c r="AY1177" s="96"/>
      <c r="AZ1177" s="96"/>
    </row>
    <row r="1178" spans="2:52">
      <c r="B1178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  <c r="Y1178" s="95"/>
      <c r="Z1178" s="95"/>
      <c r="AA1178" s="95"/>
      <c r="AB1178" s="95"/>
      <c r="AC1178" s="95"/>
      <c r="AD1178" s="95"/>
      <c r="AE1178" s="95"/>
      <c r="AF1178" s="96"/>
      <c r="AG1178" s="96"/>
      <c r="AH1178" s="96"/>
      <c r="AI1178" s="96"/>
      <c r="AJ1178" s="96"/>
      <c r="AK1178" s="96"/>
      <c r="AL1178" s="96"/>
      <c r="AM1178" s="96"/>
      <c r="AN1178" s="96"/>
      <c r="AO1178" s="96"/>
      <c r="AP1178" s="96"/>
      <c r="AQ1178" s="96"/>
      <c r="AR1178" s="96"/>
      <c r="AS1178" s="96"/>
      <c r="AT1178" s="96"/>
      <c r="AU1178" s="96"/>
      <c r="AV1178" s="96"/>
      <c r="AW1178" s="96"/>
      <c r="AX1178" s="96"/>
      <c r="AY1178" s="96"/>
      <c r="AZ1178" s="96"/>
    </row>
    <row r="1179" spans="2:52">
      <c r="B1179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  <c r="Y1179" s="95"/>
      <c r="Z1179" s="95"/>
      <c r="AA1179" s="95"/>
      <c r="AB1179" s="95"/>
      <c r="AC1179" s="95"/>
      <c r="AD1179" s="95"/>
      <c r="AE1179" s="95"/>
      <c r="AF1179" s="96"/>
      <c r="AG1179" s="96"/>
      <c r="AH1179" s="96"/>
      <c r="AI1179" s="96"/>
      <c r="AJ1179" s="96"/>
      <c r="AK1179" s="96"/>
      <c r="AL1179" s="96"/>
      <c r="AM1179" s="96"/>
      <c r="AN1179" s="96"/>
      <c r="AO1179" s="96"/>
      <c r="AP1179" s="96"/>
      <c r="AQ1179" s="96"/>
      <c r="AR1179" s="96"/>
      <c r="AS1179" s="96"/>
      <c r="AT1179" s="96"/>
      <c r="AU1179" s="96"/>
      <c r="AV1179" s="96"/>
      <c r="AW1179" s="96"/>
      <c r="AX1179" s="96"/>
      <c r="AY1179" s="96"/>
      <c r="AZ1179" s="96"/>
    </row>
    <row r="1180" spans="2:52">
      <c r="B1180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  <c r="Y1180" s="95"/>
      <c r="Z1180" s="95"/>
      <c r="AA1180" s="95"/>
      <c r="AB1180" s="95"/>
      <c r="AC1180" s="95"/>
      <c r="AD1180" s="95"/>
      <c r="AE1180" s="95"/>
      <c r="AF1180" s="96"/>
      <c r="AG1180" s="96"/>
      <c r="AH1180" s="96"/>
      <c r="AI1180" s="96"/>
      <c r="AJ1180" s="96"/>
      <c r="AK1180" s="96"/>
      <c r="AL1180" s="96"/>
      <c r="AM1180" s="96"/>
      <c r="AN1180" s="96"/>
      <c r="AO1180" s="96"/>
      <c r="AP1180" s="96"/>
      <c r="AQ1180" s="96"/>
      <c r="AR1180" s="96"/>
      <c r="AS1180" s="96"/>
      <c r="AT1180" s="96"/>
      <c r="AU1180" s="96"/>
      <c r="AV1180" s="96"/>
      <c r="AW1180" s="96"/>
      <c r="AX1180" s="96"/>
      <c r="AY1180" s="96"/>
      <c r="AZ1180" s="96"/>
    </row>
    <row r="1181" spans="2:52">
      <c r="B1181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  <c r="Y1181" s="95"/>
      <c r="Z1181" s="95"/>
      <c r="AA1181" s="95"/>
      <c r="AB1181" s="95"/>
      <c r="AC1181" s="95"/>
      <c r="AD1181" s="95"/>
      <c r="AE1181" s="95"/>
      <c r="AF1181" s="96"/>
      <c r="AG1181" s="96"/>
      <c r="AH1181" s="96"/>
      <c r="AI1181" s="96"/>
      <c r="AJ1181" s="96"/>
      <c r="AK1181" s="96"/>
      <c r="AL1181" s="96"/>
      <c r="AM1181" s="96"/>
      <c r="AN1181" s="96"/>
      <c r="AO1181" s="96"/>
      <c r="AP1181" s="96"/>
      <c r="AQ1181" s="96"/>
      <c r="AR1181" s="96"/>
      <c r="AS1181" s="96"/>
      <c r="AT1181" s="96"/>
      <c r="AU1181" s="96"/>
      <c r="AV1181" s="96"/>
      <c r="AW1181" s="96"/>
      <c r="AX1181" s="96"/>
      <c r="AY1181" s="96"/>
      <c r="AZ1181" s="96"/>
    </row>
    <row r="1182" spans="2:52">
      <c r="B1182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  <c r="Y1182" s="95"/>
      <c r="Z1182" s="95"/>
      <c r="AA1182" s="95"/>
      <c r="AB1182" s="95"/>
      <c r="AC1182" s="95"/>
      <c r="AD1182" s="95"/>
      <c r="AE1182" s="95"/>
      <c r="AF1182" s="96"/>
      <c r="AG1182" s="96"/>
      <c r="AH1182" s="96"/>
      <c r="AI1182" s="96"/>
      <c r="AJ1182" s="96"/>
      <c r="AK1182" s="96"/>
      <c r="AL1182" s="96"/>
      <c r="AM1182" s="96"/>
      <c r="AN1182" s="96"/>
      <c r="AO1182" s="96"/>
      <c r="AP1182" s="96"/>
      <c r="AQ1182" s="96"/>
      <c r="AR1182" s="96"/>
      <c r="AS1182" s="96"/>
      <c r="AT1182" s="96"/>
      <c r="AU1182" s="96"/>
      <c r="AV1182" s="96"/>
      <c r="AW1182" s="96"/>
      <c r="AX1182" s="96"/>
      <c r="AY1182" s="96"/>
      <c r="AZ1182" s="96"/>
    </row>
    <row r="1183" spans="2:52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19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B26"/>
  <sheetViews>
    <sheetView tabSelected="1" workbookViewId="0">
      <selection activeCell="A28" sqref="A28"/>
    </sheetView>
  </sheetViews>
  <sheetFormatPr baseColWidth="10" defaultRowHeight="15"/>
  <cols>
    <col min="1" max="1" width="26.85546875" customWidth="1"/>
    <col min="9" max="9" width="13.5703125" customWidth="1"/>
    <col min="21" max="21" width="11.85546875" customWidth="1"/>
    <col min="23" max="23" width="11.7109375" customWidth="1"/>
  </cols>
  <sheetData>
    <row r="1" spans="1:28" ht="18.75">
      <c r="A1" s="100" t="s">
        <v>97</v>
      </c>
    </row>
    <row r="2" spans="1:28">
      <c r="A2" s="98" t="s">
        <v>103</v>
      </c>
    </row>
    <row r="3" spans="1:28">
      <c r="A3" t="s">
        <v>104</v>
      </c>
      <c r="B3" s="101">
        <v>44</v>
      </c>
      <c r="C3" t="s">
        <v>98</v>
      </c>
      <c r="D3" t="s">
        <v>99</v>
      </c>
    </row>
    <row r="4" spans="1:28">
      <c r="B4" s="101">
        <f>B3*'[6]rate of change'!$U$6*'[6]rate of change'!$X$8</f>
        <v>44.88233349599998</v>
      </c>
      <c r="C4" t="s">
        <v>106</v>
      </c>
      <c r="D4" t="s">
        <v>108</v>
      </c>
    </row>
    <row r="6" spans="1:28">
      <c r="A6" s="98" t="s">
        <v>105</v>
      </c>
      <c r="B6" t="s">
        <v>107</v>
      </c>
    </row>
    <row r="7" spans="1:28">
      <c r="A7" s="99" t="s">
        <v>100</v>
      </c>
    </row>
    <row r="8" spans="1:28">
      <c r="A8" s="99" t="s">
        <v>101</v>
      </c>
    </row>
    <row r="9" spans="1:28">
      <c r="A9" s="99" t="s">
        <v>102</v>
      </c>
    </row>
    <row r="15" spans="1:28" ht="25.5">
      <c r="A15" s="18" t="s">
        <v>69</v>
      </c>
      <c r="B15" s="8" t="s">
        <v>13</v>
      </c>
      <c r="C15" s="8" t="s">
        <v>14</v>
      </c>
      <c r="D15" s="8" t="s">
        <v>15</v>
      </c>
      <c r="E15" s="8" t="s">
        <v>16</v>
      </c>
      <c r="F15" s="8" t="s">
        <v>17</v>
      </c>
      <c r="G15" s="8" t="s">
        <v>18</v>
      </c>
      <c r="H15" s="8" t="s">
        <v>19</v>
      </c>
      <c r="I15" s="8" t="s">
        <v>20</v>
      </c>
      <c r="J15" s="8" t="s">
        <v>21</v>
      </c>
      <c r="K15" s="8" t="s">
        <v>22</v>
      </c>
      <c r="L15" s="8" t="s">
        <v>23</v>
      </c>
      <c r="M15" s="8" t="s">
        <v>24</v>
      </c>
      <c r="N15" s="8" t="s">
        <v>25</v>
      </c>
      <c r="O15" s="8" t="s">
        <v>26</v>
      </c>
      <c r="P15" s="8" t="s">
        <v>27</v>
      </c>
      <c r="Q15" s="8" t="s">
        <v>28</v>
      </c>
      <c r="R15" s="8" t="s">
        <v>29</v>
      </c>
      <c r="S15" s="8" t="s">
        <v>30</v>
      </c>
      <c r="T15" s="8" t="s">
        <v>31</v>
      </c>
      <c r="U15" s="8" t="s">
        <v>32</v>
      </c>
      <c r="V15" s="8" t="s">
        <v>33</v>
      </c>
      <c r="W15" s="8" t="s">
        <v>34</v>
      </c>
      <c r="X15" s="8" t="s">
        <v>35</v>
      </c>
      <c r="Y15" s="8" t="s">
        <v>36</v>
      </c>
      <c r="Z15" s="8" t="s">
        <v>37</v>
      </c>
      <c r="AA15" s="8" t="s">
        <v>38</v>
      </c>
      <c r="AB15" s="8" t="s">
        <v>39</v>
      </c>
    </row>
    <row r="16" spans="1:28">
      <c r="A16" s="20" t="s">
        <v>70</v>
      </c>
      <c r="B16" s="23">
        <v>0.26328451919555662</v>
      </c>
      <c r="C16" s="23">
        <v>0.37170732259750366</v>
      </c>
      <c r="D16" s="23">
        <v>6.0713048219680786E-2</v>
      </c>
      <c r="E16" s="23">
        <v>4.5151554584503172E-2</v>
      </c>
      <c r="F16" s="23">
        <v>7.335429877042771E-3</v>
      </c>
      <c r="G16" s="23">
        <v>0.55193772459030155</v>
      </c>
      <c r="H16" s="23">
        <v>0.25215590333938598</v>
      </c>
      <c r="I16" s="23">
        <v>2.0774877429008486E-2</v>
      </c>
      <c r="J16" s="23">
        <v>0.15566352462768554</v>
      </c>
      <c r="K16" s="23">
        <v>1.0538498134613037</v>
      </c>
      <c r="L16" s="23">
        <v>5.1086525726318364</v>
      </c>
      <c r="M16" s="23">
        <v>0.15693150305747985</v>
      </c>
      <c r="N16" s="23">
        <v>0.17765765380859375</v>
      </c>
      <c r="O16" s="23">
        <v>0.11004753780364991</v>
      </c>
      <c r="P16" s="23">
        <v>1.9473798446655275</v>
      </c>
      <c r="Q16" s="23">
        <v>4.7871396303176883E-2</v>
      </c>
      <c r="R16" s="23">
        <v>5.0651860237121586E-2</v>
      </c>
      <c r="S16" s="23">
        <v>1.0849402077496052E-2</v>
      </c>
      <c r="T16" s="23">
        <v>7.8627845644950868E-4</v>
      </c>
      <c r="U16" s="23">
        <v>0.56466735510528088</v>
      </c>
      <c r="V16" s="23">
        <v>0.58180580496788026</v>
      </c>
      <c r="W16" s="23">
        <v>0.12274942564964295</v>
      </c>
      <c r="X16" s="23">
        <v>0.20971212768554687</v>
      </c>
      <c r="Y16" s="23">
        <v>9.244202044606209E-2</v>
      </c>
      <c r="Z16" s="23">
        <v>7.2539844989776614E-2</v>
      </c>
      <c r="AA16" s="23">
        <v>0.6531594142913818</v>
      </c>
      <c r="AB16" s="23">
        <v>0.10662175846099854</v>
      </c>
    </row>
    <row r="17" spans="1:28">
      <c r="A17" s="27" t="s">
        <v>72</v>
      </c>
      <c r="B17" s="30">
        <v>0.82679809510707858</v>
      </c>
      <c r="C17" s="30">
        <v>1.0830196266174317</v>
      </c>
      <c r="D17" s="30">
        <v>0.38509379863739013</v>
      </c>
      <c r="E17" s="30">
        <v>9.6535681247711183E-2</v>
      </c>
      <c r="F17" s="30">
        <v>4.5743932723999025E-3</v>
      </c>
      <c r="G17" s="30">
        <v>0.87967630672454833</v>
      </c>
      <c r="H17" s="30">
        <v>1.1796267490386962</v>
      </c>
      <c r="I17" s="30">
        <v>0.17666040515899659</v>
      </c>
      <c r="J17" s="30">
        <v>2.6121610202789309</v>
      </c>
      <c r="K17" s="30">
        <v>3.5476066513061526</v>
      </c>
      <c r="L17" s="30">
        <v>5.9110944862365722</v>
      </c>
      <c r="M17" s="30">
        <v>0.32472117424011232</v>
      </c>
      <c r="N17" s="30">
        <v>0.93320311832427982</v>
      </c>
      <c r="O17" s="30">
        <v>0.19950689506530761</v>
      </c>
      <c r="P17" s="30">
        <v>3.1960539016723635</v>
      </c>
      <c r="Q17" s="30">
        <v>7.9410552740097048E-2</v>
      </c>
      <c r="R17" s="30">
        <v>0.17180369639396667</v>
      </c>
      <c r="S17" s="30">
        <v>1.0792719244956971E-2</v>
      </c>
      <c r="T17" s="30">
        <v>2.506117582321167E-3</v>
      </c>
      <c r="U17" s="30">
        <v>1.2705082135796548</v>
      </c>
      <c r="V17" s="30">
        <v>3.6997621917724608</v>
      </c>
      <c r="W17" s="30">
        <v>0.66050109958648684</v>
      </c>
      <c r="X17" s="30">
        <v>0.79336271667480474</v>
      </c>
      <c r="Y17" s="30">
        <v>0.46797982597351073</v>
      </c>
      <c r="Z17" s="30">
        <v>0.10003325510025024</v>
      </c>
      <c r="AA17" s="30">
        <v>1.7629437961578369</v>
      </c>
      <c r="AB17" s="30">
        <v>2.7559070453643799</v>
      </c>
    </row>
    <row r="18" spans="1:28">
      <c r="A18" s="27" t="s">
        <v>73</v>
      </c>
      <c r="B18" s="30">
        <v>0.10650173950195313</v>
      </c>
      <c r="C18" s="30">
        <v>0.116323486328125</v>
      </c>
      <c r="D18" s="30">
        <v>1.9639039993286134E-2</v>
      </c>
      <c r="E18" s="30">
        <v>1.1914901733398438E-2</v>
      </c>
      <c r="F18" s="30">
        <v>6.1333327293396E-3</v>
      </c>
      <c r="G18" s="30">
        <v>3.2568927764892577E-2</v>
      </c>
      <c r="H18" s="30">
        <v>0.12919869995117189</v>
      </c>
      <c r="I18" s="30">
        <v>8.6406698226928706E-3</v>
      </c>
      <c r="J18" s="30">
        <v>4.7820507049560548E-2</v>
      </c>
      <c r="K18" s="30">
        <v>0.89491436767578125</v>
      </c>
      <c r="L18" s="30">
        <v>0.75814831542968752</v>
      </c>
      <c r="M18" s="30">
        <v>2.3656795501708985E-2</v>
      </c>
      <c r="N18" s="30">
        <v>5.0725753784179692E-2</v>
      </c>
      <c r="O18" s="30">
        <v>4.4929553985595706E-2</v>
      </c>
      <c r="P18" s="30">
        <v>0.58045693969726564</v>
      </c>
      <c r="Q18" s="30">
        <v>3.0764758586883548E-3</v>
      </c>
      <c r="R18" s="30">
        <v>9.7016351521015173E-3</v>
      </c>
      <c r="S18" s="30">
        <v>7.0153833627700805E-3</v>
      </c>
      <c r="T18" s="30">
        <v>2.2492091655731202E-3</v>
      </c>
      <c r="U18" s="30">
        <v>0.37055563354492188</v>
      </c>
      <c r="V18" s="30">
        <v>8.7210376739501952E-2</v>
      </c>
      <c r="W18" s="30">
        <v>5.6743385314941407E-2</v>
      </c>
      <c r="X18" s="30">
        <v>0.1316600341796875</v>
      </c>
      <c r="Y18" s="30">
        <v>2.3645587921142578E-2</v>
      </c>
      <c r="Z18" s="30">
        <v>1.151400375366211E-2</v>
      </c>
      <c r="AA18" s="30">
        <v>0.63864805603027341</v>
      </c>
      <c r="AB18" s="30">
        <v>0.1364381561279297</v>
      </c>
    </row>
    <row r="19" spans="1:28">
      <c r="A19" s="27" t="s">
        <v>74</v>
      </c>
      <c r="B19" s="30">
        <v>8.4226425170898442E-2</v>
      </c>
      <c r="C19" s="30">
        <v>6.1145301818847655E-2</v>
      </c>
      <c r="D19" s="30">
        <v>9.6014152526855467E-2</v>
      </c>
      <c r="E19" s="30">
        <v>1.4287744522094727E-2</v>
      </c>
      <c r="F19" s="30">
        <v>4.396231379359961E-6</v>
      </c>
      <c r="G19" s="30">
        <v>2.5564090728759765E-2</v>
      </c>
      <c r="H19" s="30">
        <v>6.8502120971679695E-2</v>
      </c>
      <c r="I19" s="30">
        <v>5.1128172874450682E-3</v>
      </c>
      <c r="J19" s="30">
        <v>3.0572650909423828E-2</v>
      </c>
      <c r="K19" s="30">
        <v>0.43870504760742191</v>
      </c>
      <c r="L19" s="30">
        <v>0.42488223266601566</v>
      </c>
      <c r="M19" s="30">
        <v>6.7319282531738286E-2</v>
      </c>
      <c r="N19" s="30">
        <v>0.11414888000488281</v>
      </c>
      <c r="O19" s="30">
        <v>1.5286325454711914E-2</v>
      </c>
      <c r="P19" s="30">
        <v>1.49400634765625</v>
      </c>
      <c r="Q19" s="30">
        <v>5.1128172874450682E-3</v>
      </c>
      <c r="R19" s="30">
        <v>1.0231761932373047E-2</v>
      </c>
      <c r="S19" s="30">
        <v>4.3812901712954043E-6</v>
      </c>
      <c r="T19" s="30">
        <v>4.396231379359961E-6</v>
      </c>
      <c r="U19" s="30">
        <v>6.1145301818847655E-2</v>
      </c>
      <c r="V19" s="30">
        <v>9.2030723571777343E-2</v>
      </c>
      <c r="W19" s="30">
        <v>5.9953571319580082E-2</v>
      </c>
      <c r="X19" s="30">
        <v>0.32497692871093753</v>
      </c>
      <c r="Y19" s="30">
        <v>2.4437835693359375E-2</v>
      </c>
      <c r="Z19" s="30">
        <v>2.8743661880493165E-2</v>
      </c>
      <c r="AA19" s="30">
        <v>0.1371999969482422</v>
      </c>
      <c r="AB19" s="30">
        <v>5.0954414367675782E-2</v>
      </c>
    </row>
    <row r="20" spans="1:28">
      <c r="A20" s="27" t="s">
        <v>75</v>
      </c>
      <c r="B20" s="30">
        <v>8.8075839843750003</v>
      </c>
      <c r="C20" s="30">
        <v>5.6586425781249998E-2</v>
      </c>
      <c r="D20" s="30">
        <v>1.9936166992187501</v>
      </c>
      <c r="E20" s="30">
        <v>2.1684741210937499</v>
      </c>
      <c r="F20" s="30">
        <v>0</v>
      </c>
      <c r="G20" s="30">
        <v>0.77558996582031248</v>
      </c>
      <c r="H20" s="30">
        <v>0</v>
      </c>
      <c r="I20" s="30">
        <v>0</v>
      </c>
      <c r="J20" s="30">
        <v>2.9628706054687499</v>
      </c>
      <c r="K20" s="30">
        <v>16.466109375000002</v>
      </c>
      <c r="L20" s="30">
        <v>3.4660498046875001</v>
      </c>
      <c r="M20" s="30">
        <v>3.0707695312499999</v>
      </c>
      <c r="N20" s="30">
        <v>4.5803432464599607E-2</v>
      </c>
      <c r="O20" s="30">
        <v>0.21562319946289063</v>
      </c>
      <c r="P20" s="30">
        <v>12.430775390625</v>
      </c>
      <c r="Q20" s="30">
        <v>1.741115234375</v>
      </c>
      <c r="R20" s="30">
        <v>0.10801399230957032</v>
      </c>
      <c r="S20" s="30">
        <v>0</v>
      </c>
      <c r="T20" s="30">
        <v>0</v>
      </c>
      <c r="U20" s="30">
        <v>3.7000003814697265E-2</v>
      </c>
      <c r="V20" s="30">
        <v>0.3048799743652344</v>
      </c>
      <c r="W20" s="30">
        <v>4.39975</v>
      </c>
      <c r="X20" s="30">
        <v>7.1238393554687498</v>
      </c>
      <c r="Y20" s="30">
        <v>1.6920201416015626</v>
      </c>
      <c r="Z20" s="30">
        <v>0.99746936035156253</v>
      </c>
      <c r="AA20" s="30">
        <v>12.568608398437501</v>
      </c>
      <c r="AB20" s="30">
        <v>15.97824609375</v>
      </c>
    </row>
    <row r="21" spans="1:28">
      <c r="A21" s="27" t="s">
        <v>76</v>
      </c>
      <c r="B21" s="30">
        <v>1.89616162109375</v>
      </c>
      <c r="C21" s="30">
        <v>6.6333335876464838E-2</v>
      </c>
      <c r="D21" s="30">
        <v>0.41197546386718753</v>
      </c>
      <c r="E21" s="30">
        <v>0.20857000732421876</v>
      </c>
      <c r="F21" s="30">
        <v>1.544201135635376E-3</v>
      </c>
      <c r="G21" s="30">
        <v>0.41069995117187502</v>
      </c>
      <c r="H21" s="30">
        <v>1.0999999046325684E-2</v>
      </c>
      <c r="I21" s="30">
        <v>8.0999994277954103E-3</v>
      </c>
      <c r="J21" s="30">
        <v>0.44300003051757814</v>
      </c>
      <c r="K21" s="30">
        <v>3.0644348144531253</v>
      </c>
      <c r="L21" s="30">
        <v>1.2555224609375</v>
      </c>
      <c r="M21" s="30">
        <v>0.14311666870117187</v>
      </c>
      <c r="N21" s="30">
        <v>1.9695339202880861E-2</v>
      </c>
      <c r="O21" s="30">
        <v>6.2500003814697266E-2</v>
      </c>
      <c r="P21" s="30">
        <v>2.813533447265625</v>
      </c>
      <c r="Q21" s="30">
        <v>8.5050010681152352E-2</v>
      </c>
      <c r="R21" s="30">
        <v>5.3000003814697265E-2</v>
      </c>
      <c r="S21" s="30">
        <v>4.6781959533691408E-2</v>
      </c>
      <c r="T21" s="30">
        <v>0</v>
      </c>
      <c r="U21" s="30">
        <v>2.200000047683716E-3</v>
      </c>
      <c r="V21" s="30">
        <v>0.5684446411132813</v>
      </c>
      <c r="W21" s="30">
        <v>0.61530010986328121</v>
      </c>
      <c r="X21" s="30">
        <v>0.71597167968749997</v>
      </c>
      <c r="Y21" s="30">
        <v>0.13952047729492187</v>
      </c>
      <c r="Z21" s="30">
        <v>0.21070426940917969</v>
      </c>
      <c r="AA21" s="30">
        <v>2.5068610839843752</v>
      </c>
      <c r="AB21" s="30">
        <v>1.355000244140625</v>
      </c>
    </row>
    <row r="22" spans="1:28">
      <c r="A22" s="27" t="s">
        <v>77</v>
      </c>
      <c r="B22" s="32">
        <v>16.88351904296875</v>
      </c>
      <c r="C22" s="32">
        <v>25.610888427734377</v>
      </c>
      <c r="D22" s="32">
        <v>6.5084305419921877</v>
      </c>
      <c r="E22" s="32">
        <v>2.9808745727539061</v>
      </c>
      <c r="F22" s="32">
        <v>1.2008872528076173</v>
      </c>
      <c r="G22" s="32">
        <v>17.268705078124999</v>
      </c>
      <c r="H22" s="32">
        <v>7.92525830078125</v>
      </c>
      <c r="I22" s="32">
        <v>5.1821079254150394E-2</v>
      </c>
      <c r="J22" s="32">
        <v>5.1791743164062503</v>
      </c>
      <c r="K22" s="32">
        <v>82.178360351562503</v>
      </c>
      <c r="L22" s="32">
        <v>145.45873437500001</v>
      </c>
      <c r="M22" s="32">
        <v>10.811815429687501</v>
      </c>
      <c r="N22" s="32">
        <v>13.579302734375</v>
      </c>
      <c r="O22" s="32">
        <v>5.5859661865234376</v>
      </c>
      <c r="P22" s="32">
        <v>92.813548828125008</v>
      </c>
      <c r="Q22" s="32">
        <v>6.9999300003051754E-2</v>
      </c>
      <c r="R22" s="32">
        <v>0.25845533370971679</v>
      </c>
      <c r="S22" s="32">
        <v>1.7110159301757812</v>
      </c>
      <c r="T22" s="32">
        <v>0.3966421241760254</v>
      </c>
      <c r="U22" s="32">
        <v>18.722531738281251</v>
      </c>
      <c r="V22" s="32">
        <v>4.2267549438476566</v>
      </c>
      <c r="W22" s="32">
        <v>8.1063354492187507</v>
      </c>
      <c r="X22" s="32">
        <v>7.5764584960937498</v>
      </c>
      <c r="Y22" s="32">
        <v>5.659458862304688</v>
      </c>
      <c r="Z22" s="32">
        <v>2.353853515625</v>
      </c>
      <c r="AA22" s="32">
        <v>56.147607421875001</v>
      </c>
      <c r="AB22" s="32">
        <v>8.106868408203125</v>
      </c>
    </row>
    <row r="23" spans="1:28">
      <c r="A23" s="27" t="s">
        <v>78</v>
      </c>
      <c r="B23" s="30">
        <v>0</v>
      </c>
      <c r="C23" s="30">
        <v>0</v>
      </c>
      <c r="D23" s="30">
        <v>0</v>
      </c>
      <c r="E23" s="30">
        <v>0</v>
      </c>
      <c r="F23" s="30">
        <v>1.3923891782760621E-3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2.9656129837036135E-2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0.11269774627685547</v>
      </c>
      <c r="X23" s="30">
        <v>0</v>
      </c>
      <c r="Y23" s="30">
        <v>0</v>
      </c>
      <c r="Z23" s="30">
        <v>0</v>
      </c>
      <c r="AA23" s="30">
        <v>2.768724609375</v>
      </c>
      <c r="AB23" s="30">
        <v>0</v>
      </c>
    </row>
    <row r="24" spans="1:28">
      <c r="A24" s="27" t="s">
        <v>79</v>
      </c>
      <c r="B24" s="32">
        <v>0</v>
      </c>
      <c r="C24" s="32">
        <v>0</v>
      </c>
      <c r="D24" s="32">
        <v>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4.7566833496093747E-3</v>
      </c>
      <c r="P24" s="32">
        <v>2.4733345508575438E-3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5.4537078857421879E-2</v>
      </c>
      <c r="X24" s="32">
        <v>0</v>
      </c>
      <c r="Y24" s="32">
        <v>0</v>
      </c>
      <c r="Z24" s="32">
        <v>0</v>
      </c>
      <c r="AA24" s="32">
        <v>0</v>
      </c>
      <c r="AB24" s="32">
        <v>0</v>
      </c>
    </row>
    <row r="25" spans="1:28">
      <c r="A25" s="27" t="s">
        <v>80</v>
      </c>
      <c r="B25" s="32">
        <v>8.0789746093750008</v>
      </c>
      <c r="C25" s="32">
        <v>7.1651948242187498</v>
      </c>
      <c r="D25" s="32">
        <v>3.0566848144531251</v>
      </c>
      <c r="E25" s="32">
        <v>3.2429604492187503</v>
      </c>
      <c r="F25" s="32">
        <v>1.3683671875000001</v>
      </c>
      <c r="G25" s="32">
        <v>1.0067486572265625</v>
      </c>
      <c r="H25" s="32">
        <v>7.4778422851562505</v>
      </c>
      <c r="I25" s="32">
        <v>1.484123046875</v>
      </c>
      <c r="J25" s="32">
        <v>9.0582968749999999</v>
      </c>
      <c r="K25" s="32">
        <v>18.764837890625</v>
      </c>
      <c r="L25" s="32">
        <v>76.774890624999998</v>
      </c>
      <c r="M25" s="32">
        <v>5.2632587890625002</v>
      </c>
      <c r="N25" s="32">
        <v>0.37593997192382811</v>
      </c>
      <c r="O25" s="32">
        <v>8.3656894531250003</v>
      </c>
      <c r="P25" s="32">
        <v>21.845978515624999</v>
      </c>
      <c r="Q25" s="32">
        <v>0.48072769165039064</v>
      </c>
      <c r="R25" s="32">
        <v>1.952109130859375</v>
      </c>
      <c r="S25" s="32">
        <v>0.21150613403320312</v>
      </c>
      <c r="T25" s="32">
        <v>9.0762382507324227E-2</v>
      </c>
      <c r="U25" s="32">
        <v>7.2347690429687503</v>
      </c>
      <c r="V25" s="32">
        <v>17.954933593749999</v>
      </c>
      <c r="W25" s="32">
        <v>17.383082031250002</v>
      </c>
      <c r="X25" s="32">
        <v>7.7617587890625002</v>
      </c>
      <c r="Y25" s="32">
        <v>0.37189797973632815</v>
      </c>
      <c r="Z25" s="32">
        <v>0.44549798583984374</v>
      </c>
      <c r="AA25" s="32">
        <v>61.957863281249999</v>
      </c>
      <c r="AB25" s="32">
        <v>17.977896484375002</v>
      </c>
    </row>
    <row r="26" spans="1:28">
      <c r="A26" s="27" t="s">
        <v>81</v>
      </c>
      <c r="B26" s="32">
        <v>0</v>
      </c>
      <c r="C26" s="32">
        <v>4.32881396484375</v>
      </c>
      <c r="D26" s="32">
        <v>1.7997327804565429E-2</v>
      </c>
      <c r="E26" s="32">
        <v>0</v>
      </c>
      <c r="F26" s="32">
        <v>3.1923271179199221E-2</v>
      </c>
      <c r="G26" s="32">
        <v>0</v>
      </c>
      <c r="H26" s="32">
        <v>5.3668261718750001</v>
      </c>
      <c r="I26" s="32">
        <v>4.1736633300781249E-2</v>
      </c>
      <c r="J26" s="32">
        <v>0.34380114746093748</v>
      </c>
      <c r="K26" s="32">
        <v>9.1076933593750002</v>
      </c>
      <c r="L26" s="32">
        <v>44.246781249999998</v>
      </c>
      <c r="M26" s="32">
        <v>0.22940240478515625</v>
      </c>
      <c r="N26" s="32">
        <v>0</v>
      </c>
      <c r="O26" s="32">
        <v>0.72887890625000007</v>
      </c>
      <c r="P26" s="32">
        <v>0.18629714965820313</v>
      </c>
      <c r="Q26" s="32">
        <v>3.0708274841308593E-2</v>
      </c>
      <c r="R26" s="32">
        <v>1.9401935577392577E-2</v>
      </c>
      <c r="S26" s="32">
        <v>0</v>
      </c>
      <c r="T26" s="32">
        <v>7.8576675415039057E-2</v>
      </c>
      <c r="U26" s="32">
        <v>11.585494140625</v>
      </c>
      <c r="V26" s="32">
        <v>0.33642196655273438</v>
      </c>
      <c r="W26" s="32">
        <v>0.14491148376464844</v>
      </c>
      <c r="X26" s="32">
        <v>1.3283576965332031E-2</v>
      </c>
      <c r="Y26" s="32">
        <v>0</v>
      </c>
      <c r="Z26" s="32">
        <v>0</v>
      </c>
      <c r="AA26" s="32">
        <v>0.79301135253906252</v>
      </c>
      <c r="AB26" s="32">
        <v>1.6037103271484376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2"/>
  <sheetViews>
    <sheetView topLeftCell="A327" workbookViewId="0">
      <selection activeCell="H367" sqref="H367"/>
    </sheetView>
  </sheetViews>
  <sheetFormatPr baseColWidth="10" defaultRowHeight="15"/>
  <cols>
    <col min="1" max="1" width="22.42578125" bestFit="1" customWidth="1"/>
    <col min="2" max="2" width="10.28515625" bestFit="1" customWidth="1"/>
    <col min="3" max="3" width="12" bestFit="1" customWidth="1"/>
  </cols>
  <sheetData>
    <row r="1" spans="1:6">
      <c r="A1" s="113" t="s">
        <v>151</v>
      </c>
      <c r="B1" s="113" t="s">
        <v>152</v>
      </c>
      <c r="C1" s="113" t="s">
        <v>153</v>
      </c>
      <c r="D1" t="s">
        <v>111</v>
      </c>
      <c r="E1" t="s">
        <v>112</v>
      </c>
      <c r="F1" t="s">
        <v>115</v>
      </c>
    </row>
    <row r="2" spans="1:6">
      <c r="A2" s="113" t="s">
        <v>70</v>
      </c>
      <c r="B2" s="113" t="s">
        <v>41</v>
      </c>
      <c r="C2" s="113">
        <v>0.26328451919555662</v>
      </c>
      <c r="D2" t="s">
        <v>156</v>
      </c>
      <c r="E2" t="s">
        <v>157</v>
      </c>
      <c r="F2" t="str">
        <f t="shared" ref="F2:F65" si="0">CONCATENATE(B2,D2,E2)</f>
        <v>AT_A</v>
      </c>
    </row>
    <row r="3" spans="1:6">
      <c r="A3" s="113" t="s">
        <v>73</v>
      </c>
      <c r="B3" s="113" t="s">
        <v>41</v>
      </c>
      <c r="C3" s="113">
        <v>0.10650173950195313</v>
      </c>
      <c r="D3" s="112" t="s">
        <v>156</v>
      </c>
      <c r="E3" s="112" t="s">
        <v>157</v>
      </c>
      <c r="F3" s="112" t="str">
        <f t="shared" si="0"/>
        <v>AT_A</v>
      </c>
    </row>
    <row r="4" spans="1:6">
      <c r="A4" s="113" t="s">
        <v>146</v>
      </c>
      <c r="B4" s="113" t="s">
        <v>41</v>
      </c>
      <c r="C4" s="113">
        <v>2.0504956054687504</v>
      </c>
      <c r="D4" s="112" t="s">
        <v>156</v>
      </c>
      <c r="E4" s="112" t="s">
        <v>157</v>
      </c>
      <c r="F4" s="112" t="str">
        <f t="shared" si="0"/>
        <v>AT_A</v>
      </c>
    </row>
    <row r="5" spans="1:6">
      <c r="A5" s="113" t="s">
        <v>84</v>
      </c>
      <c r="B5" s="113" t="s">
        <v>41</v>
      </c>
      <c r="C5" s="113">
        <v>14.8330234375</v>
      </c>
      <c r="D5" s="112" t="s">
        <v>156</v>
      </c>
      <c r="E5" s="112" t="s">
        <v>157</v>
      </c>
      <c r="F5" s="112" t="str">
        <f t="shared" si="0"/>
        <v>AT_A</v>
      </c>
    </row>
    <row r="6" spans="1:6">
      <c r="A6" s="113" t="s">
        <v>74</v>
      </c>
      <c r="B6" s="113" t="s">
        <v>41</v>
      </c>
      <c r="C6" s="113">
        <v>8.4226425170898442E-2</v>
      </c>
      <c r="D6" s="112" t="s">
        <v>156</v>
      </c>
      <c r="E6" s="112" t="s">
        <v>157</v>
      </c>
      <c r="F6" s="112" t="str">
        <f t="shared" si="0"/>
        <v>AT_A</v>
      </c>
    </row>
    <row r="7" spans="1:6">
      <c r="A7" s="113" t="s">
        <v>75</v>
      </c>
      <c r="B7" s="113" t="s">
        <v>41</v>
      </c>
      <c r="C7" s="113">
        <v>8.8075839843750003</v>
      </c>
      <c r="D7" s="112" t="s">
        <v>156</v>
      </c>
      <c r="E7" s="112" t="s">
        <v>157</v>
      </c>
      <c r="F7" s="112" t="str">
        <f t="shared" si="0"/>
        <v>AT_A</v>
      </c>
    </row>
    <row r="8" spans="1:6">
      <c r="A8" s="113" t="s">
        <v>76</v>
      </c>
      <c r="B8" s="113" t="s">
        <v>41</v>
      </c>
      <c r="C8" s="113">
        <v>1.89616162109375</v>
      </c>
      <c r="D8" s="112" t="s">
        <v>156</v>
      </c>
      <c r="E8" s="112" t="s">
        <v>157</v>
      </c>
      <c r="F8" s="112" t="str">
        <f t="shared" si="0"/>
        <v>AT_A</v>
      </c>
    </row>
    <row r="9" spans="1:6">
      <c r="A9" s="113" t="s">
        <v>77</v>
      </c>
      <c r="B9" s="113" t="s">
        <v>41</v>
      </c>
      <c r="C9" s="113">
        <v>16.88351904296875</v>
      </c>
      <c r="D9" s="112" t="s">
        <v>156</v>
      </c>
      <c r="E9" s="112" t="s">
        <v>157</v>
      </c>
      <c r="F9" s="112" t="str">
        <f t="shared" si="0"/>
        <v>AT_A</v>
      </c>
    </row>
    <row r="10" spans="1:6">
      <c r="A10" s="113" t="s">
        <v>78</v>
      </c>
      <c r="B10" s="113" t="s">
        <v>41</v>
      </c>
      <c r="C10" s="113">
        <v>0</v>
      </c>
      <c r="D10" s="112" t="s">
        <v>156</v>
      </c>
      <c r="E10" s="112" t="s">
        <v>157</v>
      </c>
      <c r="F10" s="112" t="str">
        <f t="shared" si="0"/>
        <v>AT_A</v>
      </c>
    </row>
    <row r="11" spans="1:6">
      <c r="A11" s="113" t="s">
        <v>72</v>
      </c>
      <c r="B11" s="113" t="s">
        <v>41</v>
      </c>
      <c r="C11" s="113">
        <v>0.82679809510707858</v>
      </c>
      <c r="D11" s="112" t="s">
        <v>156</v>
      </c>
      <c r="E11" s="112" t="s">
        <v>157</v>
      </c>
      <c r="F11" s="112" t="str">
        <f t="shared" si="0"/>
        <v>AT_A</v>
      </c>
    </row>
    <row r="12" spans="1:6">
      <c r="A12" s="113" t="s">
        <v>79</v>
      </c>
      <c r="B12" s="113" t="s">
        <v>41</v>
      </c>
      <c r="C12" s="113">
        <v>0</v>
      </c>
      <c r="D12" s="112" t="s">
        <v>156</v>
      </c>
      <c r="E12" s="112" t="s">
        <v>157</v>
      </c>
      <c r="F12" s="112" t="str">
        <f t="shared" si="0"/>
        <v>AT_A</v>
      </c>
    </row>
    <row r="13" spans="1:6">
      <c r="A13" s="113" t="s">
        <v>81</v>
      </c>
      <c r="B13" s="113" t="s">
        <v>41</v>
      </c>
      <c r="C13" s="113">
        <v>0</v>
      </c>
      <c r="D13" s="112" t="s">
        <v>114</v>
      </c>
      <c r="E13" s="112" t="s">
        <v>154</v>
      </c>
      <c r="F13" s="112" t="str">
        <f t="shared" si="0"/>
        <v>AT.Offshore</v>
      </c>
    </row>
    <row r="14" spans="1:6">
      <c r="A14" s="113" t="s">
        <v>80</v>
      </c>
      <c r="B14" s="113" t="s">
        <v>41</v>
      </c>
      <c r="C14" s="113">
        <v>8.0789746093750008</v>
      </c>
      <c r="D14" s="112"/>
      <c r="E14" s="112"/>
      <c r="F14" s="112" t="str">
        <f t="shared" si="0"/>
        <v>AT</v>
      </c>
    </row>
    <row r="15" spans="1:6">
      <c r="A15" s="113" t="s">
        <v>70</v>
      </c>
      <c r="B15" s="113" t="s">
        <v>42</v>
      </c>
      <c r="C15" s="113">
        <v>0.37170732259750366</v>
      </c>
      <c r="D15" s="112" t="s">
        <v>156</v>
      </c>
      <c r="E15" s="112" t="s">
        <v>157</v>
      </c>
      <c r="F15" s="112" t="str">
        <f t="shared" si="0"/>
        <v>BE_A</v>
      </c>
    </row>
    <row r="16" spans="1:6">
      <c r="A16" s="113" t="s">
        <v>73</v>
      </c>
      <c r="B16" s="113" t="s">
        <v>42</v>
      </c>
      <c r="C16" s="113">
        <v>0.116323486328125</v>
      </c>
      <c r="D16" s="112" t="s">
        <v>156</v>
      </c>
      <c r="E16" s="112" t="s">
        <v>157</v>
      </c>
      <c r="F16" s="112" t="str">
        <f t="shared" si="0"/>
        <v>BE_A</v>
      </c>
    </row>
    <row r="17" spans="1:6">
      <c r="A17" s="113" t="s">
        <v>146</v>
      </c>
      <c r="B17" s="113" t="s">
        <v>42</v>
      </c>
      <c r="C17" s="113">
        <v>4.0314938964843776</v>
      </c>
      <c r="D17" s="112" t="s">
        <v>156</v>
      </c>
      <c r="E17" s="112" t="s">
        <v>157</v>
      </c>
      <c r="F17" s="112" t="str">
        <f t="shared" si="0"/>
        <v>BE_A</v>
      </c>
    </row>
    <row r="18" spans="1:6">
      <c r="A18" s="113" t="s">
        <v>84</v>
      </c>
      <c r="B18" s="113" t="s">
        <v>42</v>
      </c>
      <c r="C18" s="113">
        <v>21.579394531249999</v>
      </c>
      <c r="D18" s="112" t="s">
        <v>156</v>
      </c>
      <c r="E18" s="112" t="s">
        <v>157</v>
      </c>
      <c r="F18" s="112" t="str">
        <f t="shared" si="0"/>
        <v>BE_A</v>
      </c>
    </row>
    <row r="19" spans="1:6">
      <c r="A19" s="113" t="s">
        <v>74</v>
      </c>
      <c r="B19" s="113" t="s">
        <v>42</v>
      </c>
      <c r="C19" s="113">
        <v>6.1145301818847655E-2</v>
      </c>
      <c r="D19" s="112" t="s">
        <v>156</v>
      </c>
      <c r="E19" s="112" t="s">
        <v>157</v>
      </c>
      <c r="F19" s="112" t="str">
        <f t="shared" si="0"/>
        <v>BE_A</v>
      </c>
    </row>
    <row r="20" spans="1:6">
      <c r="A20" s="113" t="s">
        <v>75</v>
      </c>
      <c r="B20" s="113" t="s">
        <v>42</v>
      </c>
      <c r="C20" s="113">
        <v>5.6586425781249998E-2</v>
      </c>
      <c r="D20" s="112" t="s">
        <v>156</v>
      </c>
      <c r="E20" s="112" t="s">
        <v>157</v>
      </c>
      <c r="F20" s="112" t="str">
        <f t="shared" si="0"/>
        <v>BE_A</v>
      </c>
    </row>
    <row r="21" spans="1:6">
      <c r="A21" s="113" t="s">
        <v>76</v>
      </c>
      <c r="B21" s="113" t="s">
        <v>42</v>
      </c>
      <c r="C21" s="113">
        <v>6.6333335876464838E-2</v>
      </c>
      <c r="D21" s="112" t="s">
        <v>156</v>
      </c>
      <c r="E21" s="112" t="s">
        <v>157</v>
      </c>
      <c r="F21" s="112" t="str">
        <f t="shared" si="0"/>
        <v>BE_A</v>
      </c>
    </row>
    <row r="22" spans="1:6">
      <c r="A22" s="113" t="s">
        <v>77</v>
      </c>
      <c r="B22" s="113" t="s">
        <v>42</v>
      </c>
      <c r="C22" s="113">
        <v>25.610888427734377</v>
      </c>
      <c r="D22" s="112" t="s">
        <v>156</v>
      </c>
      <c r="E22" s="112" t="s">
        <v>157</v>
      </c>
      <c r="F22" s="112" t="str">
        <f t="shared" si="0"/>
        <v>BE_A</v>
      </c>
    </row>
    <row r="23" spans="1:6">
      <c r="A23" s="113" t="s">
        <v>78</v>
      </c>
      <c r="B23" s="113" t="s">
        <v>42</v>
      </c>
      <c r="C23" s="113">
        <v>0</v>
      </c>
      <c r="D23" s="112" t="s">
        <v>156</v>
      </c>
      <c r="E23" s="112" t="s">
        <v>157</v>
      </c>
      <c r="F23" s="112" t="str">
        <f t="shared" si="0"/>
        <v>BE_A</v>
      </c>
    </row>
    <row r="24" spans="1:6">
      <c r="A24" s="113" t="s">
        <v>72</v>
      </c>
      <c r="B24" s="113" t="s">
        <v>42</v>
      </c>
      <c r="C24" s="113">
        <v>1.0830196266174317</v>
      </c>
      <c r="D24" s="112" t="s">
        <v>156</v>
      </c>
      <c r="E24" s="112" t="s">
        <v>157</v>
      </c>
      <c r="F24" s="112" t="str">
        <f t="shared" si="0"/>
        <v>BE_A</v>
      </c>
    </row>
    <row r="25" spans="1:6">
      <c r="A25" s="113" t="s">
        <v>79</v>
      </c>
      <c r="B25" s="113" t="s">
        <v>42</v>
      </c>
      <c r="C25" s="113">
        <v>0</v>
      </c>
      <c r="D25" s="112" t="s">
        <v>156</v>
      </c>
      <c r="E25" s="112" t="s">
        <v>157</v>
      </c>
      <c r="F25" s="112" t="str">
        <f t="shared" si="0"/>
        <v>BE_A</v>
      </c>
    </row>
    <row r="26" spans="1:6">
      <c r="A26" s="113" t="s">
        <v>81</v>
      </c>
      <c r="B26" s="113" t="s">
        <v>42</v>
      </c>
      <c r="C26" s="113">
        <v>4.32881396484375</v>
      </c>
      <c r="D26" s="112" t="s">
        <v>114</v>
      </c>
      <c r="E26" s="112" t="s">
        <v>154</v>
      </c>
      <c r="F26" s="112" t="str">
        <f t="shared" si="0"/>
        <v>BE.Offshore</v>
      </c>
    </row>
    <row r="27" spans="1:6">
      <c r="A27" s="113" t="s">
        <v>80</v>
      </c>
      <c r="B27" s="113" t="s">
        <v>42</v>
      </c>
      <c r="C27" s="113">
        <v>7.1651948242187498</v>
      </c>
      <c r="D27" s="112"/>
      <c r="E27" s="112"/>
      <c r="F27" s="112" t="str">
        <f t="shared" si="0"/>
        <v>BE</v>
      </c>
    </row>
    <row r="28" spans="1:6">
      <c r="A28" s="113" t="s">
        <v>70</v>
      </c>
      <c r="B28" s="113" t="s">
        <v>43</v>
      </c>
      <c r="C28" s="113">
        <v>6.0713048219680786E-2</v>
      </c>
      <c r="D28" s="112" t="s">
        <v>156</v>
      </c>
      <c r="E28" s="112" t="s">
        <v>157</v>
      </c>
      <c r="F28" s="112" t="str">
        <f t="shared" si="0"/>
        <v>BG_A</v>
      </c>
    </row>
    <row r="29" spans="1:6">
      <c r="A29" s="113" t="s">
        <v>73</v>
      </c>
      <c r="B29" s="113" t="s">
        <v>43</v>
      </c>
      <c r="C29" s="113">
        <v>1.9639039993286134E-2</v>
      </c>
      <c r="D29" s="112" t="s">
        <v>156</v>
      </c>
      <c r="E29" s="112" t="s">
        <v>157</v>
      </c>
      <c r="F29" s="112" t="str">
        <f t="shared" si="0"/>
        <v>BG_A</v>
      </c>
    </row>
    <row r="30" spans="1:6">
      <c r="A30" s="113" t="s">
        <v>146</v>
      </c>
      <c r="B30" s="113" t="s">
        <v>43</v>
      </c>
      <c r="C30" s="113">
        <v>1.7087821044921876</v>
      </c>
      <c r="D30" s="112" t="s">
        <v>156</v>
      </c>
      <c r="E30" s="112" t="s">
        <v>157</v>
      </c>
      <c r="F30" s="112" t="str">
        <f t="shared" si="0"/>
        <v>BG_A</v>
      </c>
    </row>
    <row r="31" spans="1:6">
      <c r="A31" s="113" t="s">
        <v>84</v>
      </c>
      <c r="B31" s="113" t="s">
        <v>43</v>
      </c>
      <c r="C31" s="113">
        <v>4.7996484375000001</v>
      </c>
      <c r="D31" s="112" t="s">
        <v>156</v>
      </c>
      <c r="E31" s="112" t="s">
        <v>157</v>
      </c>
      <c r="F31" s="112" t="str">
        <f t="shared" si="0"/>
        <v>BG_A</v>
      </c>
    </row>
    <row r="32" spans="1:6">
      <c r="A32" s="113" t="s">
        <v>74</v>
      </c>
      <c r="B32" s="113" t="s">
        <v>43</v>
      </c>
      <c r="C32" s="113">
        <v>9.6014152526855467E-2</v>
      </c>
      <c r="D32" s="112" t="s">
        <v>156</v>
      </c>
      <c r="E32" s="112" t="s">
        <v>157</v>
      </c>
      <c r="F32" s="112" t="str">
        <f t="shared" si="0"/>
        <v>BG_A</v>
      </c>
    </row>
    <row r="33" spans="1:6">
      <c r="A33" s="113" t="s">
        <v>75</v>
      </c>
      <c r="B33" s="113" t="s">
        <v>43</v>
      </c>
      <c r="C33" s="113">
        <v>1.9936166992187501</v>
      </c>
      <c r="D33" s="112" t="s">
        <v>156</v>
      </c>
      <c r="E33" s="112" t="s">
        <v>157</v>
      </c>
      <c r="F33" s="112" t="str">
        <f t="shared" si="0"/>
        <v>BG_A</v>
      </c>
    </row>
    <row r="34" spans="1:6">
      <c r="A34" s="113" t="s">
        <v>76</v>
      </c>
      <c r="B34" s="113" t="s">
        <v>43</v>
      </c>
      <c r="C34" s="113">
        <v>0.41197546386718753</v>
      </c>
      <c r="D34" s="112" t="s">
        <v>156</v>
      </c>
      <c r="E34" s="112" t="s">
        <v>157</v>
      </c>
      <c r="F34" s="112" t="str">
        <f t="shared" si="0"/>
        <v>BG_A</v>
      </c>
    </row>
    <row r="35" spans="1:6">
      <c r="A35" s="113" t="s">
        <v>77</v>
      </c>
      <c r="B35" s="113" t="s">
        <v>43</v>
      </c>
      <c r="C35" s="113">
        <v>6.5084305419921877</v>
      </c>
      <c r="D35" s="112" t="s">
        <v>156</v>
      </c>
      <c r="E35" s="112" t="s">
        <v>157</v>
      </c>
      <c r="F35" s="112" t="str">
        <f t="shared" si="0"/>
        <v>BG_A</v>
      </c>
    </row>
    <row r="36" spans="1:6">
      <c r="A36" s="113" t="s">
        <v>78</v>
      </c>
      <c r="B36" s="113" t="s">
        <v>43</v>
      </c>
      <c r="C36" s="113">
        <v>0</v>
      </c>
      <c r="D36" s="112" t="s">
        <v>156</v>
      </c>
      <c r="E36" s="112" t="s">
        <v>157</v>
      </c>
      <c r="F36" s="112" t="str">
        <f t="shared" si="0"/>
        <v>BG_A</v>
      </c>
    </row>
    <row r="37" spans="1:6">
      <c r="A37" s="113" t="s">
        <v>72</v>
      </c>
      <c r="B37" s="113" t="s">
        <v>43</v>
      </c>
      <c r="C37" s="113">
        <v>0.38509379863739013</v>
      </c>
      <c r="D37" s="112" t="s">
        <v>156</v>
      </c>
      <c r="E37" s="112" t="s">
        <v>157</v>
      </c>
      <c r="F37" s="112" t="str">
        <f t="shared" si="0"/>
        <v>BG_A</v>
      </c>
    </row>
    <row r="38" spans="1:6">
      <c r="A38" s="113" t="s">
        <v>79</v>
      </c>
      <c r="B38" s="113" t="s">
        <v>43</v>
      </c>
      <c r="C38" s="113">
        <v>0</v>
      </c>
      <c r="D38" s="112" t="s">
        <v>156</v>
      </c>
      <c r="E38" s="112" t="s">
        <v>157</v>
      </c>
      <c r="F38" s="112" t="str">
        <f t="shared" si="0"/>
        <v>BG_A</v>
      </c>
    </row>
    <row r="39" spans="1:6">
      <c r="A39" s="113" t="s">
        <v>81</v>
      </c>
      <c r="B39" s="113" t="s">
        <v>43</v>
      </c>
      <c r="C39" s="113">
        <v>1.7997327804565429E-2</v>
      </c>
      <c r="D39" s="112" t="s">
        <v>114</v>
      </c>
      <c r="E39" s="112" t="s">
        <v>154</v>
      </c>
      <c r="F39" s="112" t="str">
        <f t="shared" si="0"/>
        <v>BG.Offshore</v>
      </c>
    </row>
    <row r="40" spans="1:6">
      <c r="A40" s="113" t="s">
        <v>80</v>
      </c>
      <c r="B40" s="113" t="s">
        <v>43</v>
      </c>
      <c r="C40" s="113">
        <v>3.0566848144531251</v>
      </c>
      <c r="D40" s="112"/>
      <c r="E40" s="112"/>
      <c r="F40" s="112" t="str">
        <f t="shared" si="0"/>
        <v>BG</v>
      </c>
    </row>
    <row r="41" spans="1:6">
      <c r="A41" s="113" t="s">
        <v>70</v>
      </c>
      <c r="B41" s="113" t="s">
        <v>45</v>
      </c>
      <c r="C41" s="113">
        <v>7.335429877042771E-3</v>
      </c>
      <c r="D41" s="112" t="s">
        <v>156</v>
      </c>
      <c r="E41" s="112" t="s">
        <v>157</v>
      </c>
      <c r="F41" s="112" t="str">
        <f t="shared" si="0"/>
        <v>CY_A</v>
      </c>
    </row>
    <row r="42" spans="1:6">
      <c r="A42" s="113" t="s">
        <v>73</v>
      </c>
      <c r="B42" s="113" t="s">
        <v>45</v>
      </c>
      <c r="C42" s="113">
        <v>6.1333327293396E-3</v>
      </c>
      <c r="D42" s="112" t="s">
        <v>156</v>
      </c>
      <c r="E42" s="112" t="s">
        <v>157</v>
      </c>
      <c r="F42" s="112" t="str">
        <f t="shared" si="0"/>
        <v>CY_A</v>
      </c>
    </row>
    <row r="43" spans="1:6">
      <c r="A43" s="113" t="s">
        <v>146</v>
      </c>
      <c r="B43" s="113" t="s">
        <v>45</v>
      </c>
      <c r="C43" s="113">
        <v>0.16187736511230488</v>
      </c>
      <c r="D43" s="112" t="s">
        <v>156</v>
      </c>
      <c r="E43" s="112" t="s">
        <v>157</v>
      </c>
      <c r="F43" s="112" t="str">
        <f t="shared" si="0"/>
        <v>CY_A</v>
      </c>
    </row>
    <row r="44" spans="1:6">
      <c r="A44" s="113" t="s">
        <v>84</v>
      </c>
      <c r="B44" s="113" t="s">
        <v>45</v>
      </c>
      <c r="C44" s="113">
        <v>1.0390098876953124</v>
      </c>
      <c r="D44" s="112" t="s">
        <v>156</v>
      </c>
      <c r="E44" s="112" t="s">
        <v>157</v>
      </c>
      <c r="F44" s="112" t="str">
        <f t="shared" si="0"/>
        <v>CY_A</v>
      </c>
    </row>
    <row r="45" spans="1:6">
      <c r="A45" s="113" t="s">
        <v>74</v>
      </c>
      <c r="B45" s="113" t="s">
        <v>45</v>
      </c>
      <c r="C45" s="113">
        <v>4.396231379359961E-6</v>
      </c>
      <c r="D45" s="112" t="s">
        <v>156</v>
      </c>
      <c r="E45" s="112" t="s">
        <v>157</v>
      </c>
      <c r="F45" s="112" t="str">
        <f t="shared" si="0"/>
        <v>CY_A</v>
      </c>
    </row>
    <row r="46" spans="1:6">
      <c r="A46" s="113" t="s">
        <v>75</v>
      </c>
      <c r="B46" s="113" t="s">
        <v>45</v>
      </c>
      <c r="C46" s="113">
        <v>0</v>
      </c>
      <c r="D46" s="112" t="s">
        <v>156</v>
      </c>
      <c r="E46" s="112" t="s">
        <v>157</v>
      </c>
      <c r="F46" s="112" t="str">
        <f t="shared" si="0"/>
        <v>CY_A</v>
      </c>
    </row>
    <row r="47" spans="1:6">
      <c r="A47" s="113" t="s">
        <v>76</v>
      </c>
      <c r="B47" s="113" t="s">
        <v>45</v>
      </c>
      <c r="C47" s="113">
        <v>1.544201135635376E-3</v>
      </c>
      <c r="D47" s="112" t="s">
        <v>156</v>
      </c>
      <c r="E47" s="112" t="s">
        <v>157</v>
      </c>
      <c r="F47" s="112" t="str">
        <f t="shared" si="0"/>
        <v>CY_A</v>
      </c>
    </row>
    <row r="48" spans="1:6">
      <c r="A48" s="113" t="s">
        <v>77</v>
      </c>
      <c r="B48" s="113" t="s">
        <v>45</v>
      </c>
      <c r="C48" s="113">
        <v>1.2008872528076173</v>
      </c>
      <c r="D48" s="112" t="s">
        <v>156</v>
      </c>
      <c r="E48" s="112" t="s">
        <v>157</v>
      </c>
      <c r="F48" s="112" t="str">
        <f t="shared" si="0"/>
        <v>CY_A</v>
      </c>
    </row>
    <row r="49" spans="1:6">
      <c r="A49" s="113" t="s">
        <v>78</v>
      </c>
      <c r="B49" s="113" t="s">
        <v>45</v>
      </c>
      <c r="C49" s="113">
        <v>1.3923891782760621E-3</v>
      </c>
      <c r="D49" s="112" t="s">
        <v>156</v>
      </c>
      <c r="E49" s="112" t="s">
        <v>157</v>
      </c>
      <c r="F49" s="112" t="str">
        <f t="shared" si="0"/>
        <v>CY_A</v>
      </c>
    </row>
    <row r="50" spans="1:6">
      <c r="A50" s="113" t="s">
        <v>72</v>
      </c>
      <c r="B50" s="113" t="s">
        <v>45</v>
      </c>
      <c r="C50" s="113">
        <v>4.5743932723999025E-3</v>
      </c>
      <c r="D50" s="112" t="s">
        <v>156</v>
      </c>
      <c r="E50" s="112" t="s">
        <v>157</v>
      </c>
      <c r="F50" s="112" t="str">
        <f t="shared" si="0"/>
        <v>CY_A</v>
      </c>
    </row>
    <row r="51" spans="1:6">
      <c r="A51" s="113" t="s">
        <v>79</v>
      </c>
      <c r="B51" s="113" t="s">
        <v>45</v>
      </c>
      <c r="C51" s="113">
        <v>0</v>
      </c>
      <c r="D51" s="112" t="s">
        <v>156</v>
      </c>
      <c r="E51" s="112" t="s">
        <v>157</v>
      </c>
      <c r="F51" s="112" t="str">
        <f t="shared" si="0"/>
        <v>CY_A</v>
      </c>
    </row>
    <row r="52" spans="1:6">
      <c r="A52" s="113" t="s">
        <v>81</v>
      </c>
      <c r="B52" s="113" t="s">
        <v>45</v>
      </c>
      <c r="C52" s="113">
        <v>3.1923271179199221E-2</v>
      </c>
      <c r="D52" s="112" t="s">
        <v>114</v>
      </c>
      <c r="E52" s="112" t="s">
        <v>154</v>
      </c>
      <c r="F52" s="112" t="str">
        <f t="shared" si="0"/>
        <v>CY.Offshore</v>
      </c>
    </row>
    <row r="53" spans="1:6">
      <c r="A53" s="113" t="s">
        <v>80</v>
      </c>
      <c r="B53" s="113" t="s">
        <v>45</v>
      </c>
      <c r="C53" s="113">
        <v>1.3683671875000001</v>
      </c>
      <c r="D53" s="112"/>
      <c r="E53" s="112"/>
      <c r="F53" s="112" t="str">
        <f t="shared" si="0"/>
        <v>CY</v>
      </c>
    </row>
    <row r="54" spans="1:6">
      <c r="A54" s="113" t="s">
        <v>70</v>
      </c>
      <c r="B54" s="113" t="s">
        <v>46</v>
      </c>
      <c r="C54" s="113">
        <v>0.55193772459030155</v>
      </c>
      <c r="D54" s="112" t="s">
        <v>156</v>
      </c>
      <c r="E54" s="112" t="s">
        <v>157</v>
      </c>
      <c r="F54" s="112" t="str">
        <f t="shared" si="0"/>
        <v>CZ_A</v>
      </c>
    </row>
    <row r="55" spans="1:6">
      <c r="A55" s="113" t="s">
        <v>73</v>
      </c>
      <c r="B55" s="113" t="s">
        <v>46</v>
      </c>
      <c r="C55" s="113">
        <v>3.2568927764892577E-2</v>
      </c>
      <c r="D55" s="112" t="s">
        <v>156</v>
      </c>
      <c r="E55" s="112" t="s">
        <v>157</v>
      </c>
      <c r="F55" s="112" t="str">
        <f t="shared" si="0"/>
        <v>CZ_A</v>
      </c>
    </row>
    <row r="56" spans="1:6">
      <c r="A56" s="113" t="s">
        <v>146</v>
      </c>
      <c r="B56" s="113" t="s">
        <v>46</v>
      </c>
      <c r="C56" s="113">
        <v>4.236418945312499</v>
      </c>
      <c r="D56" s="112" t="s">
        <v>156</v>
      </c>
      <c r="E56" s="112" t="s">
        <v>157</v>
      </c>
      <c r="F56" s="112" t="str">
        <f t="shared" si="0"/>
        <v>CZ_A</v>
      </c>
    </row>
    <row r="57" spans="1:6">
      <c r="A57" s="113" t="s">
        <v>84</v>
      </c>
      <c r="B57" s="113" t="s">
        <v>46</v>
      </c>
      <c r="C57" s="113">
        <v>13.0322861328125</v>
      </c>
      <c r="D57" s="112" t="s">
        <v>156</v>
      </c>
      <c r="E57" s="112" t="s">
        <v>157</v>
      </c>
      <c r="F57" s="112" t="str">
        <f t="shared" si="0"/>
        <v>CZ_A</v>
      </c>
    </row>
    <row r="58" spans="1:6">
      <c r="A58" s="113" t="s">
        <v>74</v>
      </c>
      <c r="B58" s="113" t="s">
        <v>46</v>
      </c>
      <c r="C58" s="113">
        <v>2.5564090728759765E-2</v>
      </c>
      <c r="D58" s="112" t="s">
        <v>156</v>
      </c>
      <c r="E58" s="112" t="s">
        <v>157</v>
      </c>
      <c r="F58" s="112" t="str">
        <f t="shared" si="0"/>
        <v>CZ_A</v>
      </c>
    </row>
    <row r="59" spans="1:6">
      <c r="A59" s="113" t="s">
        <v>75</v>
      </c>
      <c r="B59" s="113" t="s">
        <v>46</v>
      </c>
      <c r="C59" s="113">
        <v>0.77558996582031248</v>
      </c>
      <c r="D59" s="112" t="s">
        <v>156</v>
      </c>
      <c r="E59" s="112" t="s">
        <v>157</v>
      </c>
      <c r="F59" s="112" t="str">
        <f t="shared" si="0"/>
        <v>CZ_A</v>
      </c>
    </row>
    <row r="60" spans="1:6">
      <c r="A60" s="113" t="s">
        <v>76</v>
      </c>
      <c r="B60" s="113" t="s">
        <v>46</v>
      </c>
      <c r="C60" s="113">
        <v>0.41069995117187502</v>
      </c>
      <c r="D60" s="112" t="s">
        <v>156</v>
      </c>
      <c r="E60" s="112" t="s">
        <v>157</v>
      </c>
      <c r="F60" s="112" t="str">
        <f t="shared" si="0"/>
        <v>CZ_A</v>
      </c>
    </row>
    <row r="61" spans="1:6">
      <c r="A61" s="113" t="s">
        <v>77</v>
      </c>
      <c r="B61" s="113" t="s">
        <v>46</v>
      </c>
      <c r="C61" s="113">
        <v>17.268705078124999</v>
      </c>
      <c r="D61" s="112" t="s">
        <v>156</v>
      </c>
      <c r="E61" s="112" t="s">
        <v>157</v>
      </c>
      <c r="F61" s="112" t="str">
        <f t="shared" si="0"/>
        <v>CZ_A</v>
      </c>
    </row>
    <row r="62" spans="1:6">
      <c r="A62" s="113" t="s">
        <v>78</v>
      </c>
      <c r="B62" s="113" t="s">
        <v>46</v>
      </c>
      <c r="C62" s="113">
        <v>0</v>
      </c>
      <c r="D62" s="112" t="s">
        <v>156</v>
      </c>
      <c r="E62" s="112" t="s">
        <v>157</v>
      </c>
      <c r="F62" s="112" t="str">
        <f t="shared" si="0"/>
        <v>CZ_A</v>
      </c>
    </row>
    <row r="63" spans="1:6">
      <c r="A63" s="113" t="s">
        <v>72</v>
      </c>
      <c r="B63" s="113" t="s">
        <v>46</v>
      </c>
      <c r="C63" s="113">
        <v>0.87967630672454833</v>
      </c>
      <c r="D63" s="112" t="s">
        <v>156</v>
      </c>
      <c r="E63" s="112" t="s">
        <v>157</v>
      </c>
      <c r="F63" s="112" t="str">
        <f t="shared" si="0"/>
        <v>CZ_A</v>
      </c>
    </row>
    <row r="64" spans="1:6">
      <c r="A64" s="113" t="s">
        <v>79</v>
      </c>
      <c r="B64" s="113" t="s">
        <v>46</v>
      </c>
      <c r="C64" s="113">
        <v>0</v>
      </c>
      <c r="D64" s="112" t="s">
        <v>156</v>
      </c>
      <c r="E64" s="112" t="s">
        <v>157</v>
      </c>
      <c r="F64" s="112" t="str">
        <f t="shared" si="0"/>
        <v>CZ_A</v>
      </c>
    </row>
    <row r="65" spans="1:6">
      <c r="A65" s="113" t="s">
        <v>81</v>
      </c>
      <c r="B65" s="113" t="s">
        <v>46</v>
      </c>
      <c r="C65" s="113">
        <v>0</v>
      </c>
      <c r="D65" s="112" t="s">
        <v>114</v>
      </c>
      <c r="E65" s="112" t="s">
        <v>154</v>
      </c>
      <c r="F65" s="112" t="str">
        <f t="shared" si="0"/>
        <v>CZ.Offshore</v>
      </c>
    </row>
    <row r="66" spans="1:6">
      <c r="A66" s="113" t="s">
        <v>80</v>
      </c>
      <c r="B66" s="113" t="s">
        <v>46</v>
      </c>
      <c r="C66" s="113">
        <v>1.0067486572265625</v>
      </c>
      <c r="D66" s="112"/>
      <c r="E66" s="112"/>
      <c r="F66" s="112" t="str">
        <f t="shared" ref="F66:F129" si="1">CONCATENATE(B66,D66,E66)</f>
        <v>CZ</v>
      </c>
    </row>
    <row r="67" spans="1:6">
      <c r="A67" s="113" t="s">
        <v>70</v>
      </c>
      <c r="B67" s="113" t="s">
        <v>51</v>
      </c>
      <c r="C67" s="113">
        <v>5.1086525726318364</v>
      </c>
      <c r="D67" s="112" t="s">
        <v>156</v>
      </c>
      <c r="E67" s="112" t="s">
        <v>157</v>
      </c>
      <c r="F67" s="112" t="str">
        <f t="shared" si="1"/>
        <v>DE_A</v>
      </c>
    </row>
    <row r="68" spans="1:6">
      <c r="A68" s="113" t="s">
        <v>73</v>
      </c>
      <c r="B68" s="113" t="s">
        <v>51</v>
      </c>
      <c r="C68" s="113">
        <v>0.75814831542968752</v>
      </c>
      <c r="D68" s="112" t="s">
        <v>156</v>
      </c>
      <c r="E68" s="112" t="s">
        <v>157</v>
      </c>
      <c r="F68" s="112" t="str">
        <f t="shared" si="1"/>
        <v>DE_A</v>
      </c>
    </row>
    <row r="69" spans="1:6">
      <c r="A69" s="113" t="s">
        <v>146</v>
      </c>
      <c r="B69" s="113" t="s">
        <v>51</v>
      </c>
      <c r="C69" s="113">
        <v>37.161843750000003</v>
      </c>
      <c r="D69" s="112" t="s">
        <v>156</v>
      </c>
      <c r="E69" s="112" t="s">
        <v>157</v>
      </c>
      <c r="F69" s="112" t="str">
        <f t="shared" si="1"/>
        <v>DE_A</v>
      </c>
    </row>
    <row r="70" spans="1:6">
      <c r="A70" s="113" t="s">
        <v>84</v>
      </c>
      <c r="B70" s="113" t="s">
        <v>51</v>
      </c>
      <c r="C70" s="113">
        <v>108.296890625</v>
      </c>
      <c r="D70" s="112" t="s">
        <v>156</v>
      </c>
      <c r="E70" s="112" t="s">
        <v>157</v>
      </c>
      <c r="F70" s="112" t="str">
        <f t="shared" si="1"/>
        <v>DE_A</v>
      </c>
    </row>
    <row r="71" spans="1:6">
      <c r="A71" s="113" t="s">
        <v>74</v>
      </c>
      <c r="B71" s="113" t="s">
        <v>51</v>
      </c>
      <c r="C71" s="113">
        <v>0.42488223266601566</v>
      </c>
      <c r="D71" s="112" t="s">
        <v>156</v>
      </c>
      <c r="E71" s="112" t="s">
        <v>157</v>
      </c>
      <c r="F71" s="112" t="str">
        <f t="shared" si="1"/>
        <v>DE_A</v>
      </c>
    </row>
    <row r="72" spans="1:6">
      <c r="A72" s="113" t="s">
        <v>75</v>
      </c>
      <c r="B72" s="113" t="s">
        <v>51</v>
      </c>
      <c r="C72" s="113">
        <v>3.4660498046875001</v>
      </c>
      <c r="D72" s="112" t="s">
        <v>156</v>
      </c>
      <c r="E72" s="112" t="s">
        <v>157</v>
      </c>
      <c r="F72" s="112" t="str">
        <f t="shared" si="1"/>
        <v>DE_A</v>
      </c>
    </row>
    <row r="73" spans="1:6">
      <c r="A73" s="113" t="s">
        <v>76</v>
      </c>
      <c r="B73" s="113" t="s">
        <v>51</v>
      </c>
      <c r="C73" s="113">
        <v>1.2555224609375</v>
      </c>
      <c r="D73" s="112" t="s">
        <v>156</v>
      </c>
      <c r="E73" s="112" t="s">
        <v>157</v>
      </c>
      <c r="F73" s="112" t="str">
        <f t="shared" si="1"/>
        <v>DE_A</v>
      </c>
    </row>
    <row r="74" spans="1:6">
      <c r="A74" s="113" t="s">
        <v>77</v>
      </c>
      <c r="B74" s="113" t="s">
        <v>51</v>
      </c>
      <c r="C74" s="113">
        <v>145.45873437500001</v>
      </c>
      <c r="D74" s="112" t="s">
        <v>156</v>
      </c>
      <c r="E74" s="112" t="s">
        <v>157</v>
      </c>
      <c r="F74" s="112" t="str">
        <f t="shared" si="1"/>
        <v>DE_A</v>
      </c>
    </row>
    <row r="75" spans="1:6">
      <c r="A75" s="113" t="s">
        <v>78</v>
      </c>
      <c r="B75" s="113" t="s">
        <v>51</v>
      </c>
      <c r="C75" s="113">
        <v>0</v>
      </c>
      <c r="D75" s="112" t="s">
        <v>156</v>
      </c>
      <c r="E75" s="112" t="s">
        <v>157</v>
      </c>
      <c r="F75" s="112" t="str">
        <f t="shared" si="1"/>
        <v>DE_A</v>
      </c>
    </row>
    <row r="76" spans="1:6">
      <c r="A76" s="113" t="s">
        <v>72</v>
      </c>
      <c r="B76" s="113" t="s">
        <v>51</v>
      </c>
      <c r="C76" s="113">
        <v>5.9110944862365722</v>
      </c>
      <c r="D76" s="112" t="s">
        <v>156</v>
      </c>
      <c r="E76" s="112" t="s">
        <v>157</v>
      </c>
      <c r="F76" s="112" t="str">
        <f t="shared" si="1"/>
        <v>DE_A</v>
      </c>
    </row>
    <row r="77" spans="1:6">
      <c r="A77" s="113" t="s">
        <v>79</v>
      </c>
      <c r="B77" s="113" t="s">
        <v>51</v>
      </c>
      <c r="C77" s="113">
        <v>0</v>
      </c>
      <c r="D77" s="112" t="s">
        <v>156</v>
      </c>
      <c r="E77" s="112" t="s">
        <v>157</v>
      </c>
      <c r="F77" s="112" t="str">
        <f t="shared" si="1"/>
        <v>DE_A</v>
      </c>
    </row>
    <row r="78" spans="1:6">
      <c r="A78" s="113" t="s">
        <v>81</v>
      </c>
      <c r="B78" s="113" t="s">
        <v>51</v>
      </c>
      <c r="C78" s="113">
        <v>44.246781249999998</v>
      </c>
      <c r="D78" s="112" t="s">
        <v>114</v>
      </c>
      <c r="E78" s="112" t="s">
        <v>154</v>
      </c>
      <c r="F78" s="112" t="str">
        <f t="shared" si="1"/>
        <v>DE.Offshore</v>
      </c>
    </row>
    <row r="79" spans="1:6">
      <c r="A79" s="113" t="s">
        <v>80</v>
      </c>
      <c r="B79" s="113" t="s">
        <v>51</v>
      </c>
      <c r="C79" s="113">
        <v>76.774890624999998</v>
      </c>
      <c r="D79" s="112"/>
      <c r="E79" s="112"/>
      <c r="F79" s="112" t="str">
        <f t="shared" si="1"/>
        <v>DE</v>
      </c>
    </row>
    <row r="80" spans="1:6">
      <c r="A80" s="113" t="s">
        <v>70</v>
      </c>
      <c r="B80" s="113" t="s">
        <v>47</v>
      </c>
      <c r="C80" s="113">
        <v>0.25215590333938598</v>
      </c>
      <c r="D80" s="112" t="s">
        <v>156</v>
      </c>
      <c r="E80" s="112" t="s">
        <v>157</v>
      </c>
      <c r="F80" s="112" t="str">
        <f t="shared" si="1"/>
        <v>DK_A</v>
      </c>
    </row>
    <row r="81" spans="1:6">
      <c r="A81" s="113" t="s">
        <v>73</v>
      </c>
      <c r="B81" s="113" t="s">
        <v>47</v>
      </c>
      <c r="C81" s="113">
        <v>0.12919869995117189</v>
      </c>
      <c r="D81" s="112" t="s">
        <v>156</v>
      </c>
      <c r="E81" s="112" t="s">
        <v>157</v>
      </c>
      <c r="F81" s="112" t="str">
        <f t="shared" si="1"/>
        <v>DK_A</v>
      </c>
    </row>
    <row r="82" spans="1:6">
      <c r="A82" s="113" t="s">
        <v>146</v>
      </c>
      <c r="B82" s="113" t="s">
        <v>47</v>
      </c>
      <c r="C82" s="113">
        <v>1.5711245117187502</v>
      </c>
      <c r="D82" s="112" t="s">
        <v>156</v>
      </c>
      <c r="E82" s="112" t="s">
        <v>157</v>
      </c>
      <c r="F82" s="112" t="str">
        <f t="shared" si="1"/>
        <v>DK_A</v>
      </c>
    </row>
    <row r="83" spans="1:6">
      <c r="A83" s="113" t="s">
        <v>84</v>
      </c>
      <c r="B83" s="113" t="s">
        <v>47</v>
      </c>
      <c r="C83" s="113">
        <v>6.3541337890624998</v>
      </c>
      <c r="D83" s="112" t="s">
        <v>156</v>
      </c>
      <c r="E83" s="112" t="s">
        <v>157</v>
      </c>
      <c r="F83" s="112" t="str">
        <f t="shared" si="1"/>
        <v>DK_A</v>
      </c>
    </row>
    <row r="84" spans="1:6">
      <c r="A84" s="113" t="s">
        <v>74</v>
      </c>
      <c r="B84" s="113" t="s">
        <v>47</v>
      </c>
      <c r="C84" s="113">
        <v>6.8502120971679695E-2</v>
      </c>
      <c r="D84" s="112" t="s">
        <v>156</v>
      </c>
      <c r="E84" s="112" t="s">
        <v>157</v>
      </c>
      <c r="F84" s="112" t="str">
        <f t="shared" si="1"/>
        <v>DK_A</v>
      </c>
    </row>
    <row r="85" spans="1:6">
      <c r="A85" s="113" t="s">
        <v>75</v>
      </c>
      <c r="B85" s="113" t="s">
        <v>47</v>
      </c>
      <c r="C85" s="113">
        <v>0</v>
      </c>
      <c r="D85" s="112" t="s">
        <v>156</v>
      </c>
      <c r="E85" s="112" t="s">
        <v>157</v>
      </c>
      <c r="F85" s="112" t="str">
        <f t="shared" si="1"/>
        <v>DK_A</v>
      </c>
    </row>
    <row r="86" spans="1:6">
      <c r="A86" s="113" t="s">
        <v>76</v>
      </c>
      <c r="B86" s="113" t="s">
        <v>47</v>
      </c>
      <c r="C86" s="113">
        <v>1.0999999046325684E-2</v>
      </c>
      <c r="D86" s="112" t="s">
        <v>156</v>
      </c>
      <c r="E86" s="112" t="s">
        <v>157</v>
      </c>
      <c r="F86" s="112" t="str">
        <f t="shared" si="1"/>
        <v>DK_A</v>
      </c>
    </row>
    <row r="87" spans="1:6">
      <c r="A87" s="113" t="s">
        <v>77</v>
      </c>
      <c r="B87" s="113" t="s">
        <v>47</v>
      </c>
      <c r="C87" s="113">
        <v>7.92525830078125</v>
      </c>
      <c r="D87" s="112" t="s">
        <v>156</v>
      </c>
      <c r="E87" s="112" t="s">
        <v>157</v>
      </c>
      <c r="F87" s="112" t="str">
        <f t="shared" si="1"/>
        <v>DK_A</v>
      </c>
    </row>
    <row r="88" spans="1:6">
      <c r="A88" s="113" t="s">
        <v>78</v>
      </c>
      <c r="B88" s="113" t="s">
        <v>47</v>
      </c>
      <c r="C88" s="113">
        <v>0</v>
      </c>
      <c r="D88" s="112" t="s">
        <v>156</v>
      </c>
      <c r="E88" s="112" t="s">
        <v>157</v>
      </c>
      <c r="F88" s="112" t="str">
        <f t="shared" si="1"/>
        <v>DK_A</v>
      </c>
    </row>
    <row r="89" spans="1:6">
      <c r="A89" s="113" t="s">
        <v>72</v>
      </c>
      <c r="B89" s="113" t="s">
        <v>47</v>
      </c>
      <c r="C89" s="113">
        <v>1.1796267490386962</v>
      </c>
      <c r="D89" s="112" t="s">
        <v>156</v>
      </c>
      <c r="E89" s="112" t="s">
        <v>157</v>
      </c>
      <c r="F89" s="112" t="str">
        <f t="shared" si="1"/>
        <v>DK_A</v>
      </c>
    </row>
    <row r="90" spans="1:6">
      <c r="A90" s="113" t="s">
        <v>79</v>
      </c>
      <c r="B90" s="113" t="s">
        <v>47</v>
      </c>
      <c r="C90" s="113">
        <v>0</v>
      </c>
      <c r="D90" s="112" t="s">
        <v>156</v>
      </c>
      <c r="E90" s="112" t="s">
        <v>157</v>
      </c>
      <c r="F90" s="112" t="str">
        <f t="shared" si="1"/>
        <v>DK_A</v>
      </c>
    </row>
    <row r="91" spans="1:6">
      <c r="A91" s="113" t="s">
        <v>81</v>
      </c>
      <c r="B91" s="113" t="s">
        <v>47</v>
      </c>
      <c r="C91" s="113">
        <v>5.3668261718750001</v>
      </c>
      <c r="D91" s="112" t="s">
        <v>114</v>
      </c>
      <c r="E91" s="112" t="s">
        <v>154</v>
      </c>
      <c r="F91" s="112" t="str">
        <f t="shared" si="1"/>
        <v>DK.Offshore</v>
      </c>
    </row>
    <row r="92" spans="1:6">
      <c r="A92" s="113" t="s">
        <v>80</v>
      </c>
      <c r="B92" s="113" t="s">
        <v>47</v>
      </c>
      <c r="C92" s="113">
        <v>7.4778422851562505</v>
      </c>
      <c r="D92" s="112"/>
      <c r="E92" s="112"/>
      <c r="F92" s="112" t="str">
        <f t="shared" si="1"/>
        <v>DK</v>
      </c>
    </row>
    <row r="93" spans="1:6">
      <c r="A93" s="113" t="s">
        <v>70</v>
      </c>
      <c r="B93" s="113" t="s">
        <v>48</v>
      </c>
      <c r="C93" s="113">
        <v>2.0774877429008486E-2</v>
      </c>
      <c r="D93" s="112" t="s">
        <v>156</v>
      </c>
      <c r="E93" s="112" t="s">
        <v>157</v>
      </c>
      <c r="F93" s="112" t="str">
        <f t="shared" si="1"/>
        <v>EE_A</v>
      </c>
    </row>
    <row r="94" spans="1:6">
      <c r="A94" s="113" t="s">
        <v>73</v>
      </c>
      <c r="B94" s="113" t="s">
        <v>48</v>
      </c>
      <c r="C94" s="113">
        <v>8.6406698226928706E-3</v>
      </c>
      <c r="D94" s="112" t="s">
        <v>156</v>
      </c>
      <c r="E94" s="112" t="s">
        <v>157</v>
      </c>
      <c r="F94" s="112" t="str">
        <f t="shared" si="1"/>
        <v>EE_A</v>
      </c>
    </row>
    <row r="95" spans="1:6">
      <c r="A95" s="113" t="s">
        <v>146</v>
      </c>
      <c r="B95" s="113" t="s">
        <v>48</v>
      </c>
      <c r="C95" s="113">
        <v>1.1342548370361333E-2</v>
      </c>
      <c r="D95" s="112" t="s">
        <v>156</v>
      </c>
      <c r="E95" s="112" t="s">
        <v>157</v>
      </c>
      <c r="F95" s="112" t="str">
        <f t="shared" si="1"/>
        <v>EE_A</v>
      </c>
    </row>
    <row r="96" spans="1:6">
      <c r="A96" s="113" t="s">
        <v>84</v>
      </c>
      <c r="B96" s="113" t="s">
        <v>48</v>
      </c>
      <c r="C96" s="113">
        <v>4.0478530883789061E-2</v>
      </c>
      <c r="D96" s="112" t="s">
        <v>156</v>
      </c>
      <c r="E96" s="112" t="s">
        <v>157</v>
      </c>
      <c r="F96" s="112" t="str">
        <f t="shared" si="1"/>
        <v>EE_A</v>
      </c>
    </row>
    <row r="97" spans="1:6">
      <c r="A97" s="113" t="s">
        <v>74</v>
      </c>
      <c r="B97" s="113" t="s">
        <v>48</v>
      </c>
      <c r="C97" s="113">
        <v>5.1128172874450682E-3</v>
      </c>
      <c r="D97" s="112" t="s">
        <v>156</v>
      </c>
      <c r="E97" s="112" t="s">
        <v>157</v>
      </c>
      <c r="F97" s="112" t="str">
        <f t="shared" si="1"/>
        <v>EE_A</v>
      </c>
    </row>
    <row r="98" spans="1:6">
      <c r="A98" s="113" t="s">
        <v>75</v>
      </c>
      <c r="B98" s="113" t="s">
        <v>48</v>
      </c>
      <c r="C98" s="113">
        <v>0</v>
      </c>
      <c r="D98" s="112" t="s">
        <v>156</v>
      </c>
      <c r="E98" s="112" t="s">
        <v>157</v>
      </c>
      <c r="F98" s="112" t="str">
        <f t="shared" si="1"/>
        <v>EE_A</v>
      </c>
    </row>
    <row r="99" spans="1:6">
      <c r="A99" s="113" t="s">
        <v>76</v>
      </c>
      <c r="B99" s="113" t="s">
        <v>48</v>
      </c>
      <c r="C99" s="113">
        <v>8.0999994277954103E-3</v>
      </c>
      <c r="D99" s="112" t="s">
        <v>156</v>
      </c>
      <c r="E99" s="112" t="s">
        <v>157</v>
      </c>
      <c r="F99" s="112" t="str">
        <f t="shared" si="1"/>
        <v>EE_A</v>
      </c>
    </row>
    <row r="100" spans="1:6">
      <c r="A100" s="113" t="s">
        <v>77</v>
      </c>
      <c r="B100" s="113" t="s">
        <v>48</v>
      </c>
      <c r="C100" s="113">
        <v>5.1821079254150394E-2</v>
      </c>
      <c r="D100" s="112" t="s">
        <v>156</v>
      </c>
      <c r="E100" s="112" t="s">
        <v>157</v>
      </c>
      <c r="F100" s="112" t="str">
        <f t="shared" si="1"/>
        <v>EE_A</v>
      </c>
    </row>
    <row r="101" spans="1:6">
      <c r="A101" s="113" t="s">
        <v>78</v>
      </c>
      <c r="B101" s="113" t="s">
        <v>48</v>
      </c>
      <c r="C101" s="113">
        <v>0</v>
      </c>
      <c r="D101" s="112" t="s">
        <v>156</v>
      </c>
      <c r="E101" s="112" t="s">
        <v>157</v>
      </c>
      <c r="F101" s="112" t="str">
        <f t="shared" si="1"/>
        <v>EE_A</v>
      </c>
    </row>
    <row r="102" spans="1:6">
      <c r="A102" s="113" t="s">
        <v>72</v>
      </c>
      <c r="B102" s="113" t="s">
        <v>48</v>
      </c>
      <c r="C102" s="113">
        <v>0.17666040515899659</v>
      </c>
      <c r="D102" s="112" t="s">
        <v>156</v>
      </c>
      <c r="E102" s="112" t="s">
        <v>157</v>
      </c>
      <c r="F102" s="112" t="str">
        <f t="shared" si="1"/>
        <v>EE_A</v>
      </c>
    </row>
    <row r="103" spans="1:6">
      <c r="A103" s="113" t="s">
        <v>79</v>
      </c>
      <c r="B103" s="113" t="s">
        <v>48</v>
      </c>
      <c r="C103" s="113">
        <v>0</v>
      </c>
      <c r="D103" s="112" t="s">
        <v>156</v>
      </c>
      <c r="E103" s="112" t="s">
        <v>157</v>
      </c>
      <c r="F103" s="112" t="str">
        <f t="shared" si="1"/>
        <v>EE_A</v>
      </c>
    </row>
    <row r="104" spans="1:6">
      <c r="A104" s="113" t="s">
        <v>81</v>
      </c>
      <c r="B104" s="113" t="s">
        <v>48</v>
      </c>
      <c r="C104" s="113">
        <v>4.1736633300781249E-2</v>
      </c>
      <c r="D104" s="112" t="s">
        <v>114</v>
      </c>
      <c r="E104" s="112" t="s">
        <v>154</v>
      </c>
      <c r="F104" s="112" t="str">
        <f t="shared" si="1"/>
        <v>EE.Offshore</v>
      </c>
    </row>
    <row r="105" spans="1:6">
      <c r="A105" s="113" t="s">
        <v>80</v>
      </c>
      <c r="B105" s="113" t="s">
        <v>48</v>
      </c>
      <c r="C105" s="113">
        <v>1.484123046875</v>
      </c>
      <c r="D105" s="112"/>
      <c r="E105" s="112"/>
      <c r="F105" s="112" t="str">
        <f t="shared" si="1"/>
        <v>EE</v>
      </c>
    </row>
    <row r="106" spans="1:6">
      <c r="A106" s="113" t="s">
        <v>70</v>
      </c>
      <c r="B106" s="113" t="s">
        <v>66</v>
      </c>
      <c r="C106" s="113">
        <v>0.6531594142913818</v>
      </c>
      <c r="D106" s="112" t="s">
        <v>156</v>
      </c>
      <c r="E106" s="112" t="s">
        <v>157</v>
      </c>
      <c r="F106" s="112" t="str">
        <f t="shared" si="1"/>
        <v>ES_A</v>
      </c>
    </row>
    <row r="107" spans="1:6">
      <c r="A107" s="113" t="s">
        <v>73</v>
      </c>
      <c r="B107" s="113" t="s">
        <v>66</v>
      </c>
      <c r="C107" s="113">
        <v>0.63864805603027341</v>
      </c>
      <c r="D107" s="112" t="s">
        <v>156</v>
      </c>
      <c r="E107" s="112" t="s">
        <v>157</v>
      </c>
      <c r="F107" s="112" t="str">
        <f t="shared" si="1"/>
        <v>ES_A</v>
      </c>
    </row>
    <row r="108" spans="1:6">
      <c r="A108" s="113" t="s">
        <v>146</v>
      </c>
      <c r="B108" s="113" t="s">
        <v>66</v>
      </c>
      <c r="C108" s="113">
        <v>12.551349609375002</v>
      </c>
      <c r="D108" s="112" t="s">
        <v>156</v>
      </c>
      <c r="E108" s="112" t="s">
        <v>157</v>
      </c>
      <c r="F108" s="112" t="str">
        <f t="shared" si="1"/>
        <v>ES_A</v>
      </c>
    </row>
    <row r="109" spans="1:6">
      <c r="A109" s="113" t="s">
        <v>84</v>
      </c>
      <c r="B109" s="113" t="s">
        <v>66</v>
      </c>
      <c r="C109" s="113">
        <v>43.596257812499999</v>
      </c>
      <c r="D109" s="112" t="s">
        <v>156</v>
      </c>
      <c r="E109" s="112" t="s">
        <v>157</v>
      </c>
      <c r="F109" s="112" t="str">
        <f t="shared" si="1"/>
        <v>ES_A</v>
      </c>
    </row>
    <row r="110" spans="1:6">
      <c r="A110" s="113" t="s">
        <v>74</v>
      </c>
      <c r="B110" s="113" t="s">
        <v>66</v>
      </c>
      <c r="C110" s="113">
        <v>0.1371999969482422</v>
      </c>
      <c r="D110" s="112" t="s">
        <v>156</v>
      </c>
      <c r="E110" s="112" t="s">
        <v>157</v>
      </c>
      <c r="F110" s="112" t="str">
        <f t="shared" si="1"/>
        <v>ES_A</v>
      </c>
    </row>
    <row r="111" spans="1:6">
      <c r="A111" s="113" t="s">
        <v>75</v>
      </c>
      <c r="B111" s="113" t="s">
        <v>66</v>
      </c>
      <c r="C111" s="113">
        <v>12.568608398437501</v>
      </c>
      <c r="D111" s="112" t="s">
        <v>156</v>
      </c>
      <c r="E111" s="112" t="s">
        <v>157</v>
      </c>
      <c r="F111" s="112" t="str">
        <f t="shared" si="1"/>
        <v>ES_A</v>
      </c>
    </row>
    <row r="112" spans="1:6">
      <c r="A112" s="113" t="s">
        <v>76</v>
      </c>
      <c r="B112" s="113" t="s">
        <v>66</v>
      </c>
      <c r="C112" s="113">
        <v>2.5068610839843752</v>
      </c>
      <c r="D112" s="112" t="s">
        <v>156</v>
      </c>
      <c r="E112" s="112" t="s">
        <v>157</v>
      </c>
      <c r="F112" s="112" t="str">
        <f t="shared" si="1"/>
        <v>ES_A</v>
      </c>
    </row>
    <row r="113" spans="1:6">
      <c r="A113" s="113" t="s">
        <v>77</v>
      </c>
      <c r="B113" s="113" t="s">
        <v>66</v>
      </c>
      <c r="C113" s="113">
        <v>56.147607421875001</v>
      </c>
      <c r="D113" s="112" t="s">
        <v>156</v>
      </c>
      <c r="E113" s="112" t="s">
        <v>157</v>
      </c>
      <c r="F113" s="112" t="str">
        <f t="shared" si="1"/>
        <v>ES_A</v>
      </c>
    </row>
    <row r="114" spans="1:6">
      <c r="A114" s="113" t="s">
        <v>78</v>
      </c>
      <c r="B114" s="113" t="s">
        <v>66</v>
      </c>
      <c r="C114" s="113">
        <v>2.768724609375</v>
      </c>
      <c r="D114" s="112" t="s">
        <v>156</v>
      </c>
      <c r="E114" s="112" t="s">
        <v>157</v>
      </c>
      <c r="F114" s="112" t="str">
        <f t="shared" si="1"/>
        <v>ES_A</v>
      </c>
    </row>
    <row r="115" spans="1:6">
      <c r="A115" s="113" t="s">
        <v>72</v>
      </c>
      <c r="B115" s="113" t="s">
        <v>66</v>
      </c>
      <c r="C115" s="113">
        <v>1.7629437961578369</v>
      </c>
      <c r="D115" s="112" t="s">
        <v>156</v>
      </c>
      <c r="E115" s="112" t="s">
        <v>157</v>
      </c>
      <c r="F115" s="112" t="str">
        <f t="shared" si="1"/>
        <v>ES_A</v>
      </c>
    </row>
    <row r="116" spans="1:6">
      <c r="A116" s="113" t="s">
        <v>79</v>
      </c>
      <c r="B116" s="113" t="s">
        <v>66</v>
      </c>
      <c r="C116" s="113">
        <v>0</v>
      </c>
      <c r="D116" s="112" t="s">
        <v>156</v>
      </c>
      <c r="E116" s="112" t="s">
        <v>157</v>
      </c>
      <c r="F116" s="112" t="str">
        <f t="shared" si="1"/>
        <v>ES_A</v>
      </c>
    </row>
    <row r="117" spans="1:6">
      <c r="A117" s="113" t="s">
        <v>81</v>
      </c>
      <c r="B117" s="113" t="s">
        <v>66</v>
      </c>
      <c r="C117" s="113">
        <v>0.79301135253906252</v>
      </c>
      <c r="D117" s="112" t="s">
        <v>114</v>
      </c>
      <c r="E117" s="112" t="s">
        <v>154</v>
      </c>
      <c r="F117" s="112" t="str">
        <f t="shared" si="1"/>
        <v>ES.Offshore</v>
      </c>
    </row>
    <row r="118" spans="1:6">
      <c r="A118" s="113" t="s">
        <v>80</v>
      </c>
      <c r="B118" s="113" t="s">
        <v>66</v>
      </c>
      <c r="C118" s="113">
        <v>61.957863281249999</v>
      </c>
      <c r="D118" s="112"/>
      <c r="E118" s="112"/>
      <c r="F118" s="112" t="str">
        <f t="shared" si="1"/>
        <v>ES</v>
      </c>
    </row>
    <row r="119" spans="1:6">
      <c r="A119" s="113" t="s">
        <v>70</v>
      </c>
      <c r="B119" s="113" t="s">
        <v>49</v>
      </c>
      <c r="C119" s="113">
        <v>0.15566352462768554</v>
      </c>
      <c r="D119" s="112" t="s">
        <v>156</v>
      </c>
      <c r="E119" s="112" t="s">
        <v>157</v>
      </c>
      <c r="F119" s="112" t="str">
        <f t="shared" si="1"/>
        <v>FI_A</v>
      </c>
    </row>
    <row r="120" spans="1:6">
      <c r="A120" s="113" t="s">
        <v>73</v>
      </c>
      <c r="B120" s="113" t="s">
        <v>49</v>
      </c>
      <c r="C120" s="113">
        <v>4.7820507049560548E-2</v>
      </c>
      <c r="D120" s="112" t="s">
        <v>156</v>
      </c>
      <c r="E120" s="112" t="s">
        <v>157</v>
      </c>
      <c r="F120" s="112" t="str">
        <f t="shared" si="1"/>
        <v>FI_A</v>
      </c>
    </row>
    <row r="121" spans="1:6">
      <c r="A121" s="113" t="s">
        <v>146</v>
      </c>
      <c r="B121" s="113" t="s">
        <v>49</v>
      </c>
      <c r="C121" s="113">
        <v>0.71879638671875057</v>
      </c>
      <c r="D121" s="112" t="s">
        <v>156</v>
      </c>
      <c r="E121" s="112" t="s">
        <v>157</v>
      </c>
      <c r="F121" s="112" t="str">
        <f t="shared" si="1"/>
        <v>FI_A</v>
      </c>
    </row>
    <row r="122" spans="1:6">
      <c r="A122" s="113" t="s">
        <v>84</v>
      </c>
      <c r="B122" s="113" t="s">
        <v>49</v>
      </c>
      <c r="C122" s="113">
        <v>4.4603779296874997</v>
      </c>
      <c r="D122" s="112" t="s">
        <v>156</v>
      </c>
      <c r="E122" s="112" t="s">
        <v>157</v>
      </c>
      <c r="F122" s="112" t="str">
        <f t="shared" si="1"/>
        <v>FI_A</v>
      </c>
    </row>
    <row r="123" spans="1:6">
      <c r="A123" s="113" t="s">
        <v>74</v>
      </c>
      <c r="B123" s="113" t="s">
        <v>49</v>
      </c>
      <c r="C123" s="113">
        <v>3.0572650909423828E-2</v>
      </c>
      <c r="D123" s="112" t="s">
        <v>156</v>
      </c>
      <c r="E123" s="112" t="s">
        <v>157</v>
      </c>
      <c r="F123" s="112" t="str">
        <f t="shared" si="1"/>
        <v>FI_A</v>
      </c>
    </row>
    <row r="124" spans="1:6">
      <c r="A124" s="113" t="s">
        <v>75</v>
      </c>
      <c r="B124" s="113" t="s">
        <v>49</v>
      </c>
      <c r="C124" s="113">
        <v>2.9628706054687499</v>
      </c>
      <c r="D124" s="112" t="s">
        <v>156</v>
      </c>
      <c r="E124" s="112" t="s">
        <v>157</v>
      </c>
      <c r="F124" s="112" t="str">
        <f t="shared" si="1"/>
        <v>FI_A</v>
      </c>
    </row>
    <row r="125" spans="1:6">
      <c r="A125" s="113" t="s">
        <v>76</v>
      </c>
      <c r="B125" s="113" t="s">
        <v>49</v>
      </c>
      <c r="C125" s="113">
        <v>0.44300003051757814</v>
      </c>
      <c r="D125" s="112" t="s">
        <v>156</v>
      </c>
      <c r="E125" s="112" t="s">
        <v>157</v>
      </c>
      <c r="F125" s="112" t="str">
        <f t="shared" si="1"/>
        <v>FI_A</v>
      </c>
    </row>
    <row r="126" spans="1:6">
      <c r="A126" s="113" t="s">
        <v>77</v>
      </c>
      <c r="B126" s="113" t="s">
        <v>49</v>
      </c>
      <c r="C126" s="113">
        <v>5.1791743164062503</v>
      </c>
      <c r="D126" s="112" t="s">
        <v>156</v>
      </c>
      <c r="E126" s="112" t="s">
        <v>157</v>
      </c>
      <c r="F126" s="112" t="str">
        <f t="shared" si="1"/>
        <v>FI_A</v>
      </c>
    </row>
    <row r="127" spans="1:6">
      <c r="A127" s="113" t="s">
        <v>78</v>
      </c>
      <c r="B127" s="113" t="s">
        <v>49</v>
      </c>
      <c r="C127" s="113">
        <v>0</v>
      </c>
      <c r="D127" s="112" t="s">
        <v>156</v>
      </c>
      <c r="E127" s="112" t="s">
        <v>157</v>
      </c>
      <c r="F127" s="112" t="str">
        <f t="shared" si="1"/>
        <v>FI_A</v>
      </c>
    </row>
    <row r="128" spans="1:6">
      <c r="A128" s="113" t="s">
        <v>72</v>
      </c>
      <c r="B128" s="113" t="s">
        <v>49</v>
      </c>
      <c r="C128" s="113">
        <v>2.6121610202789309</v>
      </c>
      <c r="D128" s="112" t="s">
        <v>156</v>
      </c>
      <c r="E128" s="112" t="s">
        <v>157</v>
      </c>
      <c r="F128" s="112" t="str">
        <f t="shared" si="1"/>
        <v>FI_A</v>
      </c>
    </row>
    <row r="129" spans="1:6">
      <c r="A129" s="113" t="s">
        <v>79</v>
      </c>
      <c r="B129" s="113" t="s">
        <v>49</v>
      </c>
      <c r="C129" s="113">
        <v>0</v>
      </c>
      <c r="D129" s="112" t="s">
        <v>156</v>
      </c>
      <c r="E129" s="112" t="s">
        <v>157</v>
      </c>
      <c r="F129" s="112" t="str">
        <f t="shared" si="1"/>
        <v>FI_A</v>
      </c>
    </row>
    <row r="130" spans="1:6">
      <c r="A130" s="113" t="s">
        <v>81</v>
      </c>
      <c r="B130" s="113" t="s">
        <v>49</v>
      </c>
      <c r="C130" s="113">
        <v>0.34380114746093748</v>
      </c>
      <c r="D130" s="112" t="s">
        <v>114</v>
      </c>
      <c r="E130" s="112" t="s">
        <v>154</v>
      </c>
      <c r="F130" s="112" t="str">
        <f t="shared" ref="F130:F193" si="2">CONCATENATE(B130,D130,E130)</f>
        <v>FI.Offshore</v>
      </c>
    </row>
    <row r="131" spans="1:6">
      <c r="A131" s="113" t="s">
        <v>80</v>
      </c>
      <c r="B131" s="113" t="s">
        <v>49</v>
      </c>
      <c r="C131" s="113">
        <v>9.0582968749999999</v>
      </c>
      <c r="D131" s="112"/>
      <c r="E131" s="112"/>
      <c r="F131" s="112" t="str">
        <f t="shared" si="2"/>
        <v>FI</v>
      </c>
    </row>
    <row r="132" spans="1:6">
      <c r="A132" s="113" t="s">
        <v>70</v>
      </c>
      <c r="B132" s="113" t="s">
        <v>50</v>
      </c>
      <c r="C132" s="113">
        <v>1.0538498134613037</v>
      </c>
      <c r="D132" s="112" t="s">
        <v>156</v>
      </c>
      <c r="E132" s="112" t="s">
        <v>157</v>
      </c>
      <c r="F132" s="112" t="str">
        <f t="shared" si="2"/>
        <v>FR_A</v>
      </c>
    </row>
    <row r="133" spans="1:6">
      <c r="A133" s="113" t="s">
        <v>73</v>
      </c>
      <c r="B133" s="113" t="s">
        <v>50</v>
      </c>
      <c r="C133" s="113">
        <v>0.89491436767578125</v>
      </c>
      <c r="D133" s="112" t="s">
        <v>156</v>
      </c>
      <c r="E133" s="112" t="s">
        <v>157</v>
      </c>
      <c r="F133" s="112" t="str">
        <f t="shared" si="2"/>
        <v>FR_A</v>
      </c>
    </row>
    <row r="134" spans="1:6">
      <c r="A134" s="113" t="s">
        <v>146</v>
      </c>
      <c r="B134" s="113" t="s">
        <v>50</v>
      </c>
      <c r="C134" s="113">
        <v>15.075274414062505</v>
      </c>
      <c r="D134" s="112" t="s">
        <v>156</v>
      </c>
      <c r="E134" s="112" t="s">
        <v>157</v>
      </c>
      <c r="F134" s="112" t="str">
        <f t="shared" si="2"/>
        <v>FR_A</v>
      </c>
    </row>
    <row r="135" spans="1:6">
      <c r="A135" s="113" t="s">
        <v>84</v>
      </c>
      <c r="B135" s="113" t="s">
        <v>50</v>
      </c>
      <c r="C135" s="113">
        <v>67.103085937499998</v>
      </c>
      <c r="D135" s="112" t="s">
        <v>156</v>
      </c>
      <c r="E135" s="112" t="s">
        <v>157</v>
      </c>
      <c r="F135" s="112" t="str">
        <f t="shared" si="2"/>
        <v>FR_A</v>
      </c>
    </row>
    <row r="136" spans="1:6">
      <c r="A136" s="113" t="s">
        <v>74</v>
      </c>
      <c r="B136" s="113" t="s">
        <v>50</v>
      </c>
      <c r="C136" s="113">
        <v>0.43870504760742191</v>
      </c>
      <c r="D136" s="112" t="s">
        <v>156</v>
      </c>
      <c r="E136" s="112" t="s">
        <v>157</v>
      </c>
      <c r="F136" s="112" t="str">
        <f t="shared" si="2"/>
        <v>FR_A</v>
      </c>
    </row>
    <row r="137" spans="1:6">
      <c r="A137" s="113" t="s">
        <v>75</v>
      </c>
      <c r="B137" s="113" t="s">
        <v>50</v>
      </c>
      <c r="C137" s="113">
        <v>16.466109375000002</v>
      </c>
      <c r="D137" s="112" t="s">
        <v>156</v>
      </c>
      <c r="E137" s="112" t="s">
        <v>157</v>
      </c>
      <c r="F137" s="112" t="str">
        <f t="shared" si="2"/>
        <v>FR_A</v>
      </c>
    </row>
    <row r="138" spans="1:6">
      <c r="A138" s="113" t="s">
        <v>76</v>
      </c>
      <c r="B138" s="113" t="s">
        <v>50</v>
      </c>
      <c r="C138" s="113">
        <v>3.0644348144531253</v>
      </c>
      <c r="D138" s="112" t="s">
        <v>156</v>
      </c>
      <c r="E138" s="112" t="s">
        <v>157</v>
      </c>
      <c r="F138" s="112" t="str">
        <f t="shared" si="2"/>
        <v>FR_A</v>
      </c>
    </row>
    <row r="139" spans="1:6">
      <c r="A139" s="113" t="s">
        <v>77</v>
      </c>
      <c r="B139" s="113" t="s">
        <v>50</v>
      </c>
      <c r="C139" s="113">
        <v>82.178360351562503</v>
      </c>
      <c r="D139" s="112" t="s">
        <v>156</v>
      </c>
      <c r="E139" s="112" t="s">
        <v>157</v>
      </c>
      <c r="F139" s="112" t="str">
        <f t="shared" si="2"/>
        <v>FR_A</v>
      </c>
    </row>
    <row r="140" spans="1:6">
      <c r="A140" s="113" t="s">
        <v>78</v>
      </c>
      <c r="B140" s="113" t="s">
        <v>50</v>
      </c>
      <c r="C140" s="113">
        <v>0</v>
      </c>
      <c r="D140" s="112" t="s">
        <v>156</v>
      </c>
      <c r="E140" s="112" t="s">
        <v>157</v>
      </c>
      <c r="F140" s="112" t="str">
        <f t="shared" si="2"/>
        <v>FR_A</v>
      </c>
    </row>
    <row r="141" spans="1:6">
      <c r="A141" s="113" t="s">
        <v>72</v>
      </c>
      <c r="B141" s="113" t="s">
        <v>50</v>
      </c>
      <c r="C141" s="113">
        <v>3.5476066513061526</v>
      </c>
      <c r="D141" s="112" t="s">
        <v>156</v>
      </c>
      <c r="E141" s="112" t="s">
        <v>157</v>
      </c>
      <c r="F141" s="112" t="str">
        <f t="shared" si="2"/>
        <v>FR_A</v>
      </c>
    </row>
    <row r="142" spans="1:6">
      <c r="A142" s="113" t="s">
        <v>79</v>
      </c>
      <c r="B142" s="113" t="s">
        <v>50</v>
      </c>
      <c r="C142" s="113">
        <v>0</v>
      </c>
      <c r="D142" s="112" t="s">
        <v>156</v>
      </c>
      <c r="E142" s="112" t="s">
        <v>157</v>
      </c>
      <c r="F142" s="112" t="str">
        <f t="shared" si="2"/>
        <v>FR_A</v>
      </c>
    </row>
    <row r="143" spans="1:6">
      <c r="A143" s="113" t="s">
        <v>81</v>
      </c>
      <c r="B143" s="113" t="s">
        <v>50</v>
      </c>
      <c r="C143" s="113">
        <v>9.1076933593750002</v>
      </c>
      <c r="D143" s="112" t="s">
        <v>114</v>
      </c>
      <c r="E143" s="112" t="s">
        <v>154</v>
      </c>
      <c r="F143" s="112" t="str">
        <f t="shared" si="2"/>
        <v>FR.Offshore</v>
      </c>
    </row>
    <row r="144" spans="1:6">
      <c r="A144" s="113" t="s">
        <v>80</v>
      </c>
      <c r="B144" s="113" t="s">
        <v>50</v>
      </c>
      <c r="C144" s="113">
        <v>18.764837890625</v>
      </c>
      <c r="D144" s="112"/>
      <c r="E144" s="112"/>
      <c r="F144" s="112" t="str">
        <f t="shared" si="2"/>
        <v>FR</v>
      </c>
    </row>
    <row r="145" spans="1:6">
      <c r="A145" s="113" t="s">
        <v>70</v>
      </c>
      <c r="B145" s="113" t="s">
        <v>52</v>
      </c>
      <c r="C145" s="113">
        <v>0.15693150305747985</v>
      </c>
      <c r="D145" s="112" t="s">
        <v>156</v>
      </c>
      <c r="E145" s="112" t="s">
        <v>157</v>
      </c>
      <c r="F145" s="112" t="str">
        <f t="shared" si="2"/>
        <v>GR_A</v>
      </c>
    </row>
    <row r="146" spans="1:6">
      <c r="A146" s="113" t="s">
        <v>73</v>
      </c>
      <c r="B146" s="113" t="s">
        <v>52</v>
      </c>
      <c r="C146" s="113">
        <v>2.3656795501708985E-2</v>
      </c>
      <c r="D146" s="112" t="s">
        <v>156</v>
      </c>
      <c r="E146" s="112" t="s">
        <v>157</v>
      </c>
      <c r="F146" s="112" t="str">
        <f t="shared" si="2"/>
        <v>GR_A</v>
      </c>
    </row>
    <row r="147" spans="1:6">
      <c r="A147" s="113" t="s">
        <v>146</v>
      </c>
      <c r="B147" s="113" t="s">
        <v>52</v>
      </c>
      <c r="C147" s="113">
        <v>2.3612001953125006</v>
      </c>
      <c r="D147" s="112" t="s">
        <v>156</v>
      </c>
      <c r="E147" s="112" t="s">
        <v>157</v>
      </c>
      <c r="F147" s="112" t="str">
        <f t="shared" si="2"/>
        <v>GR_A</v>
      </c>
    </row>
    <row r="148" spans="1:6">
      <c r="A148" s="113" t="s">
        <v>84</v>
      </c>
      <c r="B148" s="113" t="s">
        <v>52</v>
      </c>
      <c r="C148" s="113">
        <v>8.4506152343750003</v>
      </c>
      <c r="D148" s="112" t="s">
        <v>156</v>
      </c>
      <c r="E148" s="112" t="s">
        <v>157</v>
      </c>
      <c r="F148" s="112" t="str">
        <f t="shared" si="2"/>
        <v>GR_A</v>
      </c>
    </row>
    <row r="149" spans="1:6">
      <c r="A149" s="113" t="s">
        <v>74</v>
      </c>
      <c r="B149" s="113" t="s">
        <v>52</v>
      </c>
      <c r="C149" s="113">
        <v>6.7319282531738286E-2</v>
      </c>
      <c r="D149" s="112" t="s">
        <v>156</v>
      </c>
      <c r="E149" s="112" t="s">
        <v>157</v>
      </c>
      <c r="F149" s="112" t="str">
        <f t="shared" si="2"/>
        <v>GR_A</v>
      </c>
    </row>
    <row r="150" spans="1:6">
      <c r="A150" s="113" t="s">
        <v>75</v>
      </c>
      <c r="B150" s="113" t="s">
        <v>52</v>
      </c>
      <c r="C150" s="113">
        <v>3.0707695312499999</v>
      </c>
      <c r="D150" s="112" t="s">
        <v>156</v>
      </c>
      <c r="E150" s="112" t="s">
        <v>157</v>
      </c>
      <c r="F150" s="112" t="str">
        <f t="shared" si="2"/>
        <v>GR_A</v>
      </c>
    </row>
    <row r="151" spans="1:6">
      <c r="A151" s="113" t="s">
        <v>76</v>
      </c>
      <c r="B151" s="113" t="s">
        <v>52</v>
      </c>
      <c r="C151" s="113">
        <v>0.14311666870117187</v>
      </c>
      <c r="D151" s="112" t="s">
        <v>156</v>
      </c>
      <c r="E151" s="112" t="s">
        <v>157</v>
      </c>
      <c r="F151" s="112" t="str">
        <f t="shared" si="2"/>
        <v>GR_A</v>
      </c>
    </row>
    <row r="152" spans="1:6">
      <c r="A152" s="113" t="s">
        <v>77</v>
      </c>
      <c r="B152" s="113" t="s">
        <v>52</v>
      </c>
      <c r="C152" s="113">
        <v>10.811815429687501</v>
      </c>
      <c r="D152" s="112" t="s">
        <v>156</v>
      </c>
      <c r="E152" s="112" t="s">
        <v>157</v>
      </c>
      <c r="F152" s="112" t="str">
        <f t="shared" si="2"/>
        <v>GR_A</v>
      </c>
    </row>
    <row r="153" spans="1:6">
      <c r="A153" s="113" t="s">
        <v>78</v>
      </c>
      <c r="B153" s="113" t="s">
        <v>52</v>
      </c>
      <c r="C153" s="113">
        <v>2.9656129837036135E-2</v>
      </c>
      <c r="D153" s="112" t="s">
        <v>156</v>
      </c>
      <c r="E153" s="112" t="s">
        <v>157</v>
      </c>
      <c r="F153" s="112" t="str">
        <f t="shared" si="2"/>
        <v>GR_A</v>
      </c>
    </row>
    <row r="154" spans="1:6">
      <c r="A154" s="113" t="s">
        <v>72</v>
      </c>
      <c r="B154" s="113" t="s">
        <v>52</v>
      </c>
      <c r="C154" s="113">
        <v>0.32472117424011232</v>
      </c>
      <c r="D154" s="112" t="s">
        <v>156</v>
      </c>
      <c r="E154" s="112" t="s">
        <v>157</v>
      </c>
      <c r="F154" s="112" t="str">
        <f t="shared" si="2"/>
        <v>GR_A</v>
      </c>
    </row>
    <row r="155" spans="1:6">
      <c r="A155" s="113" t="s">
        <v>79</v>
      </c>
      <c r="B155" s="113" t="s">
        <v>52</v>
      </c>
      <c r="C155" s="113">
        <v>0</v>
      </c>
      <c r="D155" s="112" t="s">
        <v>156</v>
      </c>
      <c r="E155" s="112" t="s">
        <v>157</v>
      </c>
      <c r="F155" s="112" t="str">
        <f t="shared" si="2"/>
        <v>GR_A</v>
      </c>
    </row>
    <row r="156" spans="1:6">
      <c r="A156" s="113" t="s">
        <v>81</v>
      </c>
      <c r="B156" s="113" t="s">
        <v>52</v>
      </c>
      <c r="C156" s="113">
        <v>0.22940240478515625</v>
      </c>
      <c r="D156" s="112" t="s">
        <v>114</v>
      </c>
      <c r="E156" s="112" t="s">
        <v>154</v>
      </c>
      <c r="F156" s="112" t="str">
        <f t="shared" si="2"/>
        <v>GR.Offshore</v>
      </c>
    </row>
    <row r="157" spans="1:6">
      <c r="A157" s="113" t="s">
        <v>80</v>
      </c>
      <c r="B157" s="113" t="s">
        <v>52</v>
      </c>
      <c r="C157" s="113">
        <v>5.2632587890625002</v>
      </c>
      <c r="D157" s="112"/>
      <c r="E157" s="112"/>
      <c r="F157" s="112" t="str">
        <f t="shared" si="2"/>
        <v>GR</v>
      </c>
    </row>
    <row r="158" spans="1:6">
      <c r="A158" s="113" t="s">
        <v>70</v>
      </c>
      <c r="B158" s="113" t="s">
        <v>44</v>
      </c>
      <c r="C158" s="113">
        <v>4.5151554584503172E-2</v>
      </c>
      <c r="D158" s="112" t="s">
        <v>156</v>
      </c>
      <c r="E158" s="112" t="s">
        <v>157</v>
      </c>
      <c r="F158" s="112" t="str">
        <f t="shared" si="2"/>
        <v>HR_A</v>
      </c>
    </row>
    <row r="159" spans="1:6">
      <c r="A159" s="113" t="s">
        <v>73</v>
      </c>
      <c r="B159" s="113" t="s">
        <v>44</v>
      </c>
      <c r="C159" s="113">
        <v>1.1914901733398438E-2</v>
      </c>
      <c r="D159" s="112" t="s">
        <v>156</v>
      </c>
      <c r="E159" s="112" t="s">
        <v>157</v>
      </c>
      <c r="F159" s="112" t="str">
        <f t="shared" si="2"/>
        <v>HR_A</v>
      </c>
    </row>
    <row r="160" spans="1:6">
      <c r="A160" s="113" t="s">
        <v>146</v>
      </c>
      <c r="B160" s="113" t="s">
        <v>44</v>
      </c>
      <c r="C160" s="113">
        <v>0.66151422119140602</v>
      </c>
      <c r="D160" s="112" t="s">
        <v>156</v>
      </c>
      <c r="E160" s="112" t="s">
        <v>157</v>
      </c>
      <c r="F160" s="112" t="str">
        <f t="shared" si="2"/>
        <v>HR_A</v>
      </c>
    </row>
    <row r="161" spans="1:6">
      <c r="A161" s="113" t="s">
        <v>84</v>
      </c>
      <c r="B161" s="113" t="s">
        <v>44</v>
      </c>
      <c r="C161" s="113">
        <v>2.3193603515625001</v>
      </c>
      <c r="D161" s="112" t="s">
        <v>156</v>
      </c>
      <c r="E161" s="112" t="s">
        <v>157</v>
      </c>
      <c r="F161" s="112" t="str">
        <f t="shared" si="2"/>
        <v>HR_A</v>
      </c>
    </row>
    <row r="162" spans="1:6">
      <c r="A162" s="113" t="s">
        <v>74</v>
      </c>
      <c r="B162" s="113" t="s">
        <v>44</v>
      </c>
      <c r="C162" s="113">
        <v>1.4287744522094727E-2</v>
      </c>
      <c r="D162" s="112" t="s">
        <v>156</v>
      </c>
      <c r="E162" s="112" t="s">
        <v>157</v>
      </c>
      <c r="F162" s="112" t="str">
        <f t="shared" si="2"/>
        <v>HR_A</v>
      </c>
    </row>
    <row r="163" spans="1:6">
      <c r="A163" s="113" t="s">
        <v>75</v>
      </c>
      <c r="B163" s="113" t="s">
        <v>44</v>
      </c>
      <c r="C163" s="113">
        <v>2.1684741210937499</v>
      </c>
      <c r="D163" s="112" t="s">
        <v>156</v>
      </c>
      <c r="E163" s="112" t="s">
        <v>157</v>
      </c>
      <c r="F163" s="112" t="str">
        <f t="shared" si="2"/>
        <v>HR_A</v>
      </c>
    </row>
    <row r="164" spans="1:6">
      <c r="A164" s="113" t="s">
        <v>76</v>
      </c>
      <c r="B164" s="113" t="s">
        <v>44</v>
      </c>
      <c r="C164" s="113">
        <v>0.20857000732421876</v>
      </c>
      <c r="D164" s="112" t="s">
        <v>156</v>
      </c>
      <c r="E164" s="112" t="s">
        <v>157</v>
      </c>
      <c r="F164" s="112" t="str">
        <f t="shared" si="2"/>
        <v>HR_A</v>
      </c>
    </row>
    <row r="165" spans="1:6">
      <c r="A165" s="113" t="s">
        <v>77</v>
      </c>
      <c r="B165" s="113" t="s">
        <v>44</v>
      </c>
      <c r="C165" s="113">
        <v>2.9808745727539061</v>
      </c>
      <c r="D165" s="112" t="s">
        <v>156</v>
      </c>
      <c r="E165" s="112" t="s">
        <v>157</v>
      </c>
      <c r="F165" s="112" t="str">
        <f t="shared" si="2"/>
        <v>HR_A</v>
      </c>
    </row>
    <row r="166" spans="1:6">
      <c r="A166" s="113" t="s">
        <v>78</v>
      </c>
      <c r="B166" s="113" t="s">
        <v>44</v>
      </c>
      <c r="C166" s="113">
        <v>0</v>
      </c>
      <c r="D166" s="112" t="s">
        <v>156</v>
      </c>
      <c r="E166" s="112" t="s">
        <v>157</v>
      </c>
      <c r="F166" s="112" t="str">
        <f t="shared" si="2"/>
        <v>HR_A</v>
      </c>
    </row>
    <row r="167" spans="1:6">
      <c r="A167" s="113" t="s">
        <v>72</v>
      </c>
      <c r="B167" s="113" t="s">
        <v>44</v>
      </c>
      <c r="C167" s="113">
        <v>9.6535681247711183E-2</v>
      </c>
      <c r="D167" s="112" t="s">
        <v>156</v>
      </c>
      <c r="E167" s="112" t="s">
        <v>157</v>
      </c>
      <c r="F167" s="112" t="str">
        <f t="shared" si="2"/>
        <v>HR_A</v>
      </c>
    </row>
    <row r="168" spans="1:6">
      <c r="A168" s="113" t="s">
        <v>79</v>
      </c>
      <c r="B168" s="113" t="s">
        <v>44</v>
      </c>
      <c r="C168" s="113">
        <v>0</v>
      </c>
      <c r="D168" s="112" t="s">
        <v>156</v>
      </c>
      <c r="E168" s="112" t="s">
        <v>157</v>
      </c>
      <c r="F168" s="112" t="str">
        <f t="shared" si="2"/>
        <v>HR_A</v>
      </c>
    </row>
    <row r="169" spans="1:6">
      <c r="A169" s="113" t="s">
        <v>81</v>
      </c>
      <c r="B169" s="113" t="s">
        <v>44</v>
      </c>
      <c r="C169" s="113">
        <v>0</v>
      </c>
      <c r="D169" s="112" t="s">
        <v>114</v>
      </c>
      <c r="E169" s="112" t="s">
        <v>154</v>
      </c>
      <c r="F169" s="112" t="str">
        <f t="shared" si="2"/>
        <v>HR.Offshore</v>
      </c>
    </row>
    <row r="170" spans="1:6">
      <c r="A170" s="113" t="s">
        <v>80</v>
      </c>
      <c r="B170" s="113" t="s">
        <v>44</v>
      </c>
      <c r="C170" s="113">
        <v>3.2429604492187503</v>
      </c>
      <c r="D170" s="112"/>
      <c r="E170" s="112"/>
      <c r="F170" s="112" t="str">
        <f t="shared" si="2"/>
        <v>HR</v>
      </c>
    </row>
    <row r="171" spans="1:6">
      <c r="A171" s="113" t="s">
        <v>70</v>
      </c>
      <c r="B171" s="113" t="s">
        <v>53</v>
      </c>
      <c r="C171" s="113">
        <v>0.17765765380859375</v>
      </c>
      <c r="D171" s="112" t="s">
        <v>156</v>
      </c>
      <c r="E171" s="112" t="s">
        <v>157</v>
      </c>
      <c r="F171" s="112" t="str">
        <f t="shared" si="2"/>
        <v>HU_A</v>
      </c>
    </row>
    <row r="172" spans="1:6">
      <c r="A172" s="113" t="s">
        <v>73</v>
      </c>
      <c r="B172" s="113" t="s">
        <v>53</v>
      </c>
      <c r="C172" s="113">
        <v>5.0725753784179692E-2</v>
      </c>
      <c r="D172" s="112" t="s">
        <v>156</v>
      </c>
      <c r="E172" s="112" t="s">
        <v>157</v>
      </c>
      <c r="F172" s="112" t="str">
        <f t="shared" si="2"/>
        <v>HU_A</v>
      </c>
    </row>
    <row r="173" spans="1:6">
      <c r="A173" s="113" t="s">
        <v>146</v>
      </c>
      <c r="B173" s="113" t="s">
        <v>53</v>
      </c>
      <c r="C173" s="113">
        <v>3.3844755859374995</v>
      </c>
      <c r="D173" s="112" t="s">
        <v>156</v>
      </c>
      <c r="E173" s="112" t="s">
        <v>157</v>
      </c>
      <c r="F173" s="112" t="str">
        <f t="shared" si="2"/>
        <v>HU_A</v>
      </c>
    </row>
    <row r="174" spans="1:6">
      <c r="A174" s="113" t="s">
        <v>84</v>
      </c>
      <c r="B174" s="113" t="s">
        <v>53</v>
      </c>
      <c r="C174" s="113">
        <v>10.194827148437501</v>
      </c>
      <c r="D174" s="112" t="s">
        <v>156</v>
      </c>
      <c r="E174" s="112" t="s">
        <v>157</v>
      </c>
      <c r="F174" s="112" t="str">
        <f t="shared" si="2"/>
        <v>HU_A</v>
      </c>
    </row>
    <row r="175" spans="1:6">
      <c r="A175" s="113" t="s">
        <v>74</v>
      </c>
      <c r="B175" s="113" t="s">
        <v>53</v>
      </c>
      <c r="C175" s="113">
        <v>0.11414888000488281</v>
      </c>
      <c r="D175" s="112" t="s">
        <v>156</v>
      </c>
      <c r="E175" s="112" t="s">
        <v>157</v>
      </c>
      <c r="F175" s="112" t="str">
        <f t="shared" si="2"/>
        <v>HU_A</v>
      </c>
    </row>
    <row r="176" spans="1:6">
      <c r="A176" s="113" t="s">
        <v>75</v>
      </c>
      <c r="B176" s="113" t="s">
        <v>53</v>
      </c>
      <c r="C176" s="113">
        <v>4.5803432464599607E-2</v>
      </c>
      <c r="D176" s="112" t="s">
        <v>156</v>
      </c>
      <c r="E176" s="112" t="s">
        <v>157</v>
      </c>
      <c r="F176" s="112" t="str">
        <f t="shared" si="2"/>
        <v>HU_A</v>
      </c>
    </row>
    <row r="177" spans="1:6">
      <c r="A177" s="113" t="s">
        <v>76</v>
      </c>
      <c r="B177" s="113" t="s">
        <v>53</v>
      </c>
      <c r="C177" s="113">
        <v>1.9695339202880861E-2</v>
      </c>
      <c r="D177" s="112" t="s">
        <v>156</v>
      </c>
      <c r="E177" s="112" t="s">
        <v>157</v>
      </c>
      <c r="F177" s="112" t="str">
        <f t="shared" si="2"/>
        <v>HU_A</v>
      </c>
    </row>
    <row r="178" spans="1:6">
      <c r="A178" s="113" t="s">
        <v>77</v>
      </c>
      <c r="B178" s="113" t="s">
        <v>53</v>
      </c>
      <c r="C178" s="113">
        <v>13.579302734375</v>
      </c>
      <c r="D178" s="112" t="s">
        <v>156</v>
      </c>
      <c r="E178" s="112" t="s">
        <v>157</v>
      </c>
      <c r="F178" s="112" t="str">
        <f t="shared" si="2"/>
        <v>HU_A</v>
      </c>
    </row>
    <row r="179" spans="1:6">
      <c r="A179" s="113" t="s">
        <v>78</v>
      </c>
      <c r="B179" s="113" t="s">
        <v>53</v>
      </c>
      <c r="C179" s="113">
        <v>0</v>
      </c>
      <c r="D179" s="112" t="s">
        <v>156</v>
      </c>
      <c r="E179" s="112" t="s">
        <v>157</v>
      </c>
      <c r="F179" s="112" t="str">
        <f t="shared" si="2"/>
        <v>HU_A</v>
      </c>
    </row>
    <row r="180" spans="1:6">
      <c r="A180" s="113" t="s">
        <v>72</v>
      </c>
      <c r="B180" s="113" t="s">
        <v>53</v>
      </c>
      <c r="C180" s="113">
        <v>0.93320311832427982</v>
      </c>
      <c r="D180" s="112" t="s">
        <v>156</v>
      </c>
      <c r="E180" s="112" t="s">
        <v>157</v>
      </c>
      <c r="F180" s="112" t="str">
        <f t="shared" si="2"/>
        <v>HU_A</v>
      </c>
    </row>
    <row r="181" spans="1:6">
      <c r="A181" s="113" t="s">
        <v>79</v>
      </c>
      <c r="B181" s="113" t="s">
        <v>53</v>
      </c>
      <c r="C181" s="113">
        <v>0</v>
      </c>
      <c r="D181" s="112" t="s">
        <v>156</v>
      </c>
      <c r="E181" s="112" t="s">
        <v>157</v>
      </c>
      <c r="F181" s="112" t="str">
        <f t="shared" si="2"/>
        <v>HU_A</v>
      </c>
    </row>
    <row r="182" spans="1:6">
      <c r="A182" s="113" t="s">
        <v>81</v>
      </c>
      <c r="B182" s="113" t="s">
        <v>53</v>
      </c>
      <c r="C182" s="113">
        <v>0</v>
      </c>
      <c r="D182" s="112" t="s">
        <v>114</v>
      </c>
      <c r="E182" s="112" t="s">
        <v>154</v>
      </c>
      <c r="F182" s="112" t="str">
        <f t="shared" si="2"/>
        <v>HU.Offshore</v>
      </c>
    </row>
    <row r="183" spans="1:6">
      <c r="A183" s="113" t="s">
        <v>80</v>
      </c>
      <c r="B183" s="113" t="s">
        <v>53</v>
      </c>
      <c r="C183" s="113">
        <v>0.37593997192382811</v>
      </c>
      <c r="D183" s="112"/>
      <c r="E183" s="112"/>
      <c r="F183" s="112" t="str">
        <f t="shared" si="2"/>
        <v>HU</v>
      </c>
    </row>
    <row r="184" spans="1:6">
      <c r="A184" s="113" t="s">
        <v>70</v>
      </c>
      <c r="B184" s="113" t="s">
        <v>54</v>
      </c>
      <c r="C184" s="113">
        <v>0.11004753780364991</v>
      </c>
      <c r="D184" s="112" t="s">
        <v>156</v>
      </c>
      <c r="E184" s="112" t="s">
        <v>157</v>
      </c>
      <c r="F184" s="112" t="str">
        <f t="shared" si="2"/>
        <v>IE_A</v>
      </c>
    </row>
    <row r="185" spans="1:6">
      <c r="A185" s="113" t="s">
        <v>73</v>
      </c>
      <c r="B185" s="113" t="s">
        <v>54</v>
      </c>
      <c r="C185" s="113">
        <v>4.4929553985595706E-2</v>
      </c>
      <c r="D185" s="112" t="s">
        <v>156</v>
      </c>
      <c r="E185" s="112" t="s">
        <v>157</v>
      </c>
      <c r="F185" s="112" t="str">
        <f t="shared" si="2"/>
        <v>IE_A</v>
      </c>
    </row>
    <row r="186" spans="1:6">
      <c r="A186" s="113" t="s">
        <v>146</v>
      </c>
      <c r="B186" s="113" t="s">
        <v>54</v>
      </c>
      <c r="C186" s="113">
        <v>0.71042419433593729</v>
      </c>
      <c r="D186" s="112" t="s">
        <v>156</v>
      </c>
      <c r="E186" s="112" t="s">
        <v>157</v>
      </c>
      <c r="F186" s="112" t="str">
        <f t="shared" si="2"/>
        <v>IE_A</v>
      </c>
    </row>
    <row r="187" spans="1:6">
      <c r="A187" s="113" t="s">
        <v>84</v>
      </c>
      <c r="B187" s="113" t="s">
        <v>54</v>
      </c>
      <c r="C187" s="113">
        <v>4.8755419921875003</v>
      </c>
      <c r="D187" s="112" t="s">
        <v>156</v>
      </c>
      <c r="E187" s="112" t="s">
        <v>157</v>
      </c>
      <c r="F187" s="112" t="str">
        <f t="shared" si="2"/>
        <v>IE_A</v>
      </c>
    </row>
    <row r="188" spans="1:6">
      <c r="A188" s="113" t="s">
        <v>74</v>
      </c>
      <c r="B188" s="113" t="s">
        <v>54</v>
      </c>
      <c r="C188" s="113">
        <v>1.5286325454711914E-2</v>
      </c>
      <c r="D188" s="112" t="s">
        <v>156</v>
      </c>
      <c r="E188" s="112" t="s">
        <v>157</v>
      </c>
      <c r="F188" s="112" t="str">
        <f t="shared" si="2"/>
        <v>IE_A</v>
      </c>
    </row>
    <row r="189" spans="1:6">
      <c r="A189" s="113" t="s">
        <v>75</v>
      </c>
      <c r="B189" s="113" t="s">
        <v>54</v>
      </c>
      <c r="C189" s="113">
        <v>0.21562319946289063</v>
      </c>
      <c r="D189" s="112" t="s">
        <v>156</v>
      </c>
      <c r="E189" s="112" t="s">
        <v>157</v>
      </c>
      <c r="F189" s="112" t="str">
        <f t="shared" si="2"/>
        <v>IE_A</v>
      </c>
    </row>
    <row r="190" spans="1:6">
      <c r="A190" s="113" t="s">
        <v>76</v>
      </c>
      <c r="B190" s="113" t="s">
        <v>54</v>
      </c>
      <c r="C190" s="113">
        <v>6.2500003814697266E-2</v>
      </c>
      <c r="D190" s="112" t="s">
        <v>156</v>
      </c>
      <c r="E190" s="112" t="s">
        <v>157</v>
      </c>
      <c r="F190" s="112" t="str">
        <f t="shared" si="2"/>
        <v>IE_A</v>
      </c>
    </row>
    <row r="191" spans="1:6">
      <c r="A191" s="113" t="s">
        <v>77</v>
      </c>
      <c r="B191" s="113" t="s">
        <v>54</v>
      </c>
      <c r="C191" s="113">
        <v>5.5859661865234376</v>
      </c>
      <c r="D191" s="112" t="s">
        <v>156</v>
      </c>
      <c r="E191" s="112" t="s">
        <v>157</v>
      </c>
      <c r="F191" s="112" t="str">
        <f t="shared" si="2"/>
        <v>IE_A</v>
      </c>
    </row>
    <row r="192" spans="1:6">
      <c r="A192" s="113" t="s">
        <v>78</v>
      </c>
      <c r="B192" s="113" t="s">
        <v>54</v>
      </c>
      <c r="C192" s="113">
        <v>0</v>
      </c>
      <c r="D192" s="112" t="s">
        <v>156</v>
      </c>
      <c r="E192" s="112" t="s">
        <v>157</v>
      </c>
      <c r="F192" s="112" t="str">
        <f t="shared" si="2"/>
        <v>IE_A</v>
      </c>
    </row>
    <row r="193" spans="1:6">
      <c r="A193" s="113" t="s">
        <v>72</v>
      </c>
      <c r="B193" s="113" t="s">
        <v>54</v>
      </c>
      <c r="C193" s="113">
        <v>0.19950689506530761</v>
      </c>
      <c r="D193" s="112" t="s">
        <v>156</v>
      </c>
      <c r="E193" s="112" t="s">
        <v>157</v>
      </c>
      <c r="F193" s="112" t="str">
        <f t="shared" si="2"/>
        <v>IE_A</v>
      </c>
    </row>
    <row r="194" spans="1:6">
      <c r="A194" s="113" t="s">
        <v>79</v>
      </c>
      <c r="B194" s="113" t="s">
        <v>54</v>
      </c>
      <c r="C194" s="113">
        <v>4.7566833496093747E-3</v>
      </c>
      <c r="D194" s="112" t="s">
        <v>156</v>
      </c>
      <c r="E194" s="112" t="s">
        <v>157</v>
      </c>
      <c r="F194" s="112" t="str">
        <f t="shared" ref="F194:F257" si="3">CONCATENATE(B194,D194,E194)</f>
        <v>IE_A</v>
      </c>
    </row>
    <row r="195" spans="1:6">
      <c r="A195" s="113" t="s">
        <v>81</v>
      </c>
      <c r="B195" s="113" t="s">
        <v>54</v>
      </c>
      <c r="C195" s="113">
        <v>0.72887890625000007</v>
      </c>
      <c r="D195" s="112" t="s">
        <v>114</v>
      </c>
      <c r="E195" s="112" t="s">
        <v>154</v>
      </c>
      <c r="F195" s="112" t="str">
        <f t="shared" si="3"/>
        <v>IE.Offshore</v>
      </c>
    </row>
    <row r="196" spans="1:6">
      <c r="A196" s="113" t="s">
        <v>80</v>
      </c>
      <c r="B196" s="113" t="s">
        <v>54</v>
      </c>
      <c r="C196" s="113">
        <v>8.3656894531250003</v>
      </c>
      <c r="D196" s="112"/>
      <c r="E196" s="112"/>
      <c r="F196" s="112" t="str">
        <f t="shared" si="3"/>
        <v>IE</v>
      </c>
    </row>
    <row r="197" spans="1:6">
      <c r="A197" s="113" t="s">
        <v>70</v>
      </c>
      <c r="B197" s="113" t="s">
        <v>55</v>
      </c>
      <c r="C197" s="113">
        <v>1.9473798446655275</v>
      </c>
      <c r="D197" s="112" t="s">
        <v>156</v>
      </c>
      <c r="E197" s="112" t="s">
        <v>157</v>
      </c>
      <c r="F197" s="112" t="str">
        <f t="shared" si="3"/>
        <v>IT_A</v>
      </c>
    </row>
    <row r="198" spans="1:6">
      <c r="A198" s="113" t="s">
        <v>73</v>
      </c>
      <c r="B198" s="113" t="s">
        <v>55</v>
      </c>
      <c r="C198" s="113">
        <v>0.58045693969726564</v>
      </c>
      <c r="D198" s="112" t="s">
        <v>156</v>
      </c>
      <c r="E198" s="112" t="s">
        <v>157</v>
      </c>
      <c r="F198" s="112" t="str">
        <f t="shared" si="3"/>
        <v>IT_A</v>
      </c>
    </row>
    <row r="199" spans="1:6">
      <c r="A199" s="113" t="s">
        <v>146</v>
      </c>
      <c r="B199" s="113" t="s">
        <v>55</v>
      </c>
      <c r="C199" s="113">
        <v>24.634306640625013</v>
      </c>
      <c r="D199" s="112" t="s">
        <v>156</v>
      </c>
      <c r="E199" s="112" t="s">
        <v>157</v>
      </c>
      <c r="F199" s="112" t="str">
        <f t="shared" si="3"/>
        <v>IT_A</v>
      </c>
    </row>
    <row r="200" spans="1:6">
      <c r="A200" s="113" t="s">
        <v>84</v>
      </c>
      <c r="B200" s="113" t="s">
        <v>55</v>
      </c>
      <c r="C200" s="113">
        <v>68.179242187499995</v>
      </c>
      <c r="D200" s="112" t="s">
        <v>156</v>
      </c>
      <c r="E200" s="112" t="s">
        <v>157</v>
      </c>
      <c r="F200" s="112" t="str">
        <f t="shared" si="3"/>
        <v>IT_A</v>
      </c>
    </row>
    <row r="201" spans="1:6">
      <c r="A201" s="113" t="s">
        <v>74</v>
      </c>
      <c r="B201" s="113" t="s">
        <v>55</v>
      </c>
      <c r="C201" s="113">
        <v>1.49400634765625</v>
      </c>
      <c r="D201" s="112" t="s">
        <v>156</v>
      </c>
      <c r="E201" s="112" t="s">
        <v>157</v>
      </c>
      <c r="F201" s="112" t="str">
        <f t="shared" si="3"/>
        <v>IT_A</v>
      </c>
    </row>
    <row r="202" spans="1:6">
      <c r="A202" s="113" t="s">
        <v>75</v>
      </c>
      <c r="B202" s="113" t="s">
        <v>55</v>
      </c>
      <c r="C202" s="113">
        <v>12.430775390625</v>
      </c>
      <c r="D202" s="112" t="s">
        <v>156</v>
      </c>
      <c r="E202" s="112" t="s">
        <v>157</v>
      </c>
      <c r="F202" s="112" t="str">
        <f t="shared" si="3"/>
        <v>IT_A</v>
      </c>
    </row>
    <row r="203" spans="1:6">
      <c r="A203" s="113" t="s">
        <v>76</v>
      </c>
      <c r="B203" s="113" t="s">
        <v>55</v>
      </c>
      <c r="C203" s="113">
        <v>2.813533447265625</v>
      </c>
      <c r="D203" s="112" t="s">
        <v>156</v>
      </c>
      <c r="E203" s="112" t="s">
        <v>157</v>
      </c>
      <c r="F203" s="112" t="str">
        <f t="shared" si="3"/>
        <v>IT_A</v>
      </c>
    </row>
    <row r="204" spans="1:6">
      <c r="A204" s="113" t="s">
        <v>77</v>
      </c>
      <c r="B204" s="113" t="s">
        <v>55</v>
      </c>
      <c r="C204" s="113">
        <v>92.813548828125008</v>
      </c>
      <c r="D204" s="112" t="s">
        <v>156</v>
      </c>
      <c r="E204" s="112" t="s">
        <v>157</v>
      </c>
      <c r="F204" s="112" t="str">
        <f t="shared" si="3"/>
        <v>IT_A</v>
      </c>
    </row>
    <row r="205" spans="1:6">
      <c r="A205" s="113" t="s">
        <v>78</v>
      </c>
      <c r="B205" s="113" t="s">
        <v>55</v>
      </c>
      <c r="C205" s="113">
        <v>0</v>
      </c>
      <c r="D205" s="112" t="s">
        <v>156</v>
      </c>
      <c r="E205" s="112" t="s">
        <v>157</v>
      </c>
      <c r="F205" s="112" t="str">
        <f t="shared" si="3"/>
        <v>IT_A</v>
      </c>
    </row>
    <row r="206" spans="1:6">
      <c r="A206" s="113" t="s">
        <v>72</v>
      </c>
      <c r="B206" s="113" t="s">
        <v>55</v>
      </c>
      <c r="C206" s="113">
        <v>3.1960539016723635</v>
      </c>
      <c r="D206" s="112" t="s">
        <v>156</v>
      </c>
      <c r="E206" s="112" t="s">
        <v>157</v>
      </c>
      <c r="F206" s="112" t="str">
        <f t="shared" si="3"/>
        <v>IT_A</v>
      </c>
    </row>
    <row r="207" spans="1:6">
      <c r="A207" s="113" t="s">
        <v>79</v>
      </c>
      <c r="B207" s="113" t="s">
        <v>55</v>
      </c>
      <c r="C207" s="113">
        <v>2.4733345508575438E-3</v>
      </c>
      <c r="D207" s="112" t="s">
        <v>156</v>
      </c>
      <c r="E207" s="112" t="s">
        <v>157</v>
      </c>
      <c r="F207" s="112" t="str">
        <f t="shared" si="3"/>
        <v>IT_A</v>
      </c>
    </row>
    <row r="208" spans="1:6">
      <c r="A208" s="113" t="s">
        <v>81</v>
      </c>
      <c r="B208" s="113" t="s">
        <v>55</v>
      </c>
      <c r="C208" s="113">
        <v>0.18629714965820313</v>
      </c>
      <c r="D208" s="112" t="s">
        <v>114</v>
      </c>
      <c r="E208" s="112" t="s">
        <v>154</v>
      </c>
      <c r="F208" s="112" t="str">
        <f t="shared" si="3"/>
        <v>IT.Offshore</v>
      </c>
    </row>
    <row r="209" spans="1:6">
      <c r="A209" s="113" t="s">
        <v>80</v>
      </c>
      <c r="B209" s="113" t="s">
        <v>55</v>
      </c>
      <c r="C209" s="113">
        <v>21.845978515624999</v>
      </c>
      <c r="D209" s="112"/>
      <c r="E209" s="112"/>
      <c r="F209" s="112" t="str">
        <f t="shared" si="3"/>
        <v>IT</v>
      </c>
    </row>
    <row r="210" spans="1:6">
      <c r="A210" s="113" t="s">
        <v>70</v>
      </c>
      <c r="B210" s="113" t="s">
        <v>57</v>
      </c>
      <c r="C210" s="113">
        <v>5.0651860237121586E-2</v>
      </c>
      <c r="D210" s="112" t="s">
        <v>156</v>
      </c>
      <c r="E210" s="112" t="s">
        <v>157</v>
      </c>
      <c r="F210" s="112" t="str">
        <f t="shared" si="3"/>
        <v>LT_A</v>
      </c>
    </row>
    <row r="211" spans="1:6">
      <c r="A211" s="113" t="s">
        <v>73</v>
      </c>
      <c r="B211" s="113" t="s">
        <v>57</v>
      </c>
      <c r="C211" s="113">
        <v>9.7016351521015173E-3</v>
      </c>
      <c r="D211" s="112" t="s">
        <v>156</v>
      </c>
      <c r="E211" s="112" t="s">
        <v>157</v>
      </c>
      <c r="F211" s="112" t="str">
        <f t="shared" si="3"/>
        <v>LT_A</v>
      </c>
    </row>
    <row r="212" spans="1:6">
      <c r="A212" s="113" t="s">
        <v>146</v>
      </c>
      <c r="B212" s="113" t="s">
        <v>57</v>
      </c>
      <c r="C212" s="113">
        <v>4.9563930511474591E-2</v>
      </c>
      <c r="D212" s="112" t="s">
        <v>156</v>
      </c>
      <c r="E212" s="112" t="s">
        <v>157</v>
      </c>
      <c r="F212" s="112" t="str">
        <f t="shared" si="3"/>
        <v>LT_A</v>
      </c>
    </row>
    <row r="213" spans="1:6">
      <c r="A213" s="113" t="s">
        <v>84</v>
      </c>
      <c r="B213" s="113" t="s">
        <v>57</v>
      </c>
      <c r="C213" s="113">
        <v>0.2088914031982422</v>
      </c>
      <c r="D213" s="112" t="s">
        <v>156</v>
      </c>
      <c r="E213" s="112" t="s">
        <v>157</v>
      </c>
      <c r="F213" s="112" t="str">
        <f t="shared" si="3"/>
        <v>LT_A</v>
      </c>
    </row>
    <row r="214" spans="1:6">
      <c r="A214" s="113" t="s">
        <v>74</v>
      </c>
      <c r="B214" s="113" t="s">
        <v>57</v>
      </c>
      <c r="C214" s="113">
        <v>1.0231761932373047E-2</v>
      </c>
      <c r="D214" s="112" t="s">
        <v>156</v>
      </c>
      <c r="E214" s="112" t="s">
        <v>157</v>
      </c>
      <c r="F214" s="112" t="str">
        <f t="shared" si="3"/>
        <v>LT_A</v>
      </c>
    </row>
    <row r="215" spans="1:6">
      <c r="A215" s="113" t="s">
        <v>75</v>
      </c>
      <c r="B215" s="113" t="s">
        <v>57</v>
      </c>
      <c r="C215" s="113">
        <v>0.10801399230957032</v>
      </c>
      <c r="D215" s="112" t="s">
        <v>156</v>
      </c>
      <c r="E215" s="112" t="s">
        <v>157</v>
      </c>
      <c r="F215" s="112" t="str">
        <f t="shared" si="3"/>
        <v>LT_A</v>
      </c>
    </row>
    <row r="216" spans="1:6">
      <c r="A216" s="113" t="s">
        <v>76</v>
      </c>
      <c r="B216" s="113" t="s">
        <v>57</v>
      </c>
      <c r="C216" s="113">
        <v>5.3000003814697265E-2</v>
      </c>
      <c r="D216" s="112" t="s">
        <v>156</v>
      </c>
      <c r="E216" s="112" t="s">
        <v>157</v>
      </c>
      <c r="F216" s="112" t="str">
        <f t="shared" si="3"/>
        <v>LT_A</v>
      </c>
    </row>
    <row r="217" spans="1:6">
      <c r="A217" s="113" t="s">
        <v>77</v>
      </c>
      <c r="B217" s="113" t="s">
        <v>57</v>
      </c>
      <c r="C217" s="113">
        <v>0.25845533370971679</v>
      </c>
      <c r="D217" s="112" t="s">
        <v>156</v>
      </c>
      <c r="E217" s="112" t="s">
        <v>157</v>
      </c>
      <c r="F217" s="112" t="str">
        <f t="shared" si="3"/>
        <v>LT_A</v>
      </c>
    </row>
    <row r="218" spans="1:6">
      <c r="A218" s="113" t="s">
        <v>78</v>
      </c>
      <c r="B218" s="113" t="s">
        <v>57</v>
      </c>
      <c r="C218" s="113">
        <v>0</v>
      </c>
      <c r="D218" s="112" t="s">
        <v>156</v>
      </c>
      <c r="E218" s="112" t="s">
        <v>157</v>
      </c>
      <c r="F218" s="112" t="str">
        <f t="shared" si="3"/>
        <v>LT_A</v>
      </c>
    </row>
    <row r="219" spans="1:6">
      <c r="A219" s="113" t="s">
        <v>72</v>
      </c>
      <c r="B219" s="113" t="s">
        <v>57</v>
      </c>
      <c r="C219" s="113">
        <v>0.17180369639396667</v>
      </c>
      <c r="D219" s="112" t="s">
        <v>156</v>
      </c>
      <c r="E219" s="112" t="s">
        <v>157</v>
      </c>
      <c r="F219" s="112" t="str">
        <f t="shared" si="3"/>
        <v>LT_A</v>
      </c>
    </row>
    <row r="220" spans="1:6">
      <c r="A220" s="113" t="s">
        <v>79</v>
      </c>
      <c r="B220" s="113" t="s">
        <v>57</v>
      </c>
      <c r="C220" s="113">
        <v>0</v>
      </c>
      <c r="D220" s="112" t="s">
        <v>156</v>
      </c>
      <c r="E220" s="112" t="s">
        <v>157</v>
      </c>
      <c r="F220" s="112" t="str">
        <f t="shared" si="3"/>
        <v>LT_A</v>
      </c>
    </row>
    <row r="221" spans="1:6">
      <c r="A221" s="113" t="s">
        <v>81</v>
      </c>
      <c r="B221" s="113" t="s">
        <v>57</v>
      </c>
      <c r="C221" s="113">
        <v>1.9401935577392577E-2</v>
      </c>
      <c r="D221" s="112" t="s">
        <v>114</v>
      </c>
      <c r="E221" s="112" t="s">
        <v>154</v>
      </c>
      <c r="F221" s="112" t="str">
        <f t="shared" si="3"/>
        <v>LT.Offshore</v>
      </c>
    </row>
    <row r="222" spans="1:6">
      <c r="A222" s="113" t="s">
        <v>80</v>
      </c>
      <c r="B222" s="113" t="s">
        <v>57</v>
      </c>
      <c r="C222" s="113">
        <v>1.952109130859375</v>
      </c>
      <c r="D222" s="112"/>
      <c r="E222" s="112"/>
      <c r="F222" s="112" t="str">
        <f t="shared" si="3"/>
        <v>LT</v>
      </c>
    </row>
    <row r="223" spans="1:6">
      <c r="A223" s="113" t="s">
        <v>70</v>
      </c>
      <c r="B223" s="113" t="s">
        <v>58</v>
      </c>
      <c r="C223" s="113">
        <v>1.0849402077496052E-2</v>
      </c>
      <c r="D223" s="112" t="s">
        <v>156</v>
      </c>
      <c r="E223" s="112" t="s">
        <v>157</v>
      </c>
      <c r="F223" s="112" t="str">
        <f t="shared" si="3"/>
        <v>LU_A</v>
      </c>
    </row>
    <row r="224" spans="1:6">
      <c r="A224" s="113" t="s">
        <v>73</v>
      </c>
      <c r="B224" s="113" t="s">
        <v>58</v>
      </c>
      <c r="C224" s="113">
        <v>7.0153833627700805E-3</v>
      </c>
      <c r="D224" s="112" t="s">
        <v>156</v>
      </c>
      <c r="E224" s="112" t="s">
        <v>157</v>
      </c>
      <c r="F224" s="112" t="str">
        <f t="shared" si="3"/>
        <v>LU_A</v>
      </c>
    </row>
    <row r="225" spans="1:6">
      <c r="A225" s="113" t="s">
        <v>146</v>
      </c>
      <c r="B225" s="113" t="s">
        <v>58</v>
      </c>
      <c r="C225" s="113">
        <v>0.2563844604492187</v>
      </c>
      <c r="D225" s="112" t="s">
        <v>156</v>
      </c>
      <c r="E225" s="112" t="s">
        <v>157</v>
      </c>
      <c r="F225" s="112" t="str">
        <f t="shared" si="3"/>
        <v>LU_A</v>
      </c>
    </row>
    <row r="226" spans="1:6">
      <c r="A226" s="113" t="s">
        <v>84</v>
      </c>
      <c r="B226" s="113" t="s">
        <v>58</v>
      </c>
      <c r="C226" s="113">
        <v>1.4546314697265625</v>
      </c>
      <c r="D226" s="112" t="s">
        <v>156</v>
      </c>
      <c r="E226" s="112" t="s">
        <v>157</v>
      </c>
      <c r="F226" s="112" t="str">
        <f t="shared" si="3"/>
        <v>LU_A</v>
      </c>
    </row>
    <row r="227" spans="1:6">
      <c r="A227" s="113" t="s">
        <v>74</v>
      </c>
      <c r="B227" s="113" t="s">
        <v>58</v>
      </c>
      <c r="C227" s="113">
        <v>4.3812901712954043E-6</v>
      </c>
      <c r="D227" s="112" t="s">
        <v>156</v>
      </c>
      <c r="E227" s="112" t="s">
        <v>157</v>
      </c>
      <c r="F227" s="112" t="str">
        <f t="shared" si="3"/>
        <v>LU_A</v>
      </c>
    </row>
    <row r="228" spans="1:6">
      <c r="A228" s="113" t="s">
        <v>75</v>
      </c>
      <c r="B228" s="113" t="s">
        <v>58</v>
      </c>
      <c r="C228" s="113">
        <v>0</v>
      </c>
      <c r="D228" s="112" t="s">
        <v>156</v>
      </c>
      <c r="E228" s="112" t="s">
        <v>157</v>
      </c>
      <c r="F228" s="112" t="str">
        <f t="shared" si="3"/>
        <v>LU_A</v>
      </c>
    </row>
    <row r="229" spans="1:6">
      <c r="A229" s="113" t="s">
        <v>76</v>
      </c>
      <c r="B229" s="113" t="s">
        <v>58</v>
      </c>
      <c r="C229" s="113">
        <v>4.6781959533691408E-2</v>
      </c>
      <c r="D229" s="112" t="s">
        <v>156</v>
      </c>
      <c r="E229" s="112" t="s">
        <v>157</v>
      </c>
      <c r="F229" s="112" t="str">
        <f t="shared" si="3"/>
        <v>LU_A</v>
      </c>
    </row>
    <row r="230" spans="1:6">
      <c r="A230" s="113" t="s">
        <v>77</v>
      </c>
      <c r="B230" s="113" t="s">
        <v>58</v>
      </c>
      <c r="C230" s="113">
        <v>1.7110159301757812</v>
      </c>
      <c r="D230" s="112" t="s">
        <v>156</v>
      </c>
      <c r="E230" s="112" t="s">
        <v>157</v>
      </c>
      <c r="F230" s="112" t="str">
        <f t="shared" si="3"/>
        <v>LU_A</v>
      </c>
    </row>
    <row r="231" spans="1:6">
      <c r="A231" s="113" t="s">
        <v>78</v>
      </c>
      <c r="B231" s="113" t="s">
        <v>58</v>
      </c>
      <c r="C231" s="113">
        <v>0</v>
      </c>
      <c r="D231" s="112" t="s">
        <v>156</v>
      </c>
      <c r="E231" s="112" t="s">
        <v>157</v>
      </c>
      <c r="F231" s="112" t="str">
        <f t="shared" si="3"/>
        <v>LU_A</v>
      </c>
    </row>
    <row r="232" spans="1:6">
      <c r="A232" s="113" t="s">
        <v>72</v>
      </c>
      <c r="B232" s="113" t="s">
        <v>58</v>
      </c>
      <c r="C232" s="113">
        <v>1.0792719244956971E-2</v>
      </c>
      <c r="D232" s="112" t="s">
        <v>156</v>
      </c>
      <c r="E232" s="112" t="s">
        <v>157</v>
      </c>
      <c r="F232" s="112" t="str">
        <f t="shared" si="3"/>
        <v>LU_A</v>
      </c>
    </row>
    <row r="233" spans="1:6">
      <c r="A233" s="113" t="s">
        <v>79</v>
      </c>
      <c r="B233" s="113" t="s">
        <v>58</v>
      </c>
      <c r="C233" s="113">
        <v>0</v>
      </c>
      <c r="D233" s="112" t="s">
        <v>156</v>
      </c>
      <c r="E233" s="112" t="s">
        <v>157</v>
      </c>
      <c r="F233" s="112" t="str">
        <f t="shared" si="3"/>
        <v>LU_A</v>
      </c>
    </row>
    <row r="234" spans="1:6">
      <c r="A234" s="113" t="s">
        <v>81</v>
      </c>
      <c r="B234" s="113" t="s">
        <v>58</v>
      </c>
      <c r="C234" s="113">
        <v>0</v>
      </c>
      <c r="D234" s="112" t="s">
        <v>114</v>
      </c>
      <c r="E234" s="112" t="s">
        <v>154</v>
      </c>
      <c r="F234" s="112" t="str">
        <f t="shared" si="3"/>
        <v>LU.Offshore</v>
      </c>
    </row>
    <row r="235" spans="1:6">
      <c r="A235" s="113" t="s">
        <v>80</v>
      </c>
      <c r="B235" s="113" t="s">
        <v>58</v>
      </c>
      <c r="C235" s="113">
        <v>0.21150613403320312</v>
      </c>
      <c r="D235" s="112"/>
      <c r="E235" s="112"/>
      <c r="F235" s="112" t="str">
        <f t="shared" si="3"/>
        <v>LU</v>
      </c>
    </row>
    <row r="236" spans="1:6">
      <c r="A236" s="113" t="s">
        <v>70</v>
      </c>
      <c r="B236" s="113" t="s">
        <v>56</v>
      </c>
      <c r="C236" s="113">
        <v>4.7871396303176883E-2</v>
      </c>
      <c r="D236" s="112" t="s">
        <v>156</v>
      </c>
      <c r="E236" s="112" t="s">
        <v>157</v>
      </c>
      <c r="F236" s="112" t="str">
        <f t="shared" si="3"/>
        <v>LV_A</v>
      </c>
    </row>
    <row r="237" spans="1:6">
      <c r="A237" s="113" t="s">
        <v>73</v>
      </c>
      <c r="B237" s="113" t="s">
        <v>56</v>
      </c>
      <c r="C237" s="113">
        <v>3.0764758586883548E-3</v>
      </c>
      <c r="D237" s="112" t="s">
        <v>156</v>
      </c>
      <c r="E237" s="112" t="s">
        <v>157</v>
      </c>
      <c r="F237" s="112" t="str">
        <f t="shared" si="3"/>
        <v>LV_A</v>
      </c>
    </row>
    <row r="238" spans="1:6">
      <c r="A238" s="113" t="s">
        <v>146</v>
      </c>
      <c r="B238" s="113" t="s">
        <v>56</v>
      </c>
      <c r="C238" s="113">
        <v>1.5048467636108391E-2</v>
      </c>
      <c r="D238" s="112" t="s">
        <v>156</v>
      </c>
      <c r="E238" s="112" t="s">
        <v>157</v>
      </c>
      <c r="F238" s="112" t="str">
        <f t="shared" si="3"/>
        <v>LV_A</v>
      </c>
    </row>
    <row r="239" spans="1:6">
      <c r="A239" s="113" t="s">
        <v>84</v>
      </c>
      <c r="B239" s="113" t="s">
        <v>56</v>
      </c>
      <c r="C239" s="113">
        <v>5.4950832366943363E-2</v>
      </c>
      <c r="D239" s="112" t="s">
        <v>156</v>
      </c>
      <c r="E239" s="112" t="s">
        <v>157</v>
      </c>
      <c r="F239" s="112" t="str">
        <f t="shared" si="3"/>
        <v>LV_A</v>
      </c>
    </row>
    <row r="240" spans="1:6">
      <c r="A240" s="113" t="s">
        <v>74</v>
      </c>
      <c r="B240" s="113" t="s">
        <v>56</v>
      </c>
      <c r="C240" s="113">
        <v>5.1128172874450682E-3</v>
      </c>
      <c r="D240" s="112" t="s">
        <v>156</v>
      </c>
      <c r="E240" s="112" t="s">
        <v>157</v>
      </c>
      <c r="F240" s="112" t="str">
        <f t="shared" si="3"/>
        <v>LV_A</v>
      </c>
    </row>
    <row r="241" spans="1:6">
      <c r="A241" s="113" t="s">
        <v>75</v>
      </c>
      <c r="B241" s="113" t="s">
        <v>56</v>
      </c>
      <c r="C241" s="113">
        <v>1.741115234375</v>
      </c>
      <c r="D241" s="112" t="s">
        <v>156</v>
      </c>
      <c r="E241" s="112" t="s">
        <v>157</v>
      </c>
      <c r="F241" s="112" t="str">
        <f t="shared" si="3"/>
        <v>LV_A</v>
      </c>
    </row>
    <row r="242" spans="1:6">
      <c r="A242" s="113" t="s">
        <v>76</v>
      </c>
      <c r="B242" s="113" t="s">
        <v>56</v>
      </c>
      <c r="C242" s="113">
        <v>8.5050010681152352E-2</v>
      </c>
      <c r="D242" s="112" t="s">
        <v>156</v>
      </c>
      <c r="E242" s="112" t="s">
        <v>157</v>
      </c>
      <c r="F242" s="112" t="str">
        <f t="shared" si="3"/>
        <v>LV_A</v>
      </c>
    </row>
    <row r="243" spans="1:6">
      <c r="A243" s="113" t="s">
        <v>77</v>
      </c>
      <c r="B243" s="113" t="s">
        <v>56</v>
      </c>
      <c r="C243" s="113">
        <v>6.9999300003051754E-2</v>
      </c>
      <c r="D243" s="112" t="s">
        <v>156</v>
      </c>
      <c r="E243" s="112" t="s">
        <v>157</v>
      </c>
      <c r="F243" s="112" t="str">
        <f t="shared" si="3"/>
        <v>LV_A</v>
      </c>
    </row>
    <row r="244" spans="1:6">
      <c r="A244" s="113" t="s">
        <v>78</v>
      </c>
      <c r="B244" s="113" t="s">
        <v>56</v>
      </c>
      <c r="C244" s="113">
        <v>0</v>
      </c>
      <c r="D244" s="112" t="s">
        <v>156</v>
      </c>
      <c r="E244" s="112" t="s">
        <v>157</v>
      </c>
      <c r="F244" s="112" t="str">
        <f t="shared" si="3"/>
        <v>LV_A</v>
      </c>
    </row>
    <row r="245" spans="1:6">
      <c r="A245" s="113" t="s">
        <v>72</v>
      </c>
      <c r="B245" s="113" t="s">
        <v>56</v>
      </c>
      <c r="C245" s="113">
        <v>7.9410552740097048E-2</v>
      </c>
      <c r="D245" s="112" t="s">
        <v>156</v>
      </c>
      <c r="E245" s="112" t="s">
        <v>157</v>
      </c>
      <c r="F245" s="112" t="str">
        <f t="shared" si="3"/>
        <v>LV_A</v>
      </c>
    </row>
    <row r="246" spans="1:6">
      <c r="A246" s="113" t="s">
        <v>79</v>
      </c>
      <c r="B246" s="113" t="s">
        <v>56</v>
      </c>
      <c r="C246" s="113">
        <v>0</v>
      </c>
      <c r="D246" s="112" t="s">
        <v>156</v>
      </c>
      <c r="E246" s="112" t="s">
        <v>157</v>
      </c>
      <c r="F246" s="112" t="str">
        <f t="shared" si="3"/>
        <v>LV_A</v>
      </c>
    </row>
    <row r="247" spans="1:6">
      <c r="A247" s="113" t="s">
        <v>81</v>
      </c>
      <c r="B247" s="113" t="s">
        <v>56</v>
      </c>
      <c r="C247" s="113">
        <v>3.0708274841308593E-2</v>
      </c>
      <c r="D247" s="112" t="s">
        <v>114</v>
      </c>
      <c r="E247" s="112" t="s">
        <v>154</v>
      </c>
      <c r="F247" s="112" t="str">
        <f t="shared" si="3"/>
        <v>LV.Offshore</v>
      </c>
    </row>
    <row r="248" spans="1:6">
      <c r="A248" s="113" t="s">
        <v>80</v>
      </c>
      <c r="B248" s="113" t="s">
        <v>56</v>
      </c>
      <c r="C248" s="113">
        <v>0.48072769165039064</v>
      </c>
      <c r="D248" s="112"/>
      <c r="E248" s="112"/>
      <c r="F248" s="112" t="str">
        <f t="shared" si="3"/>
        <v>LV</v>
      </c>
    </row>
    <row r="249" spans="1:6">
      <c r="A249" s="113" t="s">
        <v>70</v>
      </c>
      <c r="B249" s="113" t="s">
        <v>59</v>
      </c>
      <c r="C249" s="113">
        <v>7.8627845644950868E-4</v>
      </c>
      <c r="D249" s="112" t="s">
        <v>156</v>
      </c>
      <c r="E249" s="112" t="s">
        <v>157</v>
      </c>
      <c r="F249" s="112" t="str">
        <f t="shared" si="3"/>
        <v>MT_A</v>
      </c>
    </row>
    <row r="250" spans="1:6">
      <c r="A250" s="113" t="s">
        <v>73</v>
      </c>
      <c r="B250" s="113" t="s">
        <v>59</v>
      </c>
      <c r="C250" s="113">
        <v>2.2492091655731202E-3</v>
      </c>
      <c r="D250" s="112" t="s">
        <v>156</v>
      </c>
      <c r="E250" s="112" t="s">
        <v>157</v>
      </c>
      <c r="F250" s="112" t="str">
        <f t="shared" si="3"/>
        <v>MT_A</v>
      </c>
    </row>
    <row r="251" spans="1:6">
      <c r="A251" s="113" t="s">
        <v>146</v>
      </c>
      <c r="B251" s="113" t="s">
        <v>59</v>
      </c>
      <c r="C251" s="113">
        <v>3.3003665924072279E-2</v>
      </c>
      <c r="D251" s="112" t="s">
        <v>156</v>
      </c>
      <c r="E251" s="112" t="s">
        <v>157</v>
      </c>
      <c r="F251" s="112" t="str">
        <f t="shared" si="3"/>
        <v>MT_A</v>
      </c>
    </row>
    <row r="252" spans="1:6">
      <c r="A252" s="113" t="s">
        <v>84</v>
      </c>
      <c r="B252" s="113" t="s">
        <v>59</v>
      </c>
      <c r="C252" s="113">
        <v>0.36363845825195312</v>
      </c>
      <c r="D252" s="112" t="s">
        <v>156</v>
      </c>
      <c r="E252" s="112" t="s">
        <v>157</v>
      </c>
      <c r="F252" s="112" t="str">
        <f t="shared" si="3"/>
        <v>MT_A</v>
      </c>
    </row>
    <row r="253" spans="1:6">
      <c r="A253" s="113" t="s">
        <v>74</v>
      </c>
      <c r="B253" s="113" t="s">
        <v>59</v>
      </c>
      <c r="C253" s="113">
        <v>4.396231379359961E-6</v>
      </c>
      <c r="D253" s="112" t="s">
        <v>156</v>
      </c>
      <c r="E253" s="112" t="s">
        <v>157</v>
      </c>
      <c r="F253" s="112" t="str">
        <f t="shared" si="3"/>
        <v>MT_A</v>
      </c>
    </row>
    <row r="254" spans="1:6">
      <c r="A254" s="113" t="s">
        <v>75</v>
      </c>
      <c r="B254" s="113" t="s">
        <v>59</v>
      </c>
      <c r="C254" s="113">
        <v>0</v>
      </c>
      <c r="D254" s="112" t="s">
        <v>156</v>
      </c>
      <c r="E254" s="112" t="s">
        <v>157</v>
      </c>
      <c r="F254" s="112" t="str">
        <f t="shared" si="3"/>
        <v>MT_A</v>
      </c>
    </row>
    <row r="255" spans="1:6">
      <c r="A255" s="113" t="s">
        <v>76</v>
      </c>
      <c r="B255" s="113" t="s">
        <v>59</v>
      </c>
      <c r="C255" s="113">
        <v>0</v>
      </c>
      <c r="D255" s="112" t="s">
        <v>156</v>
      </c>
      <c r="E255" s="112" t="s">
        <v>157</v>
      </c>
      <c r="F255" s="112" t="str">
        <f t="shared" si="3"/>
        <v>MT_A</v>
      </c>
    </row>
    <row r="256" spans="1:6">
      <c r="A256" s="113" t="s">
        <v>77</v>
      </c>
      <c r="B256" s="113" t="s">
        <v>59</v>
      </c>
      <c r="C256" s="113">
        <v>0.3966421241760254</v>
      </c>
      <c r="D256" s="112" t="s">
        <v>156</v>
      </c>
      <c r="E256" s="112" t="s">
        <v>157</v>
      </c>
      <c r="F256" s="112" t="str">
        <f t="shared" si="3"/>
        <v>MT_A</v>
      </c>
    </row>
    <row r="257" spans="1:6">
      <c r="A257" s="113" t="s">
        <v>78</v>
      </c>
      <c r="B257" s="113" t="s">
        <v>59</v>
      </c>
      <c r="C257" s="113">
        <v>0</v>
      </c>
      <c r="D257" s="112" t="s">
        <v>156</v>
      </c>
      <c r="E257" s="112" t="s">
        <v>157</v>
      </c>
      <c r="F257" s="112" t="str">
        <f t="shared" si="3"/>
        <v>MT_A</v>
      </c>
    </row>
    <row r="258" spans="1:6">
      <c r="A258" s="113" t="s">
        <v>72</v>
      </c>
      <c r="B258" s="113" t="s">
        <v>59</v>
      </c>
      <c r="C258" s="113">
        <v>2.506117582321167E-3</v>
      </c>
      <c r="D258" s="112" t="s">
        <v>156</v>
      </c>
      <c r="E258" s="112" t="s">
        <v>157</v>
      </c>
      <c r="F258" s="112" t="str">
        <f t="shared" ref="F258:F321" si="4">CONCATENATE(B258,D258,E258)</f>
        <v>MT_A</v>
      </c>
    </row>
    <row r="259" spans="1:6">
      <c r="A259" s="113" t="s">
        <v>79</v>
      </c>
      <c r="B259" s="113" t="s">
        <v>59</v>
      </c>
      <c r="C259" s="113">
        <v>0</v>
      </c>
      <c r="D259" s="112" t="s">
        <v>156</v>
      </c>
      <c r="E259" s="112" t="s">
        <v>157</v>
      </c>
      <c r="F259" s="112" t="str">
        <f t="shared" si="4"/>
        <v>MT_A</v>
      </c>
    </row>
    <row r="260" spans="1:6">
      <c r="A260" s="113" t="s">
        <v>81</v>
      </c>
      <c r="B260" s="113" t="s">
        <v>59</v>
      </c>
      <c r="C260" s="113">
        <v>7.8576675415039057E-2</v>
      </c>
      <c r="D260" s="112" t="s">
        <v>114</v>
      </c>
      <c r="E260" s="112" t="s">
        <v>154</v>
      </c>
      <c r="F260" s="112" t="str">
        <f t="shared" si="4"/>
        <v>MT.Offshore</v>
      </c>
    </row>
    <row r="261" spans="1:6">
      <c r="A261" s="113" t="s">
        <v>80</v>
      </c>
      <c r="B261" s="113" t="s">
        <v>59</v>
      </c>
      <c r="C261" s="113">
        <v>9.0762382507324227E-2</v>
      </c>
      <c r="D261" s="112"/>
      <c r="E261" s="112"/>
      <c r="F261" s="112" t="str">
        <f t="shared" si="4"/>
        <v>MT</v>
      </c>
    </row>
    <row r="262" spans="1:6">
      <c r="A262" s="113" t="s">
        <v>70</v>
      </c>
      <c r="B262" s="113" t="s">
        <v>60</v>
      </c>
      <c r="C262" s="113">
        <v>0.56466735510528088</v>
      </c>
      <c r="D262" s="112" t="s">
        <v>156</v>
      </c>
      <c r="E262" s="112" t="s">
        <v>157</v>
      </c>
      <c r="F262" s="112" t="str">
        <f t="shared" si="4"/>
        <v>NL_A</v>
      </c>
    </row>
    <row r="263" spans="1:6">
      <c r="A263" s="113" t="s">
        <v>73</v>
      </c>
      <c r="B263" s="113" t="s">
        <v>60</v>
      </c>
      <c r="C263" s="113">
        <v>0.37055563354492188</v>
      </c>
      <c r="D263" s="112" t="s">
        <v>156</v>
      </c>
      <c r="E263" s="112" t="s">
        <v>157</v>
      </c>
      <c r="F263" s="112" t="str">
        <f t="shared" si="4"/>
        <v>NL_A</v>
      </c>
    </row>
    <row r="264" spans="1:6">
      <c r="A264" s="113" t="s">
        <v>146</v>
      </c>
      <c r="B264" s="113" t="s">
        <v>60</v>
      </c>
      <c r="C264" s="113">
        <v>3.5042934570312507</v>
      </c>
      <c r="D264" s="112" t="s">
        <v>156</v>
      </c>
      <c r="E264" s="112" t="s">
        <v>157</v>
      </c>
      <c r="F264" s="112" t="str">
        <f t="shared" si="4"/>
        <v>NL_A</v>
      </c>
    </row>
    <row r="265" spans="1:6">
      <c r="A265" s="113" t="s">
        <v>84</v>
      </c>
      <c r="B265" s="113" t="s">
        <v>60</v>
      </c>
      <c r="C265" s="113">
        <v>15.218238281250001</v>
      </c>
      <c r="D265" s="112" t="s">
        <v>156</v>
      </c>
      <c r="E265" s="112" t="s">
        <v>157</v>
      </c>
      <c r="F265" s="112" t="str">
        <f t="shared" si="4"/>
        <v>NL_A</v>
      </c>
    </row>
    <row r="266" spans="1:6">
      <c r="A266" s="113" t="s">
        <v>74</v>
      </c>
      <c r="B266" s="113" t="s">
        <v>60</v>
      </c>
      <c r="C266" s="113">
        <v>6.1145301818847655E-2</v>
      </c>
      <c r="D266" s="112" t="s">
        <v>156</v>
      </c>
      <c r="E266" s="112" t="s">
        <v>157</v>
      </c>
      <c r="F266" s="112" t="str">
        <f t="shared" si="4"/>
        <v>NL_A</v>
      </c>
    </row>
    <row r="267" spans="1:6">
      <c r="A267" s="113" t="s">
        <v>75</v>
      </c>
      <c r="B267" s="113" t="s">
        <v>60</v>
      </c>
      <c r="C267" s="113">
        <v>3.7000003814697265E-2</v>
      </c>
      <c r="D267" s="112" t="s">
        <v>156</v>
      </c>
      <c r="E267" s="112" t="s">
        <v>157</v>
      </c>
      <c r="F267" s="112" t="str">
        <f t="shared" si="4"/>
        <v>NL_A</v>
      </c>
    </row>
    <row r="268" spans="1:6">
      <c r="A268" s="113" t="s">
        <v>76</v>
      </c>
      <c r="B268" s="113" t="s">
        <v>60</v>
      </c>
      <c r="C268" s="113">
        <v>2.200000047683716E-3</v>
      </c>
      <c r="D268" s="112" t="s">
        <v>156</v>
      </c>
      <c r="E268" s="112" t="s">
        <v>157</v>
      </c>
      <c r="F268" s="112" t="str">
        <f t="shared" si="4"/>
        <v>NL_A</v>
      </c>
    </row>
    <row r="269" spans="1:6">
      <c r="A269" s="113" t="s">
        <v>77</v>
      </c>
      <c r="B269" s="113" t="s">
        <v>60</v>
      </c>
      <c r="C269" s="113">
        <v>18.722531738281251</v>
      </c>
      <c r="D269" s="112" t="s">
        <v>156</v>
      </c>
      <c r="E269" s="112" t="s">
        <v>157</v>
      </c>
      <c r="F269" s="112" t="str">
        <f t="shared" si="4"/>
        <v>NL_A</v>
      </c>
    </row>
    <row r="270" spans="1:6">
      <c r="A270" s="113" t="s">
        <v>78</v>
      </c>
      <c r="B270" s="113" t="s">
        <v>60</v>
      </c>
      <c r="C270" s="113">
        <v>0</v>
      </c>
      <c r="D270" s="112" t="s">
        <v>156</v>
      </c>
      <c r="E270" s="112" t="s">
        <v>157</v>
      </c>
      <c r="F270" s="112" t="str">
        <f t="shared" si="4"/>
        <v>NL_A</v>
      </c>
    </row>
    <row r="271" spans="1:6">
      <c r="A271" s="113" t="s">
        <v>72</v>
      </c>
      <c r="B271" s="113" t="s">
        <v>60</v>
      </c>
      <c r="C271" s="113">
        <v>1.2705082135796548</v>
      </c>
      <c r="D271" s="112" t="s">
        <v>156</v>
      </c>
      <c r="E271" s="112" t="s">
        <v>157</v>
      </c>
      <c r="F271" s="112" t="str">
        <f t="shared" si="4"/>
        <v>NL_A</v>
      </c>
    </row>
    <row r="272" spans="1:6">
      <c r="A272" s="113" t="s">
        <v>79</v>
      </c>
      <c r="B272" s="113" t="s">
        <v>60</v>
      </c>
      <c r="C272" s="113">
        <v>0</v>
      </c>
      <c r="D272" s="112" t="s">
        <v>156</v>
      </c>
      <c r="E272" s="112" t="s">
        <v>157</v>
      </c>
      <c r="F272" s="112" t="str">
        <f t="shared" si="4"/>
        <v>NL_A</v>
      </c>
    </row>
    <row r="273" spans="1:6">
      <c r="A273" s="113" t="s">
        <v>81</v>
      </c>
      <c r="B273" s="113" t="s">
        <v>60</v>
      </c>
      <c r="C273" s="113">
        <v>11.585494140625</v>
      </c>
      <c r="D273" s="112" t="s">
        <v>114</v>
      </c>
      <c r="E273" s="112" t="s">
        <v>154</v>
      </c>
      <c r="F273" s="112" t="str">
        <f t="shared" si="4"/>
        <v>NL.Offshore</v>
      </c>
    </row>
    <row r="274" spans="1:6">
      <c r="A274" s="113" t="s">
        <v>80</v>
      </c>
      <c r="B274" s="113" t="s">
        <v>60</v>
      </c>
      <c r="C274" s="113">
        <v>7.2347690429687503</v>
      </c>
      <c r="D274" s="112"/>
      <c r="E274" s="112"/>
      <c r="F274" s="112" t="str">
        <f t="shared" si="4"/>
        <v>NL</v>
      </c>
    </row>
    <row r="275" spans="1:6">
      <c r="A275" s="113" t="s">
        <v>70</v>
      </c>
      <c r="B275" s="113" t="s">
        <v>61</v>
      </c>
      <c r="C275" s="113">
        <v>0.58180580496788026</v>
      </c>
      <c r="D275" s="112" t="s">
        <v>156</v>
      </c>
      <c r="E275" s="112" t="s">
        <v>157</v>
      </c>
      <c r="F275" s="112" t="str">
        <f t="shared" si="4"/>
        <v>PL_A</v>
      </c>
    </row>
    <row r="276" spans="1:6">
      <c r="A276" s="113" t="s">
        <v>73</v>
      </c>
      <c r="B276" s="113" t="s">
        <v>61</v>
      </c>
      <c r="C276" s="113">
        <v>8.7210376739501952E-2</v>
      </c>
      <c r="D276" s="112" t="s">
        <v>156</v>
      </c>
      <c r="E276" s="112" t="s">
        <v>157</v>
      </c>
      <c r="F276" s="112" t="str">
        <f t="shared" si="4"/>
        <v>PL_A</v>
      </c>
    </row>
    <row r="277" spans="1:6">
      <c r="A277" s="113" t="s">
        <v>146</v>
      </c>
      <c r="B277" s="113" t="s">
        <v>61</v>
      </c>
      <c r="C277" s="113">
        <v>0.62628033447265663</v>
      </c>
      <c r="D277" s="112" t="s">
        <v>156</v>
      </c>
      <c r="E277" s="112" t="s">
        <v>157</v>
      </c>
      <c r="F277" s="112" t="str">
        <f t="shared" si="4"/>
        <v>PL_A</v>
      </c>
    </row>
    <row r="278" spans="1:6">
      <c r="A278" s="113" t="s">
        <v>84</v>
      </c>
      <c r="B278" s="113" t="s">
        <v>61</v>
      </c>
      <c r="C278" s="113">
        <v>3.600474609375</v>
      </c>
      <c r="D278" s="112" t="s">
        <v>156</v>
      </c>
      <c r="E278" s="112" t="s">
        <v>157</v>
      </c>
      <c r="F278" s="112" t="str">
        <f t="shared" si="4"/>
        <v>PL_A</v>
      </c>
    </row>
    <row r="279" spans="1:6">
      <c r="A279" s="113" t="s">
        <v>74</v>
      </c>
      <c r="B279" s="113" t="s">
        <v>61</v>
      </c>
      <c r="C279" s="113">
        <v>9.2030723571777343E-2</v>
      </c>
      <c r="D279" s="112" t="s">
        <v>156</v>
      </c>
      <c r="E279" s="112" t="s">
        <v>157</v>
      </c>
      <c r="F279" s="112" t="str">
        <f t="shared" si="4"/>
        <v>PL_A</v>
      </c>
    </row>
    <row r="280" spans="1:6">
      <c r="A280" s="113" t="s">
        <v>75</v>
      </c>
      <c r="B280" s="113" t="s">
        <v>61</v>
      </c>
      <c r="C280" s="113">
        <v>0.3048799743652344</v>
      </c>
      <c r="D280" s="112" t="s">
        <v>156</v>
      </c>
      <c r="E280" s="112" t="s">
        <v>157</v>
      </c>
      <c r="F280" s="112" t="str">
        <f t="shared" si="4"/>
        <v>PL_A</v>
      </c>
    </row>
    <row r="281" spans="1:6">
      <c r="A281" s="113" t="s">
        <v>76</v>
      </c>
      <c r="B281" s="113" t="s">
        <v>61</v>
      </c>
      <c r="C281" s="113">
        <v>0.5684446411132813</v>
      </c>
      <c r="D281" s="112" t="s">
        <v>156</v>
      </c>
      <c r="E281" s="112" t="s">
        <v>157</v>
      </c>
      <c r="F281" s="112" t="str">
        <f t="shared" si="4"/>
        <v>PL_A</v>
      </c>
    </row>
    <row r="282" spans="1:6">
      <c r="A282" s="113" t="s">
        <v>77</v>
      </c>
      <c r="B282" s="113" t="s">
        <v>61</v>
      </c>
      <c r="C282" s="113">
        <v>4.2267549438476566</v>
      </c>
      <c r="D282" s="112" t="s">
        <v>156</v>
      </c>
      <c r="E282" s="112" t="s">
        <v>157</v>
      </c>
      <c r="F282" s="112" t="str">
        <f t="shared" si="4"/>
        <v>PL_A</v>
      </c>
    </row>
    <row r="283" spans="1:6">
      <c r="A283" s="113" t="s">
        <v>78</v>
      </c>
      <c r="B283" s="113" t="s">
        <v>61</v>
      </c>
      <c r="C283" s="113">
        <v>0</v>
      </c>
      <c r="D283" s="112" t="s">
        <v>156</v>
      </c>
      <c r="E283" s="112" t="s">
        <v>157</v>
      </c>
      <c r="F283" s="112" t="str">
        <f t="shared" si="4"/>
        <v>PL_A</v>
      </c>
    </row>
    <row r="284" spans="1:6">
      <c r="A284" s="113" t="s">
        <v>72</v>
      </c>
      <c r="B284" s="113" t="s">
        <v>61</v>
      </c>
      <c r="C284" s="113">
        <v>3.6997621917724608</v>
      </c>
      <c r="D284" s="112" t="s">
        <v>156</v>
      </c>
      <c r="E284" s="112" t="s">
        <v>157</v>
      </c>
      <c r="F284" s="112" t="str">
        <f t="shared" si="4"/>
        <v>PL_A</v>
      </c>
    </row>
    <row r="285" spans="1:6">
      <c r="A285" s="113" t="s">
        <v>79</v>
      </c>
      <c r="B285" s="113" t="s">
        <v>61</v>
      </c>
      <c r="C285" s="113">
        <v>0</v>
      </c>
      <c r="D285" s="112" t="s">
        <v>156</v>
      </c>
      <c r="E285" s="112" t="s">
        <v>157</v>
      </c>
      <c r="F285" s="112" t="str">
        <f t="shared" si="4"/>
        <v>PL_A</v>
      </c>
    </row>
    <row r="286" spans="1:6">
      <c r="A286" s="113" t="s">
        <v>81</v>
      </c>
      <c r="B286" s="113" t="s">
        <v>61</v>
      </c>
      <c r="C286" s="113">
        <v>0.33642196655273438</v>
      </c>
      <c r="D286" s="112" t="s">
        <v>114</v>
      </c>
      <c r="E286" s="112" t="s">
        <v>154</v>
      </c>
      <c r="F286" s="112" t="str">
        <f t="shared" si="4"/>
        <v>PL.Offshore</v>
      </c>
    </row>
    <row r="287" spans="1:6">
      <c r="A287" s="113" t="s">
        <v>80</v>
      </c>
      <c r="B287" s="113" t="s">
        <v>61</v>
      </c>
      <c r="C287" s="113">
        <v>17.954933593749999</v>
      </c>
      <c r="D287" s="112"/>
      <c r="E287" s="112"/>
      <c r="F287" s="112" t="str">
        <f t="shared" si="4"/>
        <v>PL</v>
      </c>
    </row>
    <row r="288" spans="1:6">
      <c r="A288" s="113" t="s">
        <v>70</v>
      </c>
      <c r="B288" s="113" t="s">
        <v>62</v>
      </c>
      <c r="C288" s="113">
        <v>0.12274942564964295</v>
      </c>
      <c r="D288" s="112" t="s">
        <v>156</v>
      </c>
      <c r="E288" s="112" t="s">
        <v>157</v>
      </c>
      <c r="F288" s="112" t="str">
        <f t="shared" si="4"/>
        <v>PT_A</v>
      </c>
    </row>
    <row r="289" spans="1:6">
      <c r="A289" s="113" t="s">
        <v>73</v>
      </c>
      <c r="B289" s="113" t="s">
        <v>62</v>
      </c>
      <c r="C289" s="113">
        <v>5.6743385314941407E-2</v>
      </c>
      <c r="D289" s="112" t="s">
        <v>156</v>
      </c>
      <c r="E289" s="112" t="s">
        <v>157</v>
      </c>
      <c r="F289" s="112" t="str">
        <f t="shared" si="4"/>
        <v>PT_A</v>
      </c>
    </row>
    <row r="290" spans="1:6">
      <c r="A290" s="113" t="s">
        <v>146</v>
      </c>
      <c r="B290" s="113" t="s">
        <v>62</v>
      </c>
      <c r="C290" s="113">
        <v>1.0784482421875001</v>
      </c>
      <c r="D290" s="112" t="s">
        <v>156</v>
      </c>
      <c r="E290" s="112" t="s">
        <v>157</v>
      </c>
      <c r="F290" s="112" t="str">
        <f t="shared" si="4"/>
        <v>PT_A</v>
      </c>
    </row>
    <row r="291" spans="1:6">
      <c r="A291" s="113" t="s">
        <v>84</v>
      </c>
      <c r="B291" s="113" t="s">
        <v>62</v>
      </c>
      <c r="C291" s="113">
        <v>7.0278872070312506</v>
      </c>
      <c r="D291" s="112" t="s">
        <v>156</v>
      </c>
      <c r="E291" s="112" t="s">
        <v>157</v>
      </c>
      <c r="F291" s="112" t="str">
        <f t="shared" si="4"/>
        <v>PT_A</v>
      </c>
    </row>
    <row r="292" spans="1:6">
      <c r="A292" s="113" t="s">
        <v>74</v>
      </c>
      <c r="B292" s="113" t="s">
        <v>62</v>
      </c>
      <c r="C292" s="113">
        <v>5.9953571319580082E-2</v>
      </c>
      <c r="D292" s="112" t="s">
        <v>156</v>
      </c>
      <c r="E292" s="112" t="s">
        <v>157</v>
      </c>
      <c r="F292" s="112" t="str">
        <f t="shared" si="4"/>
        <v>PT_A</v>
      </c>
    </row>
    <row r="293" spans="1:6">
      <c r="A293" s="113" t="s">
        <v>75</v>
      </c>
      <c r="B293" s="113" t="s">
        <v>62</v>
      </c>
      <c r="C293" s="113">
        <v>4.39975</v>
      </c>
      <c r="D293" s="112" t="s">
        <v>156</v>
      </c>
      <c r="E293" s="112" t="s">
        <v>157</v>
      </c>
      <c r="F293" s="112" t="str">
        <f t="shared" si="4"/>
        <v>PT_A</v>
      </c>
    </row>
    <row r="294" spans="1:6">
      <c r="A294" s="113" t="s">
        <v>76</v>
      </c>
      <c r="B294" s="113" t="s">
        <v>62</v>
      </c>
      <c r="C294" s="113">
        <v>0.61530010986328121</v>
      </c>
      <c r="D294" s="112" t="s">
        <v>156</v>
      </c>
      <c r="E294" s="112" t="s">
        <v>157</v>
      </c>
      <c r="F294" s="112" t="str">
        <f t="shared" si="4"/>
        <v>PT_A</v>
      </c>
    </row>
    <row r="295" spans="1:6">
      <c r="A295" s="113" t="s">
        <v>77</v>
      </c>
      <c r="B295" s="113" t="s">
        <v>62</v>
      </c>
      <c r="C295" s="113">
        <v>8.1063354492187507</v>
      </c>
      <c r="D295" s="112" t="s">
        <v>156</v>
      </c>
      <c r="E295" s="112" t="s">
        <v>157</v>
      </c>
      <c r="F295" s="112" t="str">
        <f t="shared" si="4"/>
        <v>PT_A</v>
      </c>
    </row>
    <row r="296" spans="1:6">
      <c r="A296" s="113" t="s">
        <v>78</v>
      </c>
      <c r="B296" s="113" t="s">
        <v>62</v>
      </c>
      <c r="C296" s="113">
        <v>0.11269774627685547</v>
      </c>
      <c r="D296" s="112" t="s">
        <v>156</v>
      </c>
      <c r="E296" s="112" t="s">
        <v>157</v>
      </c>
      <c r="F296" s="112" t="str">
        <f t="shared" si="4"/>
        <v>PT_A</v>
      </c>
    </row>
    <row r="297" spans="1:6">
      <c r="A297" s="113" t="s">
        <v>72</v>
      </c>
      <c r="B297" s="113" t="s">
        <v>62</v>
      </c>
      <c r="C297" s="113">
        <v>0.66050109958648684</v>
      </c>
      <c r="D297" s="112" t="s">
        <v>156</v>
      </c>
      <c r="E297" s="112" t="s">
        <v>157</v>
      </c>
      <c r="F297" s="112" t="str">
        <f t="shared" si="4"/>
        <v>PT_A</v>
      </c>
    </row>
    <row r="298" spans="1:6">
      <c r="A298" s="113" t="s">
        <v>79</v>
      </c>
      <c r="B298" s="113" t="s">
        <v>62</v>
      </c>
      <c r="C298" s="113">
        <v>5.4537078857421879E-2</v>
      </c>
      <c r="D298" s="112" t="s">
        <v>156</v>
      </c>
      <c r="E298" s="112" t="s">
        <v>157</v>
      </c>
      <c r="F298" s="112" t="str">
        <f t="shared" si="4"/>
        <v>PT_A</v>
      </c>
    </row>
    <row r="299" spans="1:6">
      <c r="A299" s="113" t="s">
        <v>81</v>
      </c>
      <c r="B299" s="113" t="s">
        <v>62</v>
      </c>
      <c r="C299" s="113">
        <v>0.14491148376464844</v>
      </c>
      <c r="D299" t="s">
        <v>114</v>
      </c>
      <c r="E299" t="s">
        <v>154</v>
      </c>
      <c r="F299" s="112" t="str">
        <f t="shared" si="4"/>
        <v>PT.Offshore</v>
      </c>
    </row>
    <row r="300" spans="1:6">
      <c r="A300" s="113" t="s">
        <v>80</v>
      </c>
      <c r="B300" s="113" t="s">
        <v>62</v>
      </c>
      <c r="C300" s="113">
        <v>17.383082031250002</v>
      </c>
      <c r="D300" s="112"/>
      <c r="E300" s="112"/>
      <c r="F300" s="112" t="str">
        <f t="shared" si="4"/>
        <v>PT</v>
      </c>
    </row>
    <row r="301" spans="1:6">
      <c r="A301" s="113" t="s">
        <v>70</v>
      </c>
      <c r="B301" s="113" t="s">
        <v>63</v>
      </c>
      <c r="C301" s="113">
        <v>0.20971212768554687</v>
      </c>
      <c r="D301" s="112" t="s">
        <v>156</v>
      </c>
      <c r="E301" s="112" t="s">
        <v>157</v>
      </c>
      <c r="F301" s="112" t="str">
        <f t="shared" si="4"/>
        <v>RO_A</v>
      </c>
    </row>
    <row r="302" spans="1:6">
      <c r="A302" s="113" t="s">
        <v>73</v>
      </c>
      <c r="B302" s="113" t="s">
        <v>63</v>
      </c>
      <c r="C302" s="113">
        <v>0.1316600341796875</v>
      </c>
      <c r="D302" s="112" t="s">
        <v>156</v>
      </c>
      <c r="E302" s="112" t="s">
        <v>157</v>
      </c>
      <c r="F302" s="112" t="str">
        <f t="shared" si="4"/>
        <v>RO_A</v>
      </c>
    </row>
    <row r="303" spans="1:6">
      <c r="A303" s="113" t="s">
        <v>146</v>
      </c>
      <c r="B303" s="113" t="s">
        <v>63</v>
      </c>
      <c r="C303" s="113">
        <v>1.7220620117187497</v>
      </c>
      <c r="D303" s="112" t="s">
        <v>156</v>
      </c>
      <c r="E303" s="112" t="s">
        <v>157</v>
      </c>
      <c r="F303" s="112" t="str">
        <f t="shared" si="4"/>
        <v>RO_A</v>
      </c>
    </row>
    <row r="304" spans="1:6">
      <c r="A304" s="113" t="s">
        <v>84</v>
      </c>
      <c r="B304" s="113" t="s">
        <v>63</v>
      </c>
      <c r="C304" s="113">
        <v>5.854396484375</v>
      </c>
      <c r="D304" s="112" t="s">
        <v>156</v>
      </c>
      <c r="E304" s="112" t="s">
        <v>157</v>
      </c>
      <c r="F304" s="112" t="str">
        <f t="shared" si="4"/>
        <v>RO_A</v>
      </c>
    </row>
    <row r="305" spans="1:6">
      <c r="A305" s="113" t="s">
        <v>74</v>
      </c>
      <c r="B305" s="113" t="s">
        <v>63</v>
      </c>
      <c r="C305" s="113">
        <v>0.32497692871093753</v>
      </c>
      <c r="D305" s="112" t="s">
        <v>156</v>
      </c>
      <c r="E305" s="112" t="s">
        <v>157</v>
      </c>
      <c r="F305" s="112" t="str">
        <f t="shared" si="4"/>
        <v>RO_A</v>
      </c>
    </row>
    <row r="306" spans="1:6">
      <c r="A306" s="113" t="s">
        <v>75</v>
      </c>
      <c r="B306" s="113" t="s">
        <v>63</v>
      </c>
      <c r="C306" s="113">
        <v>7.1238393554687498</v>
      </c>
      <c r="D306" s="112" t="s">
        <v>156</v>
      </c>
      <c r="E306" s="112" t="s">
        <v>157</v>
      </c>
      <c r="F306" s="112" t="str">
        <f t="shared" si="4"/>
        <v>RO_A</v>
      </c>
    </row>
    <row r="307" spans="1:6">
      <c r="A307" s="113" t="s">
        <v>76</v>
      </c>
      <c r="B307" s="113" t="s">
        <v>63</v>
      </c>
      <c r="C307" s="113">
        <v>0.71597167968749997</v>
      </c>
      <c r="D307" s="112" t="s">
        <v>156</v>
      </c>
      <c r="E307" s="112" t="s">
        <v>157</v>
      </c>
      <c r="F307" s="112" t="str">
        <f t="shared" si="4"/>
        <v>RO_A</v>
      </c>
    </row>
    <row r="308" spans="1:6">
      <c r="A308" s="113" t="s">
        <v>77</v>
      </c>
      <c r="B308" s="113" t="s">
        <v>63</v>
      </c>
      <c r="C308" s="113">
        <v>7.5764584960937498</v>
      </c>
      <c r="D308" s="112" t="s">
        <v>156</v>
      </c>
      <c r="E308" s="112" t="s">
        <v>157</v>
      </c>
      <c r="F308" s="112" t="str">
        <f t="shared" si="4"/>
        <v>RO_A</v>
      </c>
    </row>
    <row r="309" spans="1:6">
      <c r="A309" s="113" t="s">
        <v>78</v>
      </c>
      <c r="B309" s="113" t="s">
        <v>63</v>
      </c>
      <c r="C309" s="113">
        <v>0</v>
      </c>
      <c r="D309" s="112" t="s">
        <v>156</v>
      </c>
      <c r="E309" s="112" t="s">
        <v>157</v>
      </c>
      <c r="F309" s="112" t="str">
        <f t="shared" si="4"/>
        <v>RO_A</v>
      </c>
    </row>
    <row r="310" spans="1:6">
      <c r="A310" s="113" t="s">
        <v>72</v>
      </c>
      <c r="B310" s="113" t="s">
        <v>63</v>
      </c>
      <c r="C310" s="113">
        <v>0.79336271667480474</v>
      </c>
      <c r="D310" s="112" t="s">
        <v>156</v>
      </c>
      <c r="E310" s="112" t="s">
        <v>157</v>
      </c>
      <c r="F310" s="112" t="str">
        <f t="shared" si="4"/>
        <v>RO_A</v>
      </c>
    </row>
    <row r="311" spans="1:6">
      <c r="A311" s="113" t="s">
        <v>79</v>
      </c>
      <c r="B311" s="113" t="s">
        <v>63</v>
      </c>
      <c r="C311" s="113">
        <v>0</v>
      </c>
      <c r="D311" s="112" t="s">
        <v>156</v>
      </c>
      <c r="E311" s="112" t="s">
        <v>157</v>
      </c>
      <c r="F311" s="112" t="str">
        <f t="shared" si="4"/>
        <v>RO_A</v>
      </c>
    </row>
    <row r="312" spans="1:6">
      <c r="A312" s="113" t="s">
        <v>81</v>
      </c>
      <c r="B312" s="113" t="s">
        <v>63</v>
      </c>
      <c r="C312" s="113">
        <v>1.3283576965332031E-2</v>
      </c>
      <c r="D312" s="112" t="s">
        <v>114</v>
      </c>
      <c r="E312" s="112" t="s">
        <v>154</v>
      </c>
      <c r="F312" s="112" t="str">
        <f t="shared" si="4"/>
        <v>RO.Offshore</v>
      </c>
    </row>
    <row r="313" spans="1:6">
      <c r="A313" s="113" t="s">
        <v>80</v>
      </c>
      <c r="B313" s="113" t="s">
        <v>63</v>
      </c>
      <c r="C313" s="113">
        <v>7.7617587890625002</v>
      </c>
      <c r="D313" s="112"/>
      <c r="E313" s="112"/>
      <c r="F313" s="112" t="str">
        <f t="shared" si="4"/>
        <v>RO</v>
      </c>
    </row>
    <row r="314" spans="1:6">
      <c r="A314" s="113" t="s">
        <v>70</v>
      </c>
      <c r="B314" s="113" t="s">
        <v>67</v>
      </c>
      <c r="C314" s="113">
        <v>0.10662175846099854</v>
      </c>
      <c r="D314" s="112" t="s">
        <v>156</v>
      </c>
      <c r="E314" s="112" t="s">
        <v>157</v>
      </c>
      <c r="F314" s="112" t="str">
        <f t="shared" si="4"/>
        <v>SE_A</v>
      </c>
    </row>
    <row r="315" spans="1:6">
      <c r="A315" s="113" t="s">
        <v>73</v>
      </c>
      <c r="B315" s="113" t="s">
        <v>67</v>
      </c>
      <c r="C315" s="113">
        <v>0.1364381561279297</v>
      </c>
      <c r="D315" s="112" t="s">
        <v>156</v>
      </c>
      <c r="E315" s="112" t="s">
        <v>157</v>
      </c>
      <c r="F315" s="112" t="str">
        <f t="shared" si="4"/>
        <v>SE_A</v>
      </c>
    </row>
    <row r="316" spans="1:6">
      <c r="A316" s="113" t="s">
        <v>146</v>
      </c>
      <c r="B316" s="113" t="s">
        <v>67</v>
      </c>
      <c r="C316" s="113">
        <v>1.2219353027343747</v>
      </c>
      <c r="D316" s="112" t="s">
        <v>156</v>
      </c>
      <c r="E316" s="112" t="s">
        <v>157</v>
      </c>
      <c r="F316" s="112" t="str">
        <f t="shared" si="4"/>
        <v>SE_A</v>
      </c>
    </row>
    <row r="317" spans="1:6">
      <c r="A317" s="113" t="s">
        <v>84</v>
      </c>
      <c r="B317" s="113" t="s">
        <v>67</v>
      </c>
      <c r="C317" s="113">
        <v>6.8849331054687504</v>
      </c>
      <c r="D317" s="112" t="s">
        <v>156</v>
      </c>
      <c r="E317" s="112" t="s">
        <v>157</v>
      </c>
      <c r="F317" s="112" t="str">
        <f t="shared" si="4"/>
        <v>SE_A</v>
      </c>
    </row>
    <row r="318" spans="1:6">
      <c r="A318" s="113" t="s">
        <v>74</v>
      </c>
      <c r="B318" s="113" t="s">
        <v>67</v>
      </c>
      <c r="C318" s="113">
        <v>5.0954414367675782E-2</v>
      </c>
      <c r="D318" s="112" t="s">
        <v>156</v>
      </c>
      <c r="E318" s="112" t="s">
        <v>157</v>
      </c>
      <c r="F318" s="112" t="str">
        <f t="shared" si="4"/>
        <v>SE_A</v>
      </c>
    </row>
    <row r="319" spans="1:6">
      <c r="A319" s="113" t="s">
        <v>75</v>
      </c>
      <c r="B319" s="113" t="s">
        <v>67</v>
      </c>
      <c r="C319" s="113">
        <v>15.97824609375</v>
      </c>
      <c r="D319" s="112" t="s">
        <v>156</v>
      </c>
      <c r="E319" s="112" t="s">
        <v>157</v>
      </c>
      <c r="F319" s="112" t="str">
        <f t="shared" si="4"/>
        <v>SE_A</v>
      </c>
    </row>
    <row r="320" spans="1:6">
      <c r="A320" s="113" t="s">
        <v>76</v>
      </c>
      <c r="B320" s="113" t="s">
        <v>67</v>
      </c>
      <c r="C320" s="113">
        <v>1.355000244140625</v>
      </c>
      <c r="D320" s="112" t="s">
        <v>156</v>
      </c>
      <c r="E320" s="112" t="s">
        <v>157</v>
      </c>
      <c r="F320" s="112" t="str">
        <f t="shared" si="4"/>
        <v>SE_A</v>
      </c>
    </row>
    <row r="321" spans="1:6">
      <c r="A321" s="113" t="s">
        <v>77</v>
      </c>
      <c r="B321" s="113" t="s">
        <v>67</v>
      </c>
      <c r="C321" s="113">
        <v>8.106868408203125</v>
      </c>
      <c r="D321" s="112" t="s">
        <v>156</v>
      </c>
      <c r="E321" s="112" t="s">
        <v>157</v>
      </c>
      <c r="F321" s="112" t="str">
        <f t="shared" si="4"/>
        <v>SE_A</v>
      </c>
    </row>
    <row r="322" spans="1:6">
      <c r="A322" s="113" t="s">
        <v>78</v>
      </c>
      <c r="B322" s="113" t="s">
        <v>67</v>
      </c>
      <c r="C322" s="113">
        <v>0</v>
      </c>
      <c r="D322" s="112" t="s">
        <v>156</v>
      </c>
      <c r="E322" s="112" t="s">
        <v>157</v>
      </c>
      <c r="F322" s="112" t="str">
        <f t="shared" ref="F322:F385" si="5">CONCATENATE(B322,D322,E322)</f>
        <v>SE_A</v>
      </c>
    </row>
    <row r="323" spans="1:6">
      <c r="A323" s="113" t="s">
        <v>72</v>
      </c>
      <c r="B323" s="113" t="s">
        <v>67</v>
      </c>
      <c r="C323" s="113">
        <v>2.7559070453643799</v>
      </c>
      <c r="D323" s="112" t="s">
        <v>156</v>
      </c>
      <c r="E323" s="112" t="s">
        <v>157</v>
      </c>
      <c r="F323" s="112" t="str">
        <f t="shared" si="5"/>
        <v>SE_A</v>
      </c>
    </row>
    <row r="324" spans="1:6">
      <c r="A324" s="113" t="s">
        <v>79</v>
      </c>
      <c r="B324" s="113" t="s">
        <v>67</v>
      </c>
      <c r="C324" s="113">
        <v>0</v>
      </c>
      <c r="D324" s="112" t="s">
        <v>156</v>
      </c>
      <c r="E324" s="112" t="s">
        <v>157</v>
      </c>
      <c r="F324" s="112" t="str">
        <f t="shared" si="5"/>
        <v>SE_A</v>
      </c>
    </row>
    <row r="325" spans="1:6">
      <c r="A325" s="113" t="s">
        <v>81</v>
      </c>
      <c r="B325" s="113" t="s">
        <v>67</v>
      </c>
      <c r="C325" s="113">
        <v>1.6037103271484376</v>
      </c>
      <c r="D325" s="112" t="s">
        <v>114</v>
      </c>
      <c r="E325" s="112" t="s">
        <v>154</v>
      </c>
      <c r="F325" s="112" t="str">
        <f t="shared" si="5"/>
        <v>SE.Offshore</v>
      </c>
    </row>
    <row r="326" spans="1:6">
      <c r="A326" s="113" t="s">
        <v>80</v>
      </c>
      <c r="B326" s="113" t="s">
        <v>67</v>
      </c>
      <c r="C326" s="113">
        <v>17.977896484375002</v>
      </c>
      <c r="F326" s="112" t="str">
        <f t="shared" si="5"/>
        <v>SE</v>
      </c>
    </row>
    <row r="327" spans="1:6">
      <c r="A327" s="113" t="s">
        <v>70</v>
      </c>
      <c r="B327" s="113" t="s">
        <v>65</v>
      </c>
      <c r="C327" s="113">
        <v>7.2539844989776614E-2</v>
      </c>
      <c r="D327" t="s">
        <v>156</v>
      </c>
      <c r="E327" t="s">
        <v>157</v>
      </c>
      <c r="F327" s="112" t="str">
        <f t="shared" si="5"/>
        <v>SI_A</v>
      </c>
    </row>
    <row r="328" spans="1:6">
      <c r="A328" s="113" t="s">
        <v>73</v>
      </c>
      <c r="B328" s="113" t="s">
        <v>65</v>
      </c>
      <c r="C328" s="113">
        <v>1.151400375366211E-2</v>
      </c>
      <c r="D328" t="s">
        <v>156</v>
      </c>
      <c r="E328" t="s">
        <v>157</v>
      </c>
      <c r="F328" s="112" t="str">
        <f t="shared" si="5"/>
        <v>SI_A</v>
      </c>
    </row>
    <row r="329" spans="1:6">
      <c r="A329" s="113" t="s">
        <v>146</v>
      </c>
      <c r="B329" s="113" t="s">
        <v>65</v>
      </c>
      <c r="C329" s="113">
        <v>0.52294396972656254</v>
      </c>
      <c r="D329" t="s">
        <v>156</v>
      </c>
      <c r="E329" t="s">
        <v>157</v>
      </c>
      <c r="F329" s="112" t="str">
        <f t="shared" si="5"/>
        <v>SI_A</v>
      </c>
    </row>
    <row r="330" spans="1:6">
      <c r="A330" s="113" t="s">
        <v>84</v>
      </c>
      <c r="B330" s="113" t="s">
        <v>65</v>
      </c>
      <c r="C330" s="113">
        <v>1.8309095458984375</v>
      </c>
      <c r="D330" t="s">
        <v>156</v>
      </c>
      <c r="E330" t="s">
        <v>157</v>
      </c>
      <c r="F330" s="112" t="str">
        <f t="shared" si="5"/>
        <v>SI_A</v>
      </c>
    </row>
    <row r="331" spans="1:6">
      <c r="A331" s="113" t="s">
        <v>74</v>
      </c>
      <c r="B331" s="113" t="s">
        <v>65</v>
      </c>
      <c r="C331" s="113">
        <v>2.8743661880493165E-2</v>
      </c>
      <c r="D331" t="s">
        <v>156</v>
      </c>
      <c r="E331" t="s">
        <v>157</v>
      </c>
      <c r="F331" s="112" t="str">
        <f t="shared" si="5"/>
        <v>SI_A</v>
      </c>
    </row>
    <row r="332" spans="1:6">
      <c r="A332" s="113" t="s">
        <v>75</v>
      </c>
      <c r="B332" s="113" t="s">
        <v>65</v>
      </c>
      <c r="C332" s="113">
        <v>0.99746936035156253</v>
      </c>
      <c r="D332" t="s">
        <v>156</v>
      </c>
      <c r="E332" t="s">
        <v>157</v>
      </c>
      <c r="F332" s="112" t="str">
        <f t="shared" si="5"/>
        <v>SI_A</v>
      </c>
    </row>
    <row r="333" spans="1:6">
      <c r="A333" s="113" t="s">
        <v>76</v>
      </c>
      <c r="B333" s="113" t="s">
        <v>65</v>
      </c>
      <c r="C333" s="113">
        <v>0.21070426940917969</v>
      </c>
      <c r="D333" t="s">
        <v>156</v>
      </c>
      <c r="E333" t="s">
        <v>157</v>
      </c>
      <c r="F333" s="112" t="str">
        <f t="shared" si="5"/>
        <v>SI_A</v>
      </c>
    </row>
    <row r="334" spans="1:6">
      <c r="A334" s="113" t="s">
        <v>77</v>
      </c>
      <c r="B334" s="113" t="s">
        <v>65</v>
      </c>
      <c r="C334" s="113">
        <v>2.353853515625</v>
      </c>
      <c r="D334" t="s">
        <v>156</v>
      </c>
      <c r="E334" t="s">
        <v>157</v>
      </c>
      <c r="F334" s="112" t="str">
        <f t="shared" si="5"/>
        <v>SI_A</v>
      </c>
    </row>
    <row r="335" spans="1:6">
      <c r="A335" s="113" t="s">
        <v>78</v>
      </c>
      <c r="B335" s="113" t="s">
        <v>65</v>
      </c>
      <c r="C335" s="113">
        <v>0</v>
      </c>
      <c r="D335" t="s">
        <v>156</v>
      </c>
      <c r="E335" t="s">
        <v>157</v>
      </c>
      <c r="F335" s="112" t="str">
        <f t="shared" si="5"/>
        <v>SI_A</v>
      </c>
    </row>
    <row r="336" spans="1:6">
      <c r="A336" s="113" t="s">
        <v>72</v>
      </c>
      <c r="B336" s="113" t="s">
        <v>65</v>
      </c>
      <c r="C336" s="113">
        <v>0.10003325510025024</v>
      </c>
      <c r="D336" t="s">
        <v>156</v>
      </c>
      <c r="E336" t="s">
        <v>157</v>
      </c>
      <c r="F336" s="112" t="str">
        <f t="shared" si="5"/>
        <v>SI_A</v>
      </c>
    </row>
    <row r="337" spans="1:6">
      <c r="A337" s="113" t="s">
        <v>79</v>
      </c>
      <c r="B337" s="113" t="s">
        <v>65</v>
      </c>
      <c r="C337" s="113">
        <v>0</v>
      </c>
      <c r="D337" t="s">
        <v>156</v>
      </c>
      <c r="E337" t="s">
        <v>157</v>
      </c>
      <c r="F337" s="112" t="str">
        <f t="shared" si="5"/>
        <v>SI_A</v>
      </c>
    </row>
    <row r="338" spans="1:6">
      <c r="A338" s="113" t="s">
        <v>81</v>
      </c>
      <c r="B338" s="113" t="s">
        <v>65</v>
      </c>
      <c r="C338" s="113">
        <v>0</v>
      </c>
      <c r="D338" t="s">
        <v>114</v>
      </c>
      <c r="E338" t="s">
        <v>154</v>
      </c>
      <c r="F338" s="112" t="str">
        <f t="shared" si="5"/>
        <v>SI.Offshore</v>
      </c>
    </row>
    <row r="339" spans="1:6">
      <c r="A339" s="113" t="s">
        <v>80</v>
      </c>
      <c r="B339" s="113" t="s">
        <v>65</v>
      </c>
      <c r="C339" s="113">
        <v>0.44549798583984374</v>
      </c>
      <c r="F339" s="112" t="str">
        <f t="shared" si="5"/>
        <v>SI</v>
      </c>
    </row>
    <row r="340" spans="1:6">
      <c r="A340" s="113" t="s">
        <v>70</v>
      </c>
      <c r="B340" s="113" t="s">
        <v>64</v>
      </c>
      <c r="C340" s="113">
        <v>9.244202044606209E-2</v>
      </c>
      <c r="D340" t="s">
        <v>156</v>
      </c>
      <c r="E340" t="s">
        <v>157</v>
      </c>
      <c r="F340" s="112" t="str">
        <f t="shared" si="5"/>
        <v>SK_A</v>
      </c>
    </row>
    <row r="341" spans="1:6">
      <c r="A341" s="113" t="s">
        <v>73</v>
      </c>
      <c r="B341" s="113" t="s">
        <v>64</v>
      </c>
      <c r="C341" s="113">
        <v>2.3645587921142578E-2</v>
      </c>
      <c r="D341" t="s">
        <v>156</v>
      </c>
      <c r="E341" t="s">
        <v>157</v>
      </c>
      <c r="F341" s="112" t="str">
        <f t="shared" si="5"/>
        <v>SK_A</v>
      </c>
    </row>
    <row r="342" spans="1:6">
      <c r="A342" s="113" t="s">
        <v>146</v>
      </c>
      <c r="B342" s="113" t="s">
        <v>64</v>
      </c>
      <c r="C342" s="113">
        <v>1.1850335693359382</v>
      </c>
      <c r="D342" t="s">
        <v>156</v>
      </c>
      <c r="E342" t="s">
        <v>157</v>
      </c>
      <c r="F342" s="112" t="str">
        <f t="shared" si="5"/>
        <v>SK_A</v>
      </c>
    </row>
    <row r="343" spans="1:6">
      <c r="A343" s="113" t="s">
        <v>84</v>
      </c>
      <c r="B343" s="113" t="s">
        <v>64</v>
      </c>
      <c r="C343" s="113">
        <v>4.4744252929687498</v>
      </c>
      <c r="D343" t="s">
        <v>156</v>
      </c>
      <c r="E343" t="s">
        <v>157</v>
      </c>
      <c r="F343" s="112" t="str">
        <f t="shared" si="5"/>
        <v>SK_A</v>
      </c>
    </row>
    <row r="344" spans="1:6">
      <c r="A344" s="113" t="s">
        <v>74</v>
      </c>
      <c r="B344" s="113" t="s">
        <v>64</v>
      </c>
      <c r="C344" s="113">
        <v>2.4437835693359375E-2</v>
      </c>
      <c r="D344" t="s">
        <v>156</v>
      </c>
      <c r="E344" t="s">
        <v>157</v>
      </c>
      <c r="F344" s="112" t="str">
        <f t="shared" si="5"/>
        <v>SK_A</v>
      </c>
    </row>
    <row r="345" spans="1:6">
      <c r="A345" s="113" t="s">
        <v>75</v>
      </c>
      <c r="B345" s="113" t="s">
        <v>64</v>
      </c>
      <c r="C345" s="113">
        <v>1.6920201416015626</v>
      </c>
      <c r="D345" t="s">
        <v>156</v>
      </c>
      <c r="E345" t="s">
        <v>157</v>
      </c>
      <c r="F345" s="112" t="str">
        <f t="shared" si="5"/>
        <v>SK_A</v>
      </c>
    </row>
    <row r="346" spans="1:6">
      <c r="A346" s="113" t="s">
        <v>76</v>
      </c>
      <c r="B346" s="113" t="s">
        <v>64</v>
      </c>
      <c r="C346" s="113">
        <v>0.13952047729492187</v>
      </c>
      <c r="D346" t="s">
        <v>156</v>
      </c>
      <c r="E346" t="s">
        <v>157</v>
      </c>
      <c r="F346" s="112" t="str">
        <f t="shared" si="5"/>
        <v>SK_A</v>
      </c>
    </row>
    <row r="347" spans="1:6">
      <c r="A347" s="113" t="s">
        <v>77</v>
      </c>
      <c r="B347" s="113" t="s">
        <v>64</v>
      </c>
      <c r="C347" s="113">
        <v>5.659458862304688</v>
      </c>
      <c r="D347" t="s">
        <v>156</v>
      </c>
      <c r="E347" t="s">
        <v>157</v>
      </c>
      <c r="F347" s="112" t="str">
        <f t="shared" si="5"/>
        <v>SK_A</v>
      </c>
    </row>
    <row r="348" spans="1:6">
      <c r="A348" s="113" t="s">
        <v>78</v>
      </c>
      <c r="B348" s="113" t="s">
        <v>64</v>
      </c>
      <c r="C348" s="113">
        <v>0</v>
      </c>
      <c r="D348" t="s">
        <v>156</v>
      </c>
      <c r="E348" t="s">
        <v>157</v>
      </c>
      <c r="F348" s="112" t="str">
        <f t="shared" si="5"/>
        <v>SK_A</v>
      </c>
    </row>
    <row r="349" spans="1:6">
      <c r="A349" s="113" t="s">
        <v>72</v>
      </c>
      <c r="B349" s="113" t="s">
        <v>64</v>
      </c>
      <c r="C349" s="113">
        <v>0.46797982597351073</v>
      </c>
      <c r="D349" t="s">
        <v>156</v>
      </c>
      <c r="E349" t="s">
        <v>157</v>
      </c>
      <c r="F349" s="112" t="str">
        <f t="shared" si="5"/>
        <v>SK_A</v>
      </c>
    </row>
    <row r="350" spans="1:6">
      <c r="A350" s="113" t="s">
        <v>79</v>
      </c>
      <c r="B350" s="113" t="s">
        <v>64</v>
      </c>
      <c r="C350" s="113">
        <v>0</v>
      </c>
      <c r="D350" t="s">
        <v>156</v>
      </c>
      <c r="E350" t="s">
        <v>157</v>
      </c>
      <c r="F350" s="112" t="str">
        <f t="shared" si="5"/>
        <v>SK_A</v>
      </c>
    </row>
    <row r="351" spans="1:6">
      <c r="A351" s="113" t="s">
        <v>81</v>
      </c>
      <c r="B351" s="113" t="s">
        <v>64</v>
      </c>
      <c r="C351" s="113">
        <v>0</v>
      </c>
      <c r="D351" t="s">
        <v>114</v>
      </c>
      <c r="E351" t="s">
        <v>154</v>
      </c>
      <c r="F351" s="112" t="str">
        <f t="shared" si="5"/>
        <v>SK.Offshore</v>
      </c>
    </row>
    <row r="352" spans="1:6">
      <c r="A352" s="113" t="s">
        <v>80</v>
      </c>
      <c r="B352" s="113" t="s">
        <v>64</v>
      </c>
      <c r="C352" s="113">
        <v>0.37189797973632815</v>
      </c>
      <c r="F352" s="112" t="str">
        <f t="shared" si="5"/>
        <v>SK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F23" sqref="F23:G23"/>
    </sheetView>
  </sheetViews>
  <sheetFormatPr baseColWidth="10" defaultRowHeight="15"/>
  <sheetData>
    <row r="1" spans="1:3" ht="56.25">
      <c r="A1" s="11" t="s">
        <v>40</v>
      </c>
      <c r="B1" s="114" t="s">
        <v>158</v>
      </c>
      <c r="C1" s="27" t="s">
        <v>158</v>
      </c>
    </row>
    <row r="2" spans="1:3">
      <c r="A2" s="13" t="s">
        <v>41</v>
      </c>
      <c r="B2" s="116">
        <v>10.70374560546875</v>
      </c>
      <c r="C2" s="117">
        <v>46.416210937500004</v>
      </c>
    </row>
    <row r="3" spans="1:3">
      <c r="A3" s="115" t="s">
        <v>42</v>
      </c>
      <c r="B3" s="31">
        <v>0.12291976165771484</v>
      </c>
      <c r="C3" s="29">
        <v>0.35055613708496092</v>
      </c>
    </row>
    <row r="4" spans="1:3">
      <c r="A4" s="13" t="s">
        <v>43</v>
      </c>
      <c r="B4" s="31">
        <v>2.4055921630859376</v>
      </c>
      <c r="C4" s="29">
        <v>4.3093948364257813</v>
      </c>
    </row>
    <row r="5" spans="1:3">
      <c r="A5" s="13" t="s">
        <v>45</v>
      </c>
      <c r="B5" s="31">
        <v>1.544201135635376E-3</v>
      </c>
      <c r="C5" s="29">
        <v>4.702603340148926E-3</v>
      </c>
    </row>
    <row r="6" spans="1:3">
      <c r="A6" s="13" t="s">
        <v>46</v>
      </c>
      <c r="B6" s="31">
        <v>1.1862899169921874</v>
      </c>
      <c r="C6" s="29">
        <v>2.4188687133789064</v>
      </c>
    </row>
    <row r="7" spans="1:3">
      <c r="A7" s="13" t="s">
        <v>51</v>
      </c>
      <c r="B7" s="31">
        <v>4.7215722656250003</v>
      </c>
      <c r="C7" s="29">
        <v>21.410610839843752</v>
      </c>
    </row>
    <row r="8" spans="1:3">
      <c r="A8" s="13" t="s">
        <v>47</v>
      </c>
      <c r="B8" s="31">
        <v>1.0999999046325684E-2</v>
      </c>
      <c r="C8" s="29">
        <v>2.636296272277832E-2</v>
      </c>
    </row>
    <row r="9" spans="1:3">
      <c r="A9" s="13" t="s">
        <v>48</v>
      </c>
      <c r="B9" s="31">
        <v>8.0999994277954103E-3</v>
      </c>
      <c r="C9" s="29">
        <v>3.3113571166992185E-2</v>
      </c>
    </row>
    <row r="10" spans="1:3">
      <c r="A10" s="13" t="s">
        <v>66</v>
      </c>
      <c r="B10" s="31">
        <v>15.075469482421877</v>
      </c>
      <c r="C10" s="29">
        <v>30.905349121093753</v>
      </c>
    </row>
    <row r="11" spans="1:3">
      <c r="A11" s="13" t="s">
        <v>49</v>
      </c>
      <c r="B11" s="31">
        <v>3.4058706359863282</v>
      </c>
      <c r="C11" s="29">
        <v>15.110182128906249</v>
      </c>
    </row>
    <row r="12" spans="1:3">
      <c r="A12" s="13" t="s">
        <v>50</v>
      </c>
      <c r="B12" s="31">
        <v>19.530544189453128</v>
      </c>
      <c r="C12" s="29">
        <v>58.866774414062505</v>
      </c>
    </row>
    <row r="13" spans="1:3">
      <c r="A13" s="13" t="s">
        <v>52</v>
      </c>
      <c r="B13" s="31">
        <v>3.2138861999511716</v>
      </c>
      <c r="C13" s="29">
        <v>5.2021088562011721</v>
      </c>
    </row>
    <row r="14" spans="1:3">
      <c r="A14" s="13" t="s">
        <v>44</v>
      </c>
      <c r="B14" s="31">
        <v>2.3770441284179689</v>
      </c>
      <c r="C14" s="29">
        <v>7.4213277587890625</v>
      </c>
    </row>
    <row r="15" spans="1:3">
      <c r="A15" s="13" t="s">
        <v>53</v>
      </c>
      <c r="B15" s="31">
        <v>6.5498771667480471E-2</v>
      </c>
      <c r="C15" s="29">
        <v>0.26976488494873047</v>
      </c>
    </row>
    <row r="16" spans="1:3">
      <c r="A16" s="13" t="s">
        <v>54</v>
      </c>
      <c r="B16" s="31">
        <v>0.27812320327758788</v>
      </c>
      <c r="C16" s="29">
        <v>0.84103906250000005</v>
      </c>
    </row>
    <row r="17" spans="1:3">
      <c r="A17" s="13" t="s">
        <v>55</v>
      </c>
      <c r="B17" s="31">
        <v>15.244308837890625</v>
      </c>
      <c r="C17" s="29">
        <v>44.404783203125007</v>
      </c>
    </row>
    <row r="18" spans="1:3">
      <c r="A18" s="13" t="s">
        <v>57</v>
      </c>
      <c r="B18" s="31">
        <v>0.16101399612426759</v>
      </c>
      <c r="C18" s="29">
        <v>0.61406178283691415</v>
      </c>
    </row>
    <row r="19" spans="1:3">
      <c r="A19" s="13" t="s">
        <v>58</v>
      </c>
      <c r="B19" s="31">
        <v>4.6781959533691408E-2</v>
      </c>
      <c r="C19" s="29">
        <v>0.14340351867675782</v>
      </c>
    </row>
    <row r="20" spans="1:3">
      <c r="A20" s="13" t="s">
        <v>56</v>
      </c>
      <c r="B20" s="31">
        <v>1.8261652450561523</v>
      </c>
      <c r="C20" s="29">
        <v>3.4827404327392579</v>
      </c>
    </row>
    <row r="21" spans="1:3">
      <c r="A21" s="13" t="s">
        <v>59</v>
      </c>
      <c r="B21" s="31">
        <v>0</v>
      </c>
      <c r="C21" s="29">
        <v>0</v>
      </c>
    </row>
    <row r="22" spans="1:3">
      <c r="A22" s="13" t="s">
        <v>60</v>
      </c>
      <c r="B22" s="31">
        <v>3.9200003862380983E-2</v>
      </c>
      <c r="C22" s="29">
        <v>9.9902439117431643E-2</v>
      </c>
    </row>
    <row r="23" spans="1:3">
      <c r="A23" s="13" t="s">
        <v>61</v>
      </c>
      <c r="B23" s="31">
        <v>0.8733246154785157</v>
      </c>
      <c r="C23" s="29">
        <v>3.0990433349609376</v>
      </c>
    </row>
    <row r="24" spans="1:3">
      <c r="A24" s="13" t="s">
        <v>62</v>
      </c>
      <c r="B24" s="31">
        <v>5.0150501098632816</v>
      </c>
      <c r="C24" s="29">
        <v>11.3316982421875</v>
      </c>
    </row>
    <row r="25" spans="1:3">
      <c r="A25" s="13" t="s">
        <v>63</v>
      </c>
      <c r="B25" s="31">
        <v>7.8398110351562496</v>
      </c>
      <c r="C25" s="29">
        <v>20.383586669921876</v>
      </c>
    </row>
    <row r="26" spans="1:3">
      <c r="A26" s="13" t="s">
        <v>67</v>
      </c>
      <c r="B26" s="31">
        <v>17.333246337890625</v>
      </c>
      <c r="C26" s="29">
        <v>69.896120117187508</v>
      </c>
    </row>
    <row r="27" spans="1:3">
      <c r="A27" s="13" t="s">
        <v>65</v>
      </c>
      <c r="B27" s="31">
        <v>1.2081736297607422</v>
      </c>
      <c r="C27" s="29">
        <v>4.6581038208007817</v>
      </c>
    </row>
    <row r="28" spans="1:3">
      <c r="A28" s="13" t="s">
        <v>64</v>
      </c>
      <c r="B28" s="31">
        <v>1.8315406188964845</v>
      </c>
      <c r="C28" s="29">
        <v>4.5366378784179684</v>
      </c>
    </row>
  </sheetData>
  <autoFilter ref="A1:C32">
    <sortState ref="A2:C34">
      <sortCondition ref="A1:A34"/>
    </sortState>
  </autoFilter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C37BB957-10FE-4CA9-9240-B015CE330262}">
  <ds:schemaRefs/>
</ds:datastoreItem>
</file>

<file path=customXml/itemProps2.xml><?xml version="1.0" encoding="utf-8"?>
<ds:datastoreItem xmlns:ds="http://schemas.openxmlformats.org/officeDocument/2006/customXml" ds:itemID="{D2148BC1-AC56-4418-87FB-7C1C09424015}">
  <ds:schemaRefs/>
</ds:datastoreItem>
</file>

<file path=customXml/itemProps3.xml><?xml version="1.0" encoding="utf-8"?>
<ds:datastoreItem xmlns:ds="http://schemas.openxmlformats.org/officeDocument/2006/customXml" ds:itemID="{C91ABBD4-DE29-45AA-B229-05913966620B}">
  <ds:schemaRefs/>
</ds:datastoreItem>
</file>

<file path=customXml/itemProps4.xml><?xml version="1.0" encoding="utf-8"?>
<ds:datastoreItem xmlns:ds="http://schemas.openxmlformats.org/officeDocument/2006/customXml" ds:itemID="{283D34E8-FE05-4C04-B904-42D6D7880B24}">
  <ds:schemaRefs/>
</ds:datastoreItem>
</file>

<file path=customXml/itemProps5.xml><?xml version="1.0" encoding="utf-8"?>
<ds:datastoreItem xmlns:ds="http://schemas.openxmlformats.org/officeDocument/2006/customXml" ds:itemID="{9FC4103D-C69A-42B2-A33B-4615FD66ED1A}">
  <ds:schemaRefs/>
</ds:datastoreItem>
</file>

<file path=customXml/itemProps6.xml><?xml version="1.0" encoding="utf-8"?>
<ds:datastoreItem xmlns:ds="http://schemas.openxmlformats.org/officeDocument/2006/customXml" ds:itemID="{C1262198-9CDF-4F6E-956B-3127648F8ACC}">
  <ds:schemaRefs/>
</ds:datastoreItem>
</file>

<file path=customXml/itemProps7.xml><?xml version="1.0" encoding="utf-8"?>
<ds:datastoreItem xmlns:ds="http://schemas.openxmlformats.org/officeDocument/2006/customXml" ds:itemID="{44A539B2-34AA-4B36-B660-5B61E477D7A5}">
  <ds:schemaRefs/>
</ds:datastoreItem>
</file>

<file path=customXml/itemProps8.xml><?xml version="1.0" encoding="utf-8"?>
<ds:datastoreItem xmlns:ds="http://schemas.openxmlformats.org/officeDocument/2006/customXml" ds:itemID="{4B29776D-090E-44F7-9750-9DEC131D05C9}">
  <ds:schemaRefs/>
</ds:datastoreItem>
</file>

<file path=customXml/itemProps9.xml><?xml version="1.0" encoding="utf-8"?>
<ds:datastoreItem xmlns:ds="http://schemas.openxmlformats.org/officeDocument/2006/customXml" ds:itemID="{6BAC2A6D-2B9D-481D-9E9D-18FAC9FB145F}">
  <ds:schemaRefs/>
</ds:datastoreItem>
</file>

<file path=customXml/itemProps10.xml><?xml version="1.0" encoding="utf-8"?>
<ds:datastoreItem xmlns:ds="http://schemas.openxmlformats.org/officeDocument/2006/customXml" ds:itemID="{4C1BADED-32C6-433E-AE58-33D198FB5605}">
  <ds:schemaRefs/>
</ds:datastoreItem>
</file>

<file path=customXml/itemProps11.xml><?xml version="1.0" encoding="utf-8"?>
<ds:datastoreItem xmlns:ds="http://schemas.openxmlformats.org/officeDocument/2006/customXml" ds:itemID="{55387B10-608F-4225-9CC5-497A8FEFB194}">
  <ds:schemaRefs/>
</ds:datastoreItem>
</file>

<file path=customXml/itemProps12.xml><?xml version="1.0" encoding="utf-8"?>
<ds:datastoreItem xmlns:ds="http://schemas.openxmlformats.org/officeDocument/2006/customXml" ds:itemID="{6CB959A3-64A0-4967-B98F-0423C9EADC9B}">
  <ds:schemaRefs/>
</ds:datastoreItem>
</file>

<file path=customXml/itemProps13.xml><?xml version="1.0" encoding="utf-8"?>
<ds:datastoreItem xmlns:ds="http://schemas.openxmlformats.org/officeDocument/2006/customXml" ds:itemID="{778C91AF-AAF1-4A96-AB84-DAAC3BBD3F6F}">
  <ds:schemaRefs/>
</ds:datastoreItem>
</file>

<file path=customXml/itemProps14.xml><?xml version="1.0" encoding="utf-8"?>
<ds:datastoreItem xmlns:ds="http://schemas.openxmlformats.org/officeDocument/2006/customXml" ds:itemID="{05040EE8-050C-4E86-92C3-2E21A47EF238}">
  <ds:schemaRefs/>
</ds:datastoreItem>
</file>

<file path=customXml/itemProps15.xml><?xml version="1.0" encoding="utf-8"?>
<ds:datastoreItem xmlns:ds="http://schemas.openxmlformats.org/officeDocument/2006/customXml" ds:itemID="{8FC074FC-ADE7-4844-81FD-76EE52B77830}">
  <ds:schemaRefs/>
</ds:datastoreItem>
</file>

<file path=customXml/itemProps16.xml><?xml version="1.0" encoding="utf-8"?>
<ds:datastoreItem xmlns:ds="http://schemas.openxmlformats.org/officeDocument/2006/customXml" ds:itemID="{71AD4258-09C9-4438-9828-6349B1535AE3}">
  <ds:schemaRefs/>
</ds:datastoreItem>
</file>

<file path=customXml/itemProps17.xml><?xml version="1.0" encoding="utf-8"?>
<ds:datastoreItem xmlns:ds="http://schemas.openxmlformats.org/officeDocument/2006/customXml" ds:itemID="{EC9C0718-CB5E-4D2C-A39E-C6237A7F2D1E}">
  <ds:schemaRefs/>
</ds:datastoreItem>
</file>

<file path=customXml/itemProps18.xml><?xml version="1.0" encoding="utf-8"?>
<ds:datastoreItem xmlns:ds="http://schemas.openxmlformats.org/officeDocument/2006/customXml" ds:itemID="{3E9606CB-4FAA-4899-8015-93C2E31DBDAC}">
  <ds:schemaRefs/>
</ds:datastoreItem>
</file>

<file path=customXml/itemProps19.xml><?xml version="1.0" encoding="utf-8"?>
<ds:datastoreItem xmlns:ds="http://schemas.openxmlformats.org/officeDocument/2006/customXml" ds:itemID="{0FF096D2-6884-487B-A0BE-F3885F9C27A5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2474B61A-63C9-4EE7-B0C7-5637FB47DF71}">
  <ds:schemaRefs/>
</ds:datastoreItem>
</file>

<file path=customXml/itemProps21.xml><?xml version="1.0" encoding="utf-8"?>
<ds:datastoreItem xmlns:ds="http://schemas.openxmlformats.org/officeDocument/2006/customXml" ds:itemID="{C6B3CBE9-6643-476E-9CA8-B1800F8FC91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8</vt:i4>
      </vt:variant>
    </vt:vector>
  </HeadingPairs>
  <TitlesOfParts>
    <vt:vector size="17" baseType="lpstr">
      <vt:lpstr>Info</vt:lpstr>
      <vt:lpstr>RE40-Trade</vt:lpstr>
      <vt:lpstr>Tabelle1</vt:lpstr>
      <vt:lpstr>RE40-NoTrade</vt:lpstr>
      <vt:lpstr>NECP-Trade</vt:lpstr>
      <vt:lpstr>NECP-NoTrade</vt:lpstr>
      <vt:lpstr>Other assumptions</vt:lpstr>
      <vt:lpstr>Tabelle2</vt:lpstr>
      <vt:lpstr>Tabelle4</vt:lpstr>
      <vt:lpstr>'NECP-NoTrade'!Druckbereich</vt:lpstr>
      <vt:lpstr>'NECP-Trade'!Druckbereich</vt:lpstr>
      <vt:lpstr>'RE40-NoTrade'!Druckbereich</vt:lpstr>
      <vt:lpstr>'RE40-Trade'!Druckbereich</vt:lpstr>
      <vt:lpstr>'NECP-NoTrade'!Drucktitel</vt:lpstr>
      <vt:lpstr>'NECP-Trade'!Drucktitel</vt:lpstr>
      <vt:lpstr>'RE40-NoTrade'!Drucktitel</vt:lpstr>
      <vt:lpstr>'RE40-Trade'!Drucktitel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2020-11-20T11:42:45Z</dcterms:modified>
</cp:coreProperties>
</file>