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AURES calcs\"/>
    </mc:Choice>
  </mc:AlternateContent>
  <xr:revisionPtr revIDLastSave="0" documentId="13_ncr:1_{76C946F4-09D6-4A9F-864D-D6E8525EA4E1}" xr6:coauthVersionLast="36" xr6:coauthVersionMax="36" xr10:uidLastSave="{00000000-0000-0000-0000-000000000000}"/>
  <bookViews>
    <workbookView xWindow="0" yWindow="0" windowWidth="25200" windowHeight="9975" tabRatio="773" activeTab="1" xr2:uid="{00000000-000D-0000-FFFF-FFFF00000000}"/>
  </bookViews>
  <sheets>
    <sheet name="Hydro capacities" sheetId="31" r:id="rId1"/>
    <sheet name="Tabelle2" sheetId="33" r:id="rId2"/>
    <sheet name="AT" sheetId="1" r:id="rId3"/>
    <sheet name="BE" sheetId="2" r:id="rId4"/>
    <sheet name="BG" sheetId="3" r:id="rId5"/>
    <sheet name="CH" sheetId="4" r:id="rId6"/>
    <sheet name="CY" sheetId="5" r:id="rId7"/>
    <sheet name="CZ" sheetId="6" r:id="rId8"/>
    <sheet name="DE" sheetId="7" r:id="rId9"/>
    <sheet name="DK" sheetId="8" r:id="rId10"/>
    <sheet name="EE" sheetId="9" r:id="rId11"/>
    <sheet name="ES" sheetId="10" r:id="rId12"/>
    <sheet name="FI" sheetId="11" r:id="rId13"/>
    <sheet name="FR" sheetId="12" r:id="rId14"/>
    <sheet name="EL" sheetId="13" r:id="rId15"/>
    <sheet name="HR" sheetId="14" r:id="rId16"/>
    <sheet name="HU" sheetId="15" r:id="rId17"/>
    <sheet name="IE" sheetId="16" r:id="rId18"/>
    <sheet name="IT" sheetId="17" r:id="rId19"/>
    <sheet name="LT" sheetId="18" r:id="rId20"/>
    <sheet name="LU" sheetId="19" r:id="rId21"/>
    <sheet name="LV" sheetId="20" r:id="rId22"/>
    <sheet name="NL" sheetId="21" r:id="rId23"/>
    <sheet name="NO" sheetId="22" r:id="rId24"/>
    <sheet name="PO" sheetId="23" r:id="rId25"/>
    <sheet name="PT" sheetId="24" r:id="rId26"/>
    <sheet name="RO" sheetId="25" r:id="rId27"/>
    <sheet name="SE" sheetId="26" r:id="rId28"/>
    <sheet name="SI" sheetId="27" r:id="rId29"/>
    <sheet name="SK" sheetId="28" r:id="rId30"/>
    <sheet name="UK" sheetId="29" r:id="rId31"/>
    <sheet name="table country names" sheetId="30" r:id="rId32"/>
  </sheets>
  <definedNames>
    <definedName name="_xlnm._FilterDatabase" localSheetId="0" hidden="1">'Hydro capacities'!$B$5:$AR$5</definedName>
    <definedName name="_xlcn.LinkedTable_Tabelle1" hidden="1">Tabelle1[]</definedName>
    <definedName name="ExterneDaten_1" localSheetId="8" hidden="1">DE!$A$3:$E$24</definedName>
    <definedName name="ExterneDaten_1" localSheetId="10" hidden="1">EE!$A$3:$E$23</definedName>
    <definedName name="ExterneDaten_1" localSheetId="14" hidden="1">EL!$A$3:$E$24</definedName>
    <definedName name="ExterneDaten_1" localSheetId="11" hidden="1">ES!$A$3:$E$24</definedName>
    <definedName name="ExterneDaten_1" localSheetId="12" hidden="1">FI!$A$3:$E$24</definedName>
    <definedName name="ExterneDaten_1" localSheetId="13" hidden="1">FR!$A$3:$E$24</definedName>
    <definedName name="ExterneDaten_1" localSheetId="15" hidden="1">HR!$A$3:$E$24</definedName>
    <definedName name="ExterneDaten_1" localSheetId="16" hidden="1">HU!$A$3:$E$24</definedName>
    <definedName name="ExterneDaten_1" localSheetId="17" hidden="1">IE!$A$3:$E$24</definedName>
    <definedName name="ExterneDaten_1" localSheetId="18" hidden="1">IT!$A$3:$E$24</definedName>
    <definedName name="ExterneDaten_1" localSheetId="19" hidden="1">LT!$A$3:$E$24</definedName>
    <definedName name="ExterneDaten_1" localSheetId="20" hidden="1">LU!$A$3:$E$24</definedName>
    <definedName name="ExterneDaten_1" localSheetId="22" hidden="1">NL!$A$3:$E$24</definedName>
    <definedName name="ExterneDaten_1" localSheetId="23" hidden="1">NO!$A$3:$E$24</definedName>
    <definedName name="ExterneDaten_1" localSheetId="24" hidden="1">PO!$A$3:$E$24</definedName>
    <definedName name="ExterneDaten_1" localSheetId="25" hidden="1">PT!$A$3:$E$24</definedName>
    <definedName name="ExterneDaten_1" localSheetId="26" hidden="1">RO!$A$3:$E$24</definedName>
    <definedName name="ExterneDaten_1" localSheetId="27" hidden="1">SE!$A$3:$E$24</definedName>
    <definedName name="ExterneDaten_1" localSheetId="28" hidden="1">SI!$A$3:$E$24</definedName>
    <definedName name="ExterneDaten_1" localSheetId="29" hidden="1">SK!$A$3:$E$24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LinkedTable_Tabelle1"/>
        </x15:modelTables>
      </x15:dataModel>
    </ext>
  </extLst>
</workbook>
</file>

<file path=xl/calcChain.xml><?xml version="1.0" encoding="utf-8"?>
<calcChain xmlns="http://schemas.openxmlformats.org/spreadsheetml/2006/main">
  <c r="F25" i="31" l="1"/>
  <c r="B7" i="33"/>
  <c r="B11" i="33"/>
  <c r="B15" i="33"/>
  <c r="B19" i="33"/>
  <c r="B23" i="33"/>
  <c r="B27" i="33"/>
  <c r="B31" i="33"/>
  <c r="B18" i="33"/>
  <c r="B26" i="33"/>
  <c r="B8" i="33"/>
  <c r="B12" i="33"/>
  <c r="B16" i="33"/>
  <c r="B20" i="33"/>
  <c r="B24" i="33"/>
  <c r="B28" i="33"/>
  <c r="B32" i="33"/>
  <c r="B14" i="33"/>
  <c r="B30" i="33"/>
  <c r="B9" i="33"/>
  <c r="B13" i="33"/>
  <c r="B17" i="33"/>
  <c r="B21" i="33"/>
  <c r="B25" i="33"/>
  <c r="B29" i="33"/>
  <c r="B33" i="33"/>
  <c r="B10" i="33"/>
  <c r="B22" i="33"/>
  <c r="B6" i="33"/>
  <c r="H11" i="31"/>
  <c r="M8" i="31"/>
  <c r="M18" i="31"/>
  <c r="M27" i="31"/>
  <c r="M33" i="31"/>
  <c r="M20" i="31"/>
  <c r="M31" i="31"/>
  <c r="M10" i="31"/>
  <c r="M9" i="31"/>
  <c r="P26" i="31"/>
  <c r="P12" i="31"/>
  <c r="P24" i="31"/>
  <c r="P30" i="31"/>
  <c r="P17" i="31"/>
  <c r="P10" i="31"/>
  <c r="O7" i="31"/>
  <c r="O12" i="31"/>
  <c r="O14" i="31"/>
  <c r="O19" i="31"/>
  <c r="O21" i="31"/>
  <c r="O29" i="31"/>
  <c r="O26" i="31"/>
  <c r="O31" i="31"/>
  <c r="N19" i="31"/>
  <c r="N31" i="31"/>
  <c r="N20" i="31"/>
  <c r="N9" i="31"/>
  <c r="N25" i="31"/>
  <c r="N18" i="31"/>
  <c r="N26" i="31"/>
  <c r="O6" i="31"/>
  <c r="M24" i="31"/>
  <c r="M34" i="31"/>
  <c r="M12" i="31"/>
  <c r="M22" i="31"/>
  <c r="M25" i="31"/>
  <c r="M16" i="31"/>
  <c r="M26" i="31"/>
  <c r="M14" i="31"/>
  <c r="P27" i="31"/>
  <c r="P20" i="31"/>
  <c r="P32" i="31"/>
  <c r="P9" i="31"/>
  <c r="P25" i="31"/>
  <c r="P14" i="31"/>
  <c r="O20" i="31"/>
  <c r="O24" i="31"/>
  <c r="O22" i="31"/>
  <c r="O27" i="31"/>
  <c r="O13" i="31"/>
  <c r="O33" i="31"/>
  <c r="O34" i="31"/>
  <c r="N7" i="31"/>
  <c r="N23" i="31"/>
  <c r="N8" i="31"/>
  <c r="N24" i="31"/>
  <c r="N13" i="31"/>
  <c r="N29" i="31"/>
  <c r="N30" i="31"/>
  <c r="M7" i="31"/>
  <c r="M13" i="31"/>
  <c r="P19" i="31"/>
  <c r="M28" i="31"/>
  <c r="P7" i="31"/>
  <c r="M30" i="31"/>
  <c r="M32" i="31"/>
  <c r="P11" i="31"/>
  <c r="P15" i="31"/>
  <c r="P35" i="31"/>
  <c r="P16" i="31"/>
  <c r="P28" i="31"/>
  <c r="P21" i="31"/>
  <c r="P33" i="31"/>
  <c r="P22" i="31"/>
  <c r="O8" i="31"/>
  <c r="O28" i="31"/>
  <c r="O30" i="31"/>
  <c r="O35" i="31"/>
  <c r="O17" i="31"/>
  <c r="O10" i="31"/>
  <c r="O15" i="31"/>
  <c r="N11" i="31"/>
  <c r="N35" i="31"/>
  <c r="N12" i="31"/>
  <c r="N32" i="31"/>
  <c r="N21" i="31"/>
  <c r="N33" i="31"/>
  <c r="N22" i="31"/>
  <c r="N6" i="31"/>
  <c r="E6" i="31"/>
  <c r="M23" i="31"/>
  <c r="M29" i="31"/>
  <c r="M11" i="31"/>
  <c r="M17" i="31"/>
  <c r="M35" i="31"/>
  <c r="M15" i="31"/>
  <c r="M21" i="31"/>
  <c r="M19" i="31"/>
  <c r="P23" i="31"/>
  <c r="P31" i="31"/>
  <c r="P8" i="31"/>
  <c r="P18" i="31"/>
  <c r="P13" i="31"/>
  <c r="P29" i="31"/>
  <c r="O16" i="31"/>
  <c r="O32" i="31"/>
  <c r="O11" i="31"/>
  <c r="O9" i="31"/>
  <c r="O25" i="31"/>
  <c r="O18" i="31"/>
  <c r="O23" i="31"/>
  <c r="N27" i="31"/>
  <c r="N16" i="31"/>
  <c r="N17" i="31"/>
  <c r="N34" i="31"/>
  <c r="P6" i="31"/>
  <c r="M6" i="31"/>
  <c r="P34" i="31"/>
  <c r="N15" i="31"/>
  <c r="N28" i="31"/>
  <c r="N10" i="31"/>
  <c r="N14" i="31"/>
  <c r="F6" i="31" l="1"/>
  <c r="Z13" i="31"/>
  <c r="Z9" i="31"/>
  <c r="Z32" i="31"/>
  <c r="Z20" i="31"/>
  <c r="Z31" i="31"/>
  <c r="Z35" i="31"/>
  <c r="Y25" i="31"/>
  <c r="Y13" i="31"/>
  <c r="Y9" i="31"/>
  <c r="Y32" i="31"/>
  <c r="Y20" i="31"/>
  <c r="Y31" i="31"/>
  <c r="Y35" i="31"/>
  <c r="X31" i="31"/>
  <c r="X13" i="31"/>
  <c r="X9" i="31"/>
  <c r="X35" i="31"/>
  <c r="X32" i="31"/>
  <c r="X20" i="31"/>
  <c r="W31" i="31"/>
  <c r="W25" i="31"/>
  <c r="W13" i="31"/>
  <c r="W9" i="31"/>
  <c r="W35" i="31"/>
  <c r="W32" i="31"/>
  <c r="W20" i="31"/>
  <c r="V13" i="31"/>
  <c r="V9" i="31"/>
  <c r="V32" i="31"/>
  <c r="V20" i="31"/>
  <c r="V31" i="31"/>
  <c r="V35" i="31"/>
  <c r="U31" i="31"/>
  <c r="U25" i="31"/>
  <c r="U13" i="31"/>
  <c r="U9" i="31"/>
  <c r="U35" i="31"/>
  <c r="U32" i="31"/>
  <c r="U20" i="31"/>
  <c r="S13" i="31"/>
  <c r="S9" i="31"/>
  <c r="S32" i="31"/>
  <c r="S20" i="31"/>
  <c r="S31" i="31"/>
  <c r="S35" i="31"/>
  <c r="R9" i="31"/>
  <c r="R32" i="31"/>
  <c r="R31" i="31"/>
  <c r="R25" i="31"/>
  <c r="R20" i="31"/>
  <c r="R35" i="31"/>
  <c r="R13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6" i="31"/>
  <c r="E8" i="31"/>
  <c r="H22" i="31"/>
  <c r="H23" i="31"/>
  <c r="H20" i="31"/>
  <c r="H19" i="31"/>
  <c r="H13" i="31"/>
  <c r="H8" i="31"/>
  <c r="G19" i="31"/>
  <c r="G35" i="31"/>
  <c r="G32" i="31"/>
  <c r="G10" i="31"/>
  <c r="G8" i="31"/>
  <c r="G17" i="31"/>
  <c r="G22" i="31"/>
  <c r="H21" i="31"/>
  <c r="H27" i="31"/>
  <c r="H31" i="31"/>
  <c r="H16" i="31"/>
  <c r="H15" i="31"/>
  <c r="H10" i="31"/>
  <c r="G7" i="31"/>
  <c r="G23" i="31"/>
  <c r="G12" i="31"/>
  <c r="G13" i="31"/>
  <c r="G18" i="31"/>
  <c r="G16" i="31"/>
  <c r="G25" i="31"/>
  <c r="G30" i="31"/>
  <c r="H25" i="31"/>
  <c r="H35" i="31"/>
  <c r="H24" i="31"/>
  <c r="H17" i="31"/>
  <c r="H9" i="31"/>
  <c r="G20" i="31"/>
  <c r="G26" i="31"/>
  <c r="G24" i="31"/>
  <c r="G6" i="31"/>
  <c r="H29" i="31"/>
  <c r="H28" i="31"/>
  <c r="H12" i="31"/>
  <c r="G31" i="31"/>
  <c r="G28" i="31"/>
  <c r="G34" i="31"/>
  <c r="G14" i="31"/>
  <c r="H26" i="31"/>
  <c r="H30" i="31"/>
  <c r="H14" i="31"/>
  <c r="G11" i="31"/>
  <c r="G27" i="31"/>
  <c r="G21" i="31"/>
  <c r="H6" i="31"/>
  <c r="H32" i="31"/>
  <c r="H34" i="31"/>
  <c r="H18" i="31"/>
  <c r="H7" i="31"/>
  <c r="G15" i="31"/>
  <c r="G29" i="31"/>
  <c r="G9" i="31"/>
  <c r="F8" i="31" l="1"/>
  <c r="K34" i="31"/>
  <c r="K30" i="31"/>
  <c r="J30" i="31"/>
  <c r="J34" i="31"/>
  <c r="J26" i="31"/>
  <c r="J29" i="31"/>
  <c r="J28" i="31"/>
  <c r="J27" i="31"/>
  <c r="K24" i="31"/>
  <c r="J24" i="31"/>
  <c r="J7" i="31"/>
  <c r="K26" i="31"/>
  <c r="Z26" i="31" s="1"/>
  <c r="AN26" i="31"/>
  <c r="E7" i="31"/>
  <c r="E14" i="31"/>
  <c r="E27" i="31"/>
  <c r="E18" i="31"/>
  <c r="E29" i="31"/>
  <c r="E26" i="31"/>
  <c r="E35" i="31"/>
  <c r="E20" i="31"/>
  <c r="E28" i="31"/>
  <c r="E23" i="31"/>
  <c r="E17" i="31"/>
  <c r="E34" i="31"/>
  <c r="E15" i="31"/>
  <c r="E19" i="31"/>
  <c r="E12" i="31"/>
  <c r="E32" i="31"/>
  <c r="E21" i="31"/>
  <c r="E30" i="31"/>
  <c r="E22" i="31"/>
  <c r="E10" i="31"/>
  <c r="E24" i="31"/>
  <c r="E31" i="31"/>
  <c r="E16" i="31"/>
  <c r="E9" i="31"/>
  <c r="E11" i="31"/>
  <c r="E13" i="31"/>
  <c r="F32" i="31" l="1"/>
  <c r="F30" i="31"/>
  <c r="F9" i="31"/>
  <c r="F12" i="31"/>
  <c r="F26" i="31"/>
  <c r="F13" i="31"/>
  <c r="F16" i="31"/>
  <c r="F19" i="31"/>
  <c r="F29" i="31"/>
  <c r="F28" i="31"/>
  <c r="F31" i="31"/>
  <c r="F15" i="31"/>
  <c r="F18" i="31"/>
  <c r="F21" i="31"/>
  <c r="F24" i="31"/>
  <c r="F27" i="31"/>
  <c r="F11" i="31"/>
  <c r="F10" i="31"/>
  <c r="F17" i="31"/>
  <c r="F14" i="31"/>
  <c r="F20" i="31"/>
  <c r="F22" i="31"/>
  <c r="F23" i="31"/>
  <c r="F7" i="31"/>
  <c r="X24" i="31"/>
  <c r="Z24" i="31"/>
  <c r="X30" i="31"/>
  <c r="Z30" i="31"/>
  <c r="X34" i="31"/>
  <c r="Z34" i="31"/>
  <c r="W29" i="31"/>
  <c r="Y29" i="31"/>
  <c r="W30" i="31"/>
  <c r="Y30" i="31"/>
  <c r="W24" i="31"/>
  <c r="Y24" i="31"/>
  <c r="W26" i="31"/>
  <c r="Y26" i="31"/>
  <c r="W27" i="31"/>
  <c r="Y27" i="31"/>
  <c r="W34" i="31"/>
  <c r="Y34" i="31"/>
  <c r="W7" i="31"/>
  <c r="Y7" i="31"/>
  <c r="W28" i="31"/>
  <c r="Y28" i="31"/>
  <c r="V26" i="31"/>
  <c r="X26" i="31"/>
  <c r="U26" i="31"/>
  <c r="U7" i="31"/>
  <c r="S24" i="31"/>
  <c r="V24" i="31"/>
  <c r="S30" i="31"/>
  <c r="V30" i="31"/>
  <c r="S34" i="31"/>
  <c r="V34" i="31"/>
  <c r="R24" i="31"/>
  <c r="U24" i="31"/>
  <c r="R29" i="31"/>
  <c r="U29" i="31"/>
  <c r="R27" i="31"/>
  <c r="U27" i="31"/>
  <c r="R34" i="31"/>
  <c r="U34" i="31"/>
  <c r="R30" i="31"/>
  <c r="U30" i="31"/>
  <c r="R7" i="31"/>
  <c r="R28" i="31"/>
  <c r="U28" i="31"/>
  <c r="AL26" i="31"/>
  <c r="R26" i="31"/>
  <c r="AM26" i="31"/>
  <c r="S26" i="31"/>
  <c r="AM24" i="31" l="1"/>
  <c r="AN7" i="31"/>
  <c r="AN8" i="31"/>
  <c r="AN35" i="31"/>
  <c r="AN9" i="31"/>
  <c r="AN10" i="31"/>
  <c r="AN11" i="31"/>
  <c r="AN12" i="31"/>
  <c r="AN13" i="31"/>
  <c r="AN14" i="31"/>
  <c r="AN15" i="31"/>
  <c r="AN16" i="31"/>
  <c r="AN17" i="31"/>
  <c r="AN18" i="31"/>
  <c r="AN19" i="31"/>
  <c r="AN20" i="31"/>
  <c r="AN21" i="31"/>
  <c r="AN22" i="31"/>
  <c r="AN23" i="31"/>
  <c r="AN24" i="31"/>
  <c r="AN25" i="31"/>
  <c r="AN27" i="31"/>
  <c r="AN28" i="31"/>
  <c r="AN29" i="31"/>
  <c r="AN32" i="31"/>
  <c r="AN34" i="31"/>
  <c r="AN6" i="31"/>
  <c r="AL24" i="31"/>
  <c r="B5" i="29" l="1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E33" i="31"/>
  <c r="G33" i="31"/>
  <c r="H33" i="31"/>
  <c r="K33" i="31" l="1"/>
  <c r="J33" i="31"/>
  <c r="AL29" i="31"/>
  <c r="K25" i="31"/>
  <c r="Z25" i="31" s="1"/>
  <c r="AL25" i="31"/>
  <c r="K27" i="31"/>
  <c r="Z27" i="31" s="1"/>
  <c r="AL32" i="31"/>
  <c r="K28" i="31"/>
  <c r="Z28" i="31" s="1"/>
  <c r="AM32" i="31"/>
  <c r="AL27" i="31"/>
  <c r="K29" i="31"/>
  <c r="Z29" i="31" s="1"/>
  <c r="AL28" i="31"/>
  <c r="AL7" i="31"/>
  <c r="K7" i="31"/>
  <c r="Z7" i="31" s="1"/>
  <c r="W33" i="31" l="1"/>
  <c r="U33" i="31"/>
  <c r="Y33" i="31"/>
  <c r="R33" i="31"/>
  <c r="S33" i="31"/>
  <c r="V33" i="31"/>
  <c r="X33" i="31"/>
  <c r="Z33" i="31"/>
  <c r="V27" i="31"/>
  <c r="X27" i="31"/>
  <c r="V28" i="31"/>
  <c r="X28" i="31"/>
  <c r="V25" i="31"/>
  <c r="X25" i="31"/>
  <c r="V7" i="31"/>
  <c r="X7" i="31"/>
  <c r="V29" i="31"/>
  <c r="X29" i="31"/>
  <c r="AM25" i="31"/>
  <c r="S25" i="31"/>
  <c r="AM7" i="31"/>
  <c r="S7" i="31"/>
  <c r="AM27" i="31"/>
  <c r="AO27" i="31" s="1"/>
  <c r="S27" i="31"/>
  <c r="AM28" i="31"/>
  <c r="S28" i="31"/>
  <c r="AM29" i="31"/>
  <c r="S29" i="31"/>
  <c r="AO28" i="31"/>
  <c r="AM34" i="31"/>
  <c r="AL34" i="31"/>
  <c r="J12" i="31" l="1"/>
  <c r="AO32" i="31"/>
  <c r="AO29" i="31"/>
  <c r="J6" i="31"/>
  <c r="U6" i="31" s="1"/>
  <c r="J21" i="31"/>
  <c r="AL20" i="31"/>
  <c r="J16" i="31"/>
  <c r="J23" i="31"/>
  <c r="J19" i="31"/>
  <c r="J15" i="31"/>
  <c r="K15" i="31"/>
  <c r="Z15" i="31" s="1"/>
  <c r="J18" i="31"/>
  <c r="AM20" i="31"/>
  <c r="K16" i="31"/>
  <c r="Z16" i="31" s="1"/>
  <c r="K23" i="31"/>
  <c r="Z23" i="31" s="1"/>
  <c r="K19" i="31"/>
  <c r="Z19" i="31" s="1"/>
  <c r="K21" i="31"/>
  <c r="Z21" i="31" s="1"/>
  <c r="K18" i="31"/>
  <c r="Z18" i="31" s="1"/>
  <c r="K12" i="31"/>
  <c r="Z12" i="31" s="1"/>
  <c r="AL13" i="31"/>
  <c r="J11" i="31"/>
  <c r="J10" i="31"/>
  <c r="AM13" i="31"/>
  <c r="K11" i="31"/>
  <c r="Z11" i="31" s="1"/>
  <c r="K10" i="31"/>
  <c r="Z10" i="31" s="1"/>
  <c r="AL9" i="31"/>
  <c r="AM9" i="31"/>
  <c r="K6" i="31"/>
  <c r="Z6" i="31" s="1"/>
  <c r="K14" i="31"/>
  <c r="Z14" i="31" s="1"/>
  <c r="Y6" i="31" l="1"/>
  <c r="W18" i="31"/>
  <c r="Y18" i="31"/>
  <c r="W23" i="31"/>
  <c r="Y23" i="31"/>
  <c r="W16" i="31"/>
  <c r="Y16" i="31"/>
  <c r="W10" i="31"/>
  <c r="Y10" i="31"/>
  <c r="W15" i="31"/>
  <c r="Y15" i="31"/>
  <c r="W11" i="31"/>
  <c r="Y11" i="31"/>
  <c r="W19" i="31"/>
  <c r="Y19" i="31"/>
  <c r="W21" i="31"/>
  <c r="Y21" i="31"/>
  <c r="W12" i="31"/>
  <c r="Y12" i="31"/>
  <c r="V12" i="31"/>
  <c r="X12" i="31"/>
  <c r="V23" i="31"/>
  <c r="X23" i="31"/>
  <c r="V15" i="31"/>
  <c r="X15" i="31"/>
  <c r="V18" i="31"/>
  <c r="X18" i="31"/>
  <c r="V16" i="31"/>
  <c r="X16" i="31"/>
  <c r="V11" i="31"/>
  <c r="X11" i="31"/>
  <c r="V19" i="31"/>
  <c r="X19" i="31"/>
  <c r="V14" i="31"/>
  <c r="X14" i="31"/>
  <c r="V10" i="31"/>
  <c r="X10" i="31"/>
  <c r="V21" i="31"/>
  <c r="X21" i="31"/>
  <c r="V6" i="31"/>
  <c r="X6" i="31"/>
  <c r="W6" i="31"/>
  <c r="U23" i="31"/>
  <c r="U16" i="31"/>
  <c r="U10" i="31"/>
  <c r="U15" i="31"/>
  <c r="U18" i="31"/>
  <c r="U11" i="31"/>
  <c r="U19" i="31"/>
  <c r="U21" i="31"/>
  <c r="U12" i="31"/>
  <c r="S6" i="31"/>
  <c r="R6" i="31"/>
  <c r="AM19" i="31"/>
  <c r="S19" i="31"/>
  <c r="AL23" i="31"/>
  <c r="R23" i="31"/>
  <c r="AM23" i="31"/>
  <c r="S23" i="31"/>
  <c r="AM15" i="31"/>
  <c r="S15" i="31"/>
  <c r="AL10" i="31"/>
  <c r="R10" i="31"/>
  <c r="AM18" i="31"/>
  <c r="S18" i="31"/>
  <c r="AM16" i="31"/>
  <c r="S16" i="31"/>
  <c r="AL15" i="31"/>
  <c r="R15" i="31"/>
  <c r="AM11" i="31"/>
  <c r="S11" i="31"/>
  <c r="AL18" i="31"/>
  <c r="AO18" i="31" s="1"/>
  <c r="R18" i="31"/>
  <c r="AM12" i="31"/>
  <c r="S12" i="31"/>
  <c r="AL16" i="31"/>
  <c r="R16" i="31"/>
  <c r="AM14" i="31"/>
  <c r="S14" i="31"/>
  <c r="AM10" i="31"/>
  <c r="S10" i="31"/>
  <c r="AL11" i="31"/>
  <c r="R11" i="31"/>
  <c r="AM21" i="31"/>
  <c r="S21" i="31"/>
  <c r="AL19" i="31"/>
  <c r="AO19" i="31" s="1"/>
  <c r="R19" i="31"/>
  <c r="AL21" i="31"/>
  <c r="AO21" i="31" s="1"/>
  <c r="R21" i="31"/>
  <c r="AL12" i="31"/>
  <c r="R12" i="31"/>
  <c r="AL6" i="31"/>
  <c r="AM6" i="31"/>
  <c r="K17" i="31"/>
  <c r="Z17" i="31" s="1"/>
  <c r="J17" i="31"/>
  <c r="AM35" i="31"/>
  <c r="AL35" i="31"/>
  <c r="J22" i="31"/>
  <c r="K22" i="31"/>
  <c r="Z22" i="31" s="1"/>
  <c r="J8" i="31"/>
  <c r="K8" i="31"/>
  <c r="Z8" i="31" s="1"/>
  <c r="AO11" i="31"/>
  <c r="J14" i="31"/>
  <c r="W14" i="31" l="1"/>
  <c r="Y14" i="31"/>
  <c r="W17" i="31"/>
  <c r="Y17" i="31"/>
  <c r="W22" i="31"/>
  <c r="Y22" i="31"/>
  <c r="W8" i="31"/>
  <c r="Y8" i="31"/>
  <c r="V22" i="31"/>
  <c r="X22" i="31"/>
  <c r="V17" i="31"/>
  <c r="X17" i="31"/>
  <c r="V8" i="31"/>
  <c r="X8" i="31"/>
  <c r="U17" i="31"/>
  <c r="U22" i="31"/>
  <c r="U14" i="31"/>
  <c r="U8" i="31"/>
  <c r="AO23" i="31"/>
  <c r="AO16" i="31"/>
  <c r="AO6" i="31"/>
  <c r="AO10" i="31"/>
  <c r="AM8" i="31"/>
  <c r="S8" i="31"/>
  <c r="AL17" i="31"/>
  <c r="R17" i="31"/>
  <c r="AL8" i="31"/>
  <c r="R8" i="31"/>
  <c r="AM22" i="31"/>
  <c r="S22" i="31"/>
  <c r="AL14" i="31"/>
  <c r="AO14" i="31" s="1"/>
  <c r="R14" i="31"/>
  <c r="AL22" i="31"/>
  <c r="R22" i="31"/>
  <c r="AM17" i="31"/>
  <c r="S17" i="31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  <c r="AO8" i="31" l="1"/>
  <c r="AO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  <comment ref="B3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2018 values taken because others not available</t>
        </r>
      </text>
    </comment>
    <comment ref="A3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  <comment ref="B3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LinkedTable_Tabelle1"/>
        </x15:connection>
      </ext>
    </extLst>
  </connection>
  <connection id="2" xr16:uid="{00000000-0015-0000-FFFF-FFFF01000000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<sst xmlns="http://schemas.openxmlformats.org/spreadsheetml/2006/main" count="3007" uniqueCount="799">
  <si>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</si>
  <si>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</si>
  <si>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</si>
  <si>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</si>
  <si>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</si>
  <si>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</si>
  <si>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</si>
  <si>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</si>
  <si>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</si>
  <si>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</si>
  <si>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</si>
  <si>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</si>
  <si>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</si>
  <si>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</si>
  <si>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</si>
  <si>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</si>
  <si>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</si>
  <si>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</si>
  <si>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</si>
  <si>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</si>
  <si>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</si>
  <si>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</si>
  <si>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</si>
  <si>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</si>
  <si>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</si>
  <si>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</si>
  <si>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</si>
  <si>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</si>
  <si>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</si>
  <si>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</si>
  <si>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</si>
  <si>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</si>
  <si>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</si>
  <si>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</si>
  <si>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</si>
  <si>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</si>
  <si>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</si>
  <si>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</si>
  <si>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</si>
  <si>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</si>
  <si>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</si>
  <si>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</si>
  <si>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</si>
  <si>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</si>
  <si>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</si>
  <si>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</si>
  <si>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</si>
  <si>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</si>
  <si>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</si>
  <si>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</si>
  <si>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</si>
  <si>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</si>
  <si>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</si>
  <si>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</si>
  <si>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</si>
  <si>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</si>
  <si>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</si>
  <si>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</si>
  <si>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</si>
  <si>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</si>
  <si>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</si>
  <si>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</si>
  <si>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</si>
  <si>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</si>
  <si>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</si>
  <si>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</si>
  <si>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</si>
  <si>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</si>
  <si>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</si>
  <si>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</si>
  <si>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</si>
  <si>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</si>
  <si>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</si>
  <si>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</si>
  <si>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</si>
  <si>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</si>
  <si>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</si>
  <si>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</si>
  <si>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</si>
  <si>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</si>
  <si>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</si>
  <si>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</si>
  <si>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</si>
  <si>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</si>
  <si>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</si>
  <si>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</si>
  <si>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</si>
  <si>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</si>
  <si>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</si>
  <si>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</si>
  <si>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</si>
  <si>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</si>
  <si>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</si>
  <si>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</si>
  <si>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</si>
  <si>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</si>
  <si>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</si>
  <si>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</si>
  <si>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</si>
  <si>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</si>
  <si>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</si>
  <si>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</si>
  <si>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</si>
  <si>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</si>
  <si>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</si>
  <si>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</si>
  <si>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</si>
  <si>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</si>
  <si>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</si>
  <si>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</si>
  <si>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</si>
  <si>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</si>
  <si>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</si>
  <si>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</si>
  <si>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</si>
  <si>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</si>
  <si>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</si>
  <si>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</si>
  <si>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</si>
  <si>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</si>
  <si>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</si>
  <si>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</si>
  <si>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</si>
  <si>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</si>
  <si>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</si>
  <si>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</si>
  <si>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</si>
  <si>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</si>
  <si>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</si>
  <si>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</si>
  <si>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</si>
  <si>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</si>
  <si>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</si>
  <si>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</si>
  <si>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</si>
  <si>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</si>
  <si>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</si>
  <si>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</si>
  <si>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</si>
  <si>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</si>
  <si>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</si>
  <si>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</si>
  <si>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</si>
  <si>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</si>
  <si>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</si>
  <si>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</si>
  <si>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</si>
  <si>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</si>
  <si>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</si>
  <si>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</si>
  <si>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</si>
  <si>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</si>
  <si>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</si>
  <si>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</si>
  <si>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</si>
  <si>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</si>
  <si>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</si>
  <si>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</si>
  <si>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</si>
  <si>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</si>
  <si>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</si>
  <si>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</si>
  <si>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</si>
  <si>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</si>
  <si>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</si>
  <si>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</si>
  <si>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</si>
  <si>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</si>
  <si>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</si>
  <si>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</si>
  <si>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</si>
  <si>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</si>
  <si>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</si>
  <si>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</si>
  <si>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</si>
  <si>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</si>
  <si>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</si>
  <si>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</si>
  <si>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</si>
  <si>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</si>
  <si>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</si>
  <si>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</si>
  <si>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</si>
  <si>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</si>
  <si>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</si>
  <si>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</si>
  <si>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</si>
  <si>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</si>
  <si>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</si>
  <si>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</si>
  <si>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</si>
  <si>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</si>
  <si>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</si>
  <si>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</si>
  <si>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</si>
  <si>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</si>
  <si>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</si>
  <si>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</si>
  <si>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</si>
  <si>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</si>
  <si>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</si>
  <si>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</si>
  <si>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</si>
  <si>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</si>
  <si>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</si>
  <si>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</si>
  <si>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</si>
  <si>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</si>
  <si>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</si>
  <si>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</si>
  <si>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</si>
  <si>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</si>
  <si>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</si>
  <si>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</si>
  <si>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</si>
  <si>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</si>
  <si>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</si>
  <si>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</si>
  <si>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</si>
  <si>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</si>
  <si>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</si>
  <si>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</si>
  <si>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</si>
  <si>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</si>
  <si>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</si>
  <si>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</si>
  <si>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</si>
  <si>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</si>
  <si>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</si>
  <si>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</si>
  <si>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</si>
  <si>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</si>
  <si>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</si>
  <si>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</si>
  <si>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</si>
  <si>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</si>
  <si>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</si>
  <si>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</si>
  <si>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</si>
  <si>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</si>
  <si>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</si>
  <si>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</si>
  <si>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</si>
  <si>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</si>
  <si>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</si>
  <si>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</si>
  <si>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</si>
  <si>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</si>
  <si>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</si>
  <si>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</si>
  <si>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</si>
  <si>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</si>
  <si>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</si>
  <si>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</si>
  <si>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</si>
  <si>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</si>
  <si>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</si>
  <si>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</si>
  <si>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</si>
  <si>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</si>
  <si>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</si>
  <si>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</si>
  <si>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</si>
  <si>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</si>
  <si>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</si>
  <si>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</si>
  <si>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</si>
  <si>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</si>
  <si>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</si>
  <si>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</si>
  <si>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</si>
  <si>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</si>
  <si>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</si>
  <si>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</si>
  <si>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</si>
  <si>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</si>
  <si>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</si>
  <si>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</si>
  <si>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</si>
  <si>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</si>
  <si>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</si>
  <si>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</si>
  <si>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</si>
  <si>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</si>
  <si>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</si>
  <si>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</si>
  <si>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</si>
  <si>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</si>
  <si>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</si>
  <si>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</si>
  <si>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</si>
  <si>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</si>
  <si>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</si>
  <si>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</si>
  <si>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</si>
  <si>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</si>
  <si>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</si>
  <si>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</si>
  <si>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</si>
  <si>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</si>
  <si>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</si>
  <si>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</si>
  <si>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</si>
  <si>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</si>
  <si>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</si>
  <si>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</si>
  <si>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</si>
  <si>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</si>
  <si>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</si>
  <si>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</si>
  <si>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</si>
  <si>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</si>
  <si>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</si>
  <si>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</si>
  <si>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</si>
  <si>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</si>
  <si>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</si>
  <si>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</si>
  <si>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</si>
  <si>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</si>
  <si>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</si>
  <si>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</si>
  <si>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</si>
  <si>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</si>
  <si>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</si>
  <si>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</si>
  <si>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</si>
  <si>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</si>
  <si>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</si>
  <si>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</si>
  <si>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</si>
  <si>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</si>
  <si>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</si>
  <si>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</si>
  <si>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</si>
  <si>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</si>
  <si>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</si>
  <si>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</si>
  <si>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</si>
  <si>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</si>
  <si>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</si>
  <si>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</si>
  <si>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</si>
  <si>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</si>
  <si>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</si>
  <si>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</si>
  <si>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</si>
  <si>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</si>
  <si>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</si>
  <si>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</si>
  <si>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</si>
  <si>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</si>
  <si>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</si>
  <si>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</si>
  <si>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</si>
  <si>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</si>
  <si>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</si>
  <si>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</si>
  <si>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</si>
  <si>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</si>
  <si>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</si>
  <si>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</si>
  <si>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</si>
  <si>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</si>
  <si>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</si>
  <si>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</si>
  <si>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</si>
  <si>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</si>
  <si>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</si>
  <si>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</si>
  <si>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</si>
  <si>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</si>
  <si>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</si>
  <si>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</si>
  <si>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</si>
  <si>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</si>
  <si>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</si>
  <si>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</si>
  <si>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</si>
  <si>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</si>
  <si>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</si>
  <si>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</si>
  <si>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</si>
  <si>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</si>
  <si>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</si>
  <si>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</si>
  <si>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</si>
  <si>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</si>
  <si>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</si>
  <si>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</si>
  <si>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</si>
  <si>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</si>
  <si>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</si>
  <si>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</si>
  <si>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</si>
  <si>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</si>
  <si>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</si>
  <si>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</si>
  <si>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</si>
  <si>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</si>
  <si>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</si>
  <si>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</si>
  <si>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</si>
  <si>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</si>
  <si>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</si>
  <si>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</si>
  <si>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</si>
  <si>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</si>
  <si>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</si>
  <si>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</si>
  <si>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</si>
  <si>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</si>
  <si>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</si>
  <si>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</si>
  <si>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</si>
  <si>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</si>
  <si>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</si>
  <si>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</si>
  <si>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</si>
  <si>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</si>
  <si>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</si>
  <si>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</si>
  <si>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</si>
  <si>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</si>
  <si>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</si>
  <si>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</si>
  <si>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</si>
  <si>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</si>
  <si>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</si>
  <si>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</si>
  <si>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</si>
  <si>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</si>
  <si>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</si>
  <si>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</si>
  <si>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</si>
  <si>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</si>
  <si>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</si>
  <si>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</si>
  <si>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</si>
  <si>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</si>
  <si>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</si>
  <si>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</si>
  <si>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</si>
  <si>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</si>
  <si>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</si>
  <si>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</si>
  <si>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</si>
  <si>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</si>
  <si>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</si>
  <si>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</si>
  <si>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</si>
  <si>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</si>
  <si>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</si>
  <si>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</si>
  <si>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</si>
  <si>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</si>
  <si>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</si>
  <si>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</si>
  <si>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</si>
  <si>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</si>
  <si>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</si>
  <si>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</si>
  <si>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</si>
  <si>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</si>
  <si>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</si>
  <si>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</si>
  <si>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</si>
  <si>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</si>
  <si>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</si>
  <si>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</si>
  <si>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</si>
  <si>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</si>
  <si>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</si>
  <si>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</si>
  <si>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</si>
  <si>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</si>
  <si>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</si>
  <si>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</si>
  <si>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</si>
  <si>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</si>
  <si>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</si>
  <si>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</si>
  <si>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</si>
  <si>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</si>
  <si>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</si>
  <si>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</si>
  <si>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</si>
  <si>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</si>
  <si>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</si>
  <si>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</si>
  <si>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</si>
  <si>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</si>
  <si>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</si>
  <si>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</si>
  <si>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</si>
  <si>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</si>
  <si>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</si>
  <si>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</si>
  <si>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</si>
  <si>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</si>
  <si>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</si>
  <si>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</si>
  <si>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</si>
  <si>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</si>
  <si>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</si>
  <si>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</si>
  <si>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</si>
  <si>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</si>
  <si>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</si>
  <si>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</si>
  <si>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</si>
  <si>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</si>
  <si>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</si>
  <si>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</si>
  <si>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</si>
  <si>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</si>
  <si>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</si>
  <si>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</si>
  <si>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</si>
  <si>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</si>
  <si>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</si>
  <si>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</si>
  <si>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</si>
  <si>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</si>
  <si>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</si>
  <si>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</si>
  <si>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</si>
  <si>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</si>
  <si>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</si>
  <si>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</si>
  <si>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</si>
  <si>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</si>
  <si>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</si>
  <si>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</si>
  <si>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</si>
  <si>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</si>
  <si>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</si>
  <si>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</si>
  <si>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</si>
  <si>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</si>
  <si>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</si>
  <si>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</si>
  <si>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</si>
  <si>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</si>
  <si>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</si>
  <si>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</si>
  <si>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</si>
  <si>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</si>
  <si>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</si>
  <si>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</si>
  <si>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</si>
  <si>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</si>
  <si>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</si>
  <si>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</si>
  <si>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</si>
  <si>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</si>
  <si>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</si>
  <si>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</si>
  <si>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</si>
  <si>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</si>
  <si>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</si>
  <si>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</si>
  <si>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</si>
  <si>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</si>
  <si>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</si>
  <si>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</si>
  <si>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</si>
  <si>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</si>
  <si>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</si>
  <si>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</si>
  <si>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</si>
  <si>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</si>
  <si>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</si>
  <si>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</si>
  <si>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</si>
  <si>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</si>
  <si>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</si>
  <si>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</si>
  <si>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</si>
  <si>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</si>
  <si>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</si>
  <si>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</si>
  <si>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</si>
  <si>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</si>
  <si>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</si>
  <si>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</si>
  <si>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</si>
  <si>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</si>
  <si>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</si>
  <si>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</si>
  <si>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</si>
  <si>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</si>
  <si>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</si>
  <si>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</si>
  <si>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</si>
  <si>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</si>
  <si>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</si>
  <si>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</si>
  <si>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</si>
  <si>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</si>
  <si>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</si>
  <si>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</si>
  <si>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</si>
  <si>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</si>
  <si>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</si>
  <si>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</si>
  <si>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</si>
  <si>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</si>
  <si>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</si>
  <si>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</si>
  <si>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</si>
  <si>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</si>
  <si>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</si>
  <si>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</si>
  <si>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</si>
  <si>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</si>
  <si>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</si>
  <si>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</si>
  <si>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</si>
  <si>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</si>
  <si>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</si>
  <si>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</si>
  <si>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</si>
  <si>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</si>
  <si>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</si>
  <si>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</si>
  <si>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</si>
  <si>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</si>
  <si>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</si>
  <si>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</si>
  <si>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</si>
  <si>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</si>
  <si>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</si>
  <si>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</si>
  <si>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</si>
  <si>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</si>
  <si>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</si>
  <si>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</si>
  <si>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</si>
  <si>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</si>
  <si>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</si>
  <si>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</si>
  <si>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</si>
  <si>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</si>
  <si>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</si>
  <si>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</si>
  <si>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</si>
  <si>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</si>
  <si>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</si>
  <si>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</si>
  <si>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</si>
  <si>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</si>
  <si>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</si>
  <si>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</si>
  <si>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</si>
  <si>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</si>
  <si>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</si>
  <si>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</si>
  <si>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</si>
  <si>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</si>
  <si>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</si>
  <si>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</si>
  <si>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</si>
  <si>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</si>
  <si>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</si>
  <si>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</si>
  <si>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</si>
  <si>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</si>
  <si>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</si>
  <si>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</si>
  <si>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</si>
  <si>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</si>
  <si>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</si>
  <si>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</si>
  <si>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</si>
  <si>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</si>
  <si>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UK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</si>
  <si>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</si>
  <si>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</si>
  <si>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</si>
  <si>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</si>
  <si>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</si>
  <si>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Share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</si>
  <si>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</si>
  <si>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</si>
  <si>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</si>
  <si>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</si>
  <si>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</si>
  <si>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</si>
  <si>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</si>
  <si>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</si>
  <si>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</si>
  <si>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</si>
  <si>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</si>
  <si>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</si>
  <si>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</si>
  <si>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</si>
  <si>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</si>
  <si>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</si>
  <si>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</si>
  <si>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</si>
  <si>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</si>
  <si>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</si>
  <si>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</si>
  <si>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</si>
  <si>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</si>
  <si>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</si>
  <si>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</si>
  <si>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</si>
  <si>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</si>
  <si>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</si>
  <si>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</si>
  <si>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</si>
  <si>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</si>
  <si>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</si>
  <si>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</si>
  <si>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</si>
  <si>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</si>
  <si>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</si>
  <si>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</si>
  <si>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</si>
  <si>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</si>
  <si>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</si>
  <si>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</si>
  <si>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</si>
  <si>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</si>
  <si>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</si>
  <si>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</si>
  <si>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</si>
  <si>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</si>
  <si>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</si>
  <si>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</si>
  <si>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</si>
  <si>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</si>
  <si>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</si>
  <si>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</si>
  <si>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</si>
  <si>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</si>
  <si>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</si>
  <si>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</si>
  <si>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</si>
  <si>
    <t>FLH run-of-river</t>
  </si>
  <si>
    <t>FLH reservoir</t>
  </si>
  <si>
    <t xml:space="preserve">AT                  </t>
  </si>
  <si>
    <t xml:space="preserve">BE                  </t>
  </si>
  <si>
    <t xml:space="preserve">BG                  </t>
  </si>
  <si>
    <t xml:space="preserve">CH                  </t>
  </si>
  <si>
    <t xml:space="preserve">CZ                  </t>
  </si>
  <si>
    <t xml:space="preserve">DE                  </t>
  </si>
  <si>
    <t xml:space="preserve">DK                  </t>
  </si>
  <si>
    <t xml:space="preserve">EE                  </t>
  </si>
  <si>
    <t xml:space="preserve">ES                  </t>
  </si>
  <si>
    <t xml:space="preserve">FI                  </t>
  </si>
  <si>
    <t xml:space="preserve">FR                  </t>
  </si>
  <si>
    <t xml:space="preserve">GR                  </t>
  </si>
  <si>
    <t xml:space="preserve">HR                  </t>
  </si>
  <si>
    <t xml:space="preserve">HU                  </t>
  </si>
  <si>
    <t xml:space="preserve">IE                  </t>
  </si>
  <si>
    <t xml:space="preserve">IT                  </t>
  </si>
  <si>
    <t xml:space="preserve">LT                  </t>
  </si>
  <si>
    <t xml:space="preserve">LU                  </t>
  </si>
  <si>
    <t xml:space="preserve">LV                  </t>
  </si>
  <si>
    <t xml:space="preserve">NL                  </t>
  </si>
  <si>
    <t xml:space="preserve">PL                  </t>
  </si>
  <si>
    <t xml:space="preserve">PT                  </t>
  </si>
  <si>
    <t xml:space="preserve">RO                  </t>
  </si>
  <si>
    <t xml:space="preserve">SI                  </t>
  </si>
  <si>
    <t xml:space="preserve">SK                  </t>
  </si>
  <si>
    <t xml:space="preserve">FI </t>
  </si>
  <si>
    <t>MT</t>
  </si>
  <si>
    <t>PO</t>
  </si>
  <si>
    <t xml:space="preserve">MA                  </t>
  </si>
  <si>
    <t>Country comparison</t>
  </si>
  <si>
    <t>Hydro Total</t>
  </si>
  <si>
    <t>Hyreps</t>
  </si>
  <si>
    <t>capacity</t>
  </si>
  <si>
    <t>Balmorel</t>
  </si>
  <si>
    <t>Gustav</t>
  </si>
  <si>
    <t>K5_GNR_ROR_WTR_2030</t>
  </si>
  <si>
    <t>K5_GNR_RES_WTR_NOPMP_2030</t>
  </si>
  <si>
    <t>_A</t>
  </si>
  <si>
    <t>EL</t>
  </si>
  <si>
    <t>GX-Szenarios Hydro Total [large scale plus small scale]</t>
  </si>
  <si>
    <t>RE40-Trade</t>
  </si>
  <si>
    <t>RE40-NoTrade</t>
  </si>
  <si>
    <t>NECP-Trade</t>
  </si>
  <si>
    <t>NECP-NoTrade</t>
  </si>
  <si>
    <t>[Comparison of Green-X results on 2030 (A2) (update 12-2020)_jasper_calcs.xlsx]</t>
  </si>
  <si>
    <t>Szenario name --&gt;</t>
  </si>
  <si>
    <t>SheetName von Gustavs Inputdaten                                                                         --&gt;</t>
  </si>
  <si>
    <t>Spalte1</t>
  </si>
  <si>
    <t>RoR/(RoR+reservoir) %</t>
  </si>
  <si>
    <t>reservoir/(RoR+reservoir) %</t>
  </si>
  <si>
    <t>K5_GNR_RES_WTR_PMP_20302</t>
  </si>
  <si>
    <t>ENTSOE capacities 2020 [MW]</t>
  </si>
  <si>
    <t>Hydro Pumped Storage [MWh]</t>
  </si>
  <si>
    <t>Hydro Pumped Storage [MW]</t>
  </si>
  <si>
    <t>K5_GNR_ST_MSW_BPR_2020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</si>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</sst>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wrapText="1" indent="1"/>
    </xf>
    <xf numFmtId="164" fontId="11" fillId="5" borderId="13" xfId="0" applyNumberFormat="1" applyFont="1" applyFill="1" applyBorder="1"/>
    <xf numFmtId="0" fontId="9" fillId="0" borderId="13" xfId="0" applyFont="1" applyBorder="1" applyAlignment="1">
      <alignment horizontal="right"/>
    </xf>
    <xf numFmtId="164" fontId="11" fillId="5" borderId="0" xfId="0" applyNumberFormat="1" applyFont="1" applyFill="1" applyBorder="1"/>
    <xf numFmtId="0" fontId="10" fillId="0" borderId="0" xfId="0" applyFont="1" applyBorder="1" applyAlignment="1">
      <alignment horizontal="left" wrapText="1" indent="1"/>
    </xf>
    <xf numFmtId="164" fontId="12" fillId="5" borderId="13" xfId="0" applyNumberFormat="1" applyFont="1" applyFill="1" applyBorder="1"/>
    <xf numFmtId="164" fontId="12" fillId="5" borderId="0" xfId="0" applyNumberFormat="1" applyFont="1" applyFill="1" applyBorder="1"/>
    <xf numFmtId="0" fontId="4" fillId="4" borderId="0" xfId="0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1" fontId="0" fillId="4" borderId="1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4" fillId="4" borderId="10" xfId="0" applyFont="1" applyFill="1" applyBorder="1" applyAlignment="1">
      <alignment horizontal="center" vertical="center" wrapText="1"/>
    </xf>
    <xf numFmtId="1" fontId="0" fillId="4" borderId="0" xfId="1" applyNumberFormat="1" applyFont="1" applyFill="1" applyBorder="1"/>
    <xf numFmtId="1" fontId="7" fillId="0" borderId="0" xfId="0" applyNumberFormat="1" applyFont="1"/>
    <xf numFmtId="1" fontId="9" fillId="0" borderId="0" xfId="0" applyNumberFormat="1" applyFont="1" applyAlignment="1">
      <alignment horizontal="right"/>
    </xf>
    <xf numFmtId="1" fontId="11" fillId="5" borderId="0" xfId="0" applyNumberFormat="1" applyFont="1" applyFill="1" applyBorder="1"/>
    <xf numFmtId="1" fontId="12" fillId="5" borderId="0" xfId="0" applyNumberFormat="1" applyFont="1" applyFill="1" applyBorder="1"/>
    <xf numFmtId="1" fontId="9" fillId="0" borderId="0" xfId="0" applyNumberFormat="1" applyFont="1" applyBorder="1" applyAlignment="1">
      <alignment horizontal="right"/>
    </xf>
    <xf numFmtId="1" fontId="11" fillId="5" borderId="13" xfId="0" applyNumberFormat="1" applyFont="1" applyFill="1" applyBorder="1"/>
    <xf numFmtId="1" fontId="12" fillId="5" borderId="13" xfId="0" applyNumberFormat="1" applyFont="1" applyFill="1" applyBorder="1"/>
    <xf numFmtId="1" fontId="9" fillId="0" borderId="0" xfId="0" applyNumberFormat="1" applyFont="1" applyFill="1" applyBorder="1" applyAlignment="1">
      <alignment horizontal="right"/>
    </xf>
    <xf numFmtId="2" fontId="0" fillId="4" borderId="10" xfId="1" applyNumberFormat="1" applyFont="1" applyFill="1" applyBorder="1"/>
    <xf numFmtId="2" fontId="0" fillId="4" borderId="11" xfId="1" applyNumberFormat="1" applyFont="1" applyFill="1" applyBorder="1"/>
    <xf numFmtId="1" fontId="0" fillId="4" borderId="10" xfId="0" applyNumberFormat="1" applyFill="1" applyBorder="1" applyAlignment="1">
      <alignment horizontal="right"/>
    </xf>
    <xf numFmtId="2" fontId="0" fillId="4" borderId="0" xfId="1" applyNumberFormat="1" applyFont="1" applyFill="1" applyBorder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0" borderId="0" xfId="0"/>
    <xf numFmtId="0" fontId="4" fillId="0" borderId="0" xfId="0" applyFont="1"/>
    <xf numFmtId="0" fontId="0" fillId="4" borderId="14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2">
    <dxf>
      <numFmt numFmtId="1" formatCode="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owerPivotData" Target="model/item.data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43" Type="http://schemas.openxmlformats.org/officeDocument/2006/relationships/customXml" Target="../customXml/item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D4:F32" totalsRowShown="0">
  <tableColumns count="3">
    <tableColumn id="1" xr3:uid="{00000000-0010-0000-0000-000001000000}" name="Spalte1">
      <calculatedColumnFormula>CONCATENATE(B5,C5)</calculatedColumnFormula>
    </tableColumn>
    <tableColumn id="2" xr3:uid="{00000000-0010-0000-0000-000002000000}" name="ENTSOE capacities 2020 [MW]" dataDxfId="1">
      <calculatedColumnFormula>IF(INDIRECT(ADDRESS(13,5,1,1,B5),TRUE)="n/e",0,INDIRECT(ADDRESS(13,5,1,1,B5),TRUE))</calculatedColumnFormula>
    </tableColumn>
    <tableColumn id="3" xr3:uid="{00000000-0010-0000-0000-000003000000}" name="K5_GNR_RES_WTR_PMP_2030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topLeftCell="F1" workbookViewId="0">
      <selection activeCell="I4" sqref="I4"/>
    </sheetView>
  </sheetViews>
  <sheetFormatPr baseColWidth="10" defaultRowHeight="15" x14ac:dyDescent="0.25"/>
  <cols>
    <col min="2" max="2" width="14.28515625" bestFit="1" customWidth="1"/>
    <col min="3" max="4" width="14.28515625" customWidth="1"/>
    <col min="5" max="6" width="36" customWidth="1"/>
    <col min="7" max="7" width="31" bestFit="1" customWidth="1"/>
    <col min="8" max="8" width="21.42578125" bestFit="1" customWidth="1"/>
    <col min="10" max="10" width="14.140625" customWidth="1"/>
    <col min="13" max="13" width="10.28515625" customWidth="1"/>
    <col min="18" max="18" width="11.140625" style="53"/>
  </cols>
  <sheetData>
    <row r="1" spans="1:44" x14ac:dyDescent="0.25">
      <c r="B1" t="s">
        <v>680</v>
      </c>
      <c r="E1" t="s">
        <v>677</v>
      </c>
    </row>
    <row r="2" spans="1:44" x14ac:dyDescent="0.25">
      <c r="B2" t="s">
        <v>679</v>
      </c>
      <c r="E2" t="s">
        <v>678</v>
      </c>
    </row>
    <row r="3" spans="1:44" x14ac:dyDescent="0.25">
      <c r="G3" t="s">
        <v>774</v>
      </c>
      <c r="J3" s="70" t="s">
        <v>682</v>
      </c>
      <c r="K3" s="70"/>
      <c r="L3" s="46"/>
      <c r="M3" s="71" t="s">
        <v>782</v>
      </c>
      <c r="N3" s="71"/>
      <c r="O3" s="71"/>
      <c r="P3" s="71"/>
      <c r="Q3" s="51"/>
      <c r="R3" s="54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F3" t="s">
        <v>774</v>
      </c>
      <c r="AJ3" t="s">
        <v>777</v>
      </c>
      <c r="AK3" t="s">
        <v>777</v>
      </c>
      <c r="AL3" t="s">
        <v>775</v>
      </c>
      <c r="AM3" t="s">
        <v>775</v>
      </c>
      <c r="AN3" t="s">
        <v>776</v>
      </c>
      <c r="AO3" t="s">
        <v>776</v>
      </c>
    </row>
    <row r="4" spans="1:44" ht="57.95" customHeight="1" x14ac:dyDescent="0.25">
      <c r="D4" t="s">
        <v>790</v>
      </c>
      <c r="E4" t="s">
        <v>794</v>
      </c>
      <c r="F4" t="s">
        <v>793</v>
      </c>
      <c r="J4" s="50" t="s">
        <v>778</v>
      </c>
      <c r="K4" s="50" t="s">
        <v>779</v>
      </c>
      <c r="L4" s="50" t="s">
        <v>789</v>
      </c>
      <c r="M4" s="72" t="s">
        <v>787</v>
      </c>
      <c r="N4" s="72"/>
      <c r="O4" s="72"/>
      <c r="P4" s="72"/>
      <c r="Q4" s="52"/>
      <c r="R4" s="55" t="s">
        <v>778</v>
      </c>
      <c r="S4" s="50" t="s">
        <v>779</v>
      </c>
      <c r="T4" s="50"/>
      <c r="U4" s="50" t="s">
        <v>778</v>
      </c>
      <c r="V4" s="50" t="s">
        <v>779</v>
      </c>
      <c r="W4" s="50" t="s">
        <v>778</v>
      </c>
      <c r="X4" s="50" t="s">
        <v>779</v>
      </c>
      <c r="Y4" s="50" t="s">
        <v>778</v>
      </c>
      <c r="Z4" s="50" t="s">
        <v>779</v>
      </c>
      <c r="AA4" s="52"/>
      <c r="AB4" s="52"/>
      <c r="AC4" s="52"/>
      <c r="AD4" s="52"/>
    </row>
    <row r="5" spans="1:44" ht="56.25" x14ac:dyDescent="0.3">
      <c r="B5" s="31" t="s">
        <v>681</v>
      </c>
      <c r="C5" s="31"/>
      <c r="D5" s="31" t="s">
        <v>0</v>
      </c>
      <c r="E5" s="33" t="s">
        <v>796</v>
      </c>
      <c r="F5" s="33" t="s">
        <v>795</v>
      </c>
      <c r="G5" s="29" t="s">
        <v>16</v>
      </c>
      <c r="H5" s="30" t="s">
        <v>17</v>
      </c>
      <c r="J5" s="34" t="s">
        <v>791</v>
      </c>
      <c r="K5" s="35" t="s">
        <v>792</v>
      </c>
      <c r="L5" s="49" t="s">
        <v>788</v>
      </c>
      <c r="M5" s="49" t="s">
        <v>783</v>
      </c>
      <c r="N5" s="49" t="s">
        <v>784</v>
      </c>
      <c r="O5" s="49" t="s">
        <v>785</v>
      </c>
      <c r="P5" s="49" t="s">
        <v>786</v>
      </c>
      <c r="Q5" s="49"/>
      <c r="R5" s="56" t="s">
        <v>783</v>
      </c>
      <c r="S5" s="49" t="s">
        <v>783</v>
      </c>
      <c r="T5" s="49"/>
      <c r="U5" s="49" t="s">
        <v>784</v>
      </c>
      <c r="V5" s="49" t="s">
        <v>784</v>
      </c>
      <c r="W5" s="49" t="s">
        <v>785</v>
      </c>
      <c r="X5" s="49" t="s">
        <v>785</v>
      </c>
      <c r="Y5" s="49" t="s">
        <v>786</v>
      </c>
      <c r="Z5" s="49" t="s">
        <v>786</v>
      </c>
      <c r="AA5" s="49"/>
      <c r="AB5" s="49"/>
      <c r="AC5" s="49"/>
      <c r="AD5" s="49"/>
      <c r="AF5" t="s">
        <v>741</v>
      </c>
      <c r="AG5" t="s">
        <v>742</v>
      </c>
      <c r="AI5" s="37" t="s">
        <v>772</v>
      </c>
      <c r="AJ5" s="39" t="s">
        <v>773</v>
      </c>
      <c r="AK5" s="43" t="s">
        <v>773</v>
      </c>
      <c r="AL5" s="29" t="s">
        <v>16</v>
      </c>
      <c r="AM5" s="30" t="s">
        <v>17</v>
      </c>
      <c r="AN5" t="s">
        <v>741</v>
      </c>
      <c r="AO5" t="s">
        <v>742</v>
      </c>
      <c r="AP5" s="37"/>
      <c r="AQ5" s="39"/>
      <c r="AR5" s="43"/>
    </row>
    <row r="6" spans="1:44" x14ac:dyDescent="0.25">
      <c r="A6" s="47" t="s">
        <v>649</v>
      </c>
      <c r="B6" t="s">
        <v>649</v>
      </c>
      <c r="C6" t="s">
        <v>780</v>
      </c>
      <c r="D6" t="str">
        <f>CONCATENATE(B6,C6)</f>
        <v>AT_A</v>
      </c>
      <c r="E6" s="68">
        <f ca="1">IF(INDIRECT(ADDRESS(13,5,1,1,$B6),TRUE)="n/e",0,INDIRECT(ADDRESS(13,5,1,1,$B6),TRUE))</f>
        <v>3120</v>
      </c>
      <c r="F6" s="68">
        <f ca="1">Tabelle1[[#This Row],[ENTSOE capacities 2020 '[MW']]]*10</f>
        <v>31200</v>
      </c>
      <c r="G6" s="68">
        <f ca="1">IF(INDIRECT(ADDRESS(14,5,1,1,$B6),TRUE)="n/e",0,INDIRECT(ADDRESS(14,5,1,1,$B6),TRUE))</f>
        <v>5724</v>
      </c>
      <c r="H6" s="68">
        <f ca="1">IF(INDIRECT(ADDRESS(15,5,1,1,$B6),TRUE)="n/e",0,INDIRECT(ADDRESS(15,5,1,1,$B6),TRUE))</f>
        <v>2436</v>
      </c>
      <c r="I6" s="36"/>
      <c r="J6" s="66">
        <f t="shared" ref="J6:K8" ca="1" si="0">G6/($G6+$H6)</f>
        <v>0.70147058823529407</v>
      </c>
      <c r="K6" s="67">
        <f t="shared" ca="1" si="0"/>
        <v>0.29852941176470588</v>
      </c>
      <c r="L6" s="57"/>
      <c r="M6" s="69" t="e">
        <f t="shared" ref="M6:P35" ca="1" si="1">INDIRECT(ADDRESS(11,ROW(),1,1,CONCATENATE($M$4,M$5)),TRUE)+INDIRECT(ADDRESS(12,ROW(),1,1,CONCATENATE($M$4,M$5)),TRUE)</f>
        <v>#REF!</v>
      </c>
      <c r="N6" s="69" t="e">
        <f t="shared" ca="1" si="1"/>
        <v>#REF!</v>
      </c>
      <c r="O6" s="69" t="e">
        <f t="shared" ca="1" si="1"/>
        <v>#REF!</v>
      </c>
      <c r="P6" s="69" t="e">
        <f t="shared" ca="1" si="1"/>
        <v>#REF!</v>
      </c>
      <c r="Q6" s="69"/>
      <c r="R6" s="66" t="e">
        <f ca="1">J6*M6</f>
        <v>#REF!</v>
      </c>
      <c r="S6" s="69" t="e">
        <f ca="1">K6*N6</f>
        <v>#REF!</v>
      </c>
      <c r="T6" s="69"/>
      <c r="U6" s="69" t="e">
        <f t="shared" ref="U6:U35" ca="1" si="2">$J6*O6</f>
        <v>#REF!</v>
      </c>
      <c r="V6" s="69" t="e">
        <f ca="1">K6*P6</f>
        <v>#REF!</v>
      </c>
      <c r="W6" s="69" t="e">
        <f ca="1">$J6*O6</f>
        <v>#REF!</v>
      </c>
      <c r="X6" s="69" t="e">
        <f ca="1">K6*O6</f>
        <v>#REF!</v>
      </c>
      <c r="Y6" s="69" t="e">
        <f ca="1">$J6*P6</f>
        <v>#REF!</v>
      </c>
      <c r="Z6" s="69" t="e">
        <f ca="1">K6*P6</f>
        <v>#REF!</v>
      </c>
      <c r="AA6" s="57"/>
      <c r="AB6" s="57"/>
      <c r="AC6" s="57"/>
      <c r="AD6" s="57"/>
      <c r="AE6" s="36" t="s">
        <v>743</v>
      </c>
      <c r="AF6" s="36">
        <v>5592.1787709497203</v>
      </c>
      <c r="AG6" s="36">
        <v>1328.9839313761024</v>
      </c>
      <c r="AH6" s="58" t="s">
        <v>649</v>
      </c>
      <c r="AI6" s="59" t="s">
        <v>649</v>
      </c>
      <c r="AJ6" s="60">
        <v>10.70374560546875</v>
      </c>
      <c r="AK6" s="61">
        <v>46.416210937500004</v>
      </c>
      <c r="AL6" s="36">
        <f t="shared" ref="AL6:AL29" ca="1" si="3">AJ6*J6</f>
        <v>7.5083627261891079</v>
      </c>
      <c r="AM6" s="36">
        <f t="shared" ref="AM6:AM29" ca="1" si="4">AJ6*K6</f>
        <v>3.1953828792796415</v>
      </c>
      <c r="AN6" s="36">
        <f t="shared" ref="AN6:AN29" si="5">AF6</f>
        <v>5592.1787709497203</v>
      </c>
      <c r="AO6" s="36">
        <f ca="1">1000*(AK6-AL6*AN6/1000)/AM6</f>
        <v>1385.782068317701</v>
      </c>
      <c r="AP6" s="38"/>
      <c r="AQ6" s="42"/>
      <c r="AR6" s="45"/>
    </row>
    <row r="7" spans="1:44" ht="15.75" customHeight="1" x14ac:dyDescent="0.25">
      <c r="A7" s="47" t="s">
        <v>650</v>
      </c>
      <c r="B7" t="s">
        <v>650</v>
      </c>
      <c r="C7" t="s">
        <v>780</v>
      </c>
      <c r="D7" t="str">
        <f t="shared" ref="D7:D35" si="6">CONCATENATE(B7,C7)</f>
        <v>BE_A</v>
      </c>
      <c r="E7" s="68" t="str">
        <f t="shared" ref="E7:E24" ca="1" si="7">IF(INDIRECT(ADDRESS(13,5,1,1,B7),TRUE)="n/e",0,INDIRECT(ADDRESS(13,5,1,1,B7),TRUE))</f>
        <v>1308</v>
      </c>
      <c r="F7" s="68">
        <f ca="1">Tabelle1[[#This Row],[ENTSOE capacities 2020 '[MW']]]*10</f>
        <v>13080</v>
      </c>
      <c r="G7" s="68" t="str">
        <f t="shared" ref="G7:G35" ca="1" si="8">IF(INDIRECT(ADDRESS(14,5,1,1,$B7),TRUE)="n/e",0,INDIRECT(ADDRESS(14,5,1,1,$B7),TRUE))</f>
        <v>181</v>
      </c>
      <c r="H7" s="68">
        <f t="shared" ref="H7:H8" ca="1" si="9">IF(INDIRECT(ADDRESS(15,5,1,1,$B7),TRUE)="n/e",0,INDIRECT(ADDRESS(15,5,1,1,$B7),TRUE))</f>
        <v>0</v>
      </c>
      <c r="I7" s="36"/>
      <c r="J7" s="66">
        <f t="shared" ca="1" si="0"/>
        <v>1</v>
      </c>
      <c r="K7" s="67">
        <f t="shared" ca="1" si="0"/>
        <v>0</v>
      </c>
      <c r="L7" s="57"/>
      <c r="M7" s="69" t="e">
        <f t="shared" ca="1" si="1"/>
        <v>#REF!</v>
      </c>
      <c r="N7" s="69" t="e">
        <f t="shared" ca="1" si="1"/>
        <v>#REF!</v>
      </c>
      <c r="O7" s="69" t="e">
        <f t="shared" ca="1" si="1"/>
        <v>#REF!</v>
      </c>
      <c r="P7" s="69" t="e">
        <f t="shared" ca="1" si="1"/>
        <v>#REF!</v>
      </c>
      <c r="Q7" s="69"/>
      <c r="R7" s="66" t="e">
        <f t="shared" ref="R7:R35" ca="1" si="10">J7*M7</f>
        <v>#REF!</v>
      </c>
      <c r="S7" s="69" t="e">
        <f t="shared" ref="S7:S35" ca="1" si="11">K7*N7</f>
        <v>#REF!</v>
      </c>
      <c r="T7" s="69"/>
      <c r="U7" s="69" t="e">
        <f t="shared" ca="1" si="2"/>
        <v>#REF!</v>
      </c>
      <c r="V7" s="69" t="e">
        <f t="shared" ref="V7:V35" ca="1" si="12">K7*P7</f>
        <v>#REF!</v>
      </c>
      <c r="W7" s="69" t="e">
        <f t="shared" ref="W7:W35" ca="1" si="13">$J7*O7</f>
        <v>#REF!</v>
      </c>
      <c r="X7" s="69" t="e">
        <f t="shared" ref="X7:X35" ca="1" si="14">K7*O7</f>
        <v>#REF!</v>
      </c>
      <c r="Y7" s="69" t="e">
        <f t="shared" ref="Y7:Y35" ca="1" si="15">$J7*P7</f>
        <v>#REF!</v>
      </c>
      <c r="Z7" s="69" t="e">
        <f t="shared" ref="Z7:Z35" ca="1" si="16">K7*P7</f>
        <v>#REF!</v>
      </c>
      <c r="AA7" s="57"/>
      <c r="AB7" s="57"/>
      <c r="AC7" s="57"/>
      <c r="AD7" s="57"/>
      <c r="AE7" s="36" t="s">
        <v>744</v>
      </c>
      <c r="AF7" s="36">
        <v>3333.3333333333335</v>
      </c>
      <c r="AG7" s="36">
        <v>1263.9318885448915</v>
      </c>
      <c r="AH7" s="58" t="s">
        <v>650</v>
      </c>
      <c r="AI7" s="62" t="s">
        <v>650</v>
      </c>
      <c r="AJ7" s="63">
        <v>0.12291976165771484</v>
      </c>
      <c r="AK7" s="64">
        <v>0.35055613708496092</v>
      </c>
      <c r="AL7" s="36">
        <f t="shared" ca="1" si="3"/>
        <v>0.12291976165771484</v>
      </c>
      <c r="AM7" s="36">
        <f t="shared" ca="1" si="4"/>
        <v>0</v>
      </c>
      <c r="AN7" s="36">
        <f t="shared" si="5"/>
        <v>3333.3333333333335</v>
      </c>
      <c r="AO7" s="36">
        <v>0</v>
      </c>
      <c r="AP7" s="41"/>
      <c r="AQ7" s="40"/>
      <c r="AR7" s="44"/>
    </row>
    <row r="8" spans="1:44" x14ac:dyDescent="0.25">
      <c r="A8" s="47" t="s">
        <v>651</v>
      </c>
      <c r="B8" t="s">
        <v>651</v>
      </c>
      <c r="C8" t="s">
        <v>780</v>
      </c>
      <c r="D8" t="str">
        <f t="shared" si="6"/>
        <v>BG_A</v>
      </c>
      <c r="E8" s="68" t="str">
        <f t="shared" ca="1" si="7"/>
        <v>864</v>
      </c>
      <c r="F8" s="68">
        <f ca="1">Tabelle1[[#This Row],[ENTSOE capacities 2020 '[MW']]]*10</f>
        <v>8640</v>
      </c>
      <c r="G8" s="68" t="str">
        <f t="shared" ca="1" si="8"/>
        <v>537</v>
      </c>
      <c r="H8" s="68" t="str">
        <f t="shared" ca="1" si="9"/>
        <v>1810</v>
      </c>
      <c r="I8" s="36"/>
      <c r="J8" s="66">
        <f t="shared" ca="1" si="0"/>
        <v>0.22880272688538561</v>
      </c>
      <c r="K8" s="67">
        <f t="shared" ca="1" si="0"/>
        <v>0.77119727311461439</v>
      </c>
      <c r="L8" s="57"/>
      <c r="M8" s="69" t="e">
        <f t="shared" ca="1" si="1"/>
        <v>#REF!</v>
      </c>
      <c r="N8" s="69" t="e">
        <f t="shared" ca="1" si="1"/>
        <v>#REF!</v>
      </c>
      <c r="O8" s="69" t="e">
        <f t="shared" ca="1" si="1"/>
        <v>#REF!</v>
      </c>
      <c r="P8" s="69" t="e">
        <f t="shared" ca="1" si="1"/>
        <v>#REF!</v>
      </c>
      <c r="Q8" s="69"/>
      <c r="R8" s="66" t="e">
        <f t="shared" ca="1" si="10"/>
        <v>#REF!</v>
      </c>
      <c r="S8" s="69" t="e">
        <f t="shared" ca="1" si="11"/>
        <v>#REF!</v>
      </c>
      <c r="T8" s="69"/>
      <c r="U8" s="69" t="e">
        <f t="shared" ca="1" si="2"/>
        <v>#REF!</v>
      </c>
      <c r="V8" s="69" t="e">
        <f t="shared" ca="1" si="12"/>
        <v>#REF!</v>
      </c>
      <c r="W8" s="69" t="e">
        <f t="shared" ca="1" si="13"/>
        <v>#REF!</v>
      </c>
      <c r="X8" s="69" t="e">
        <f t="shared" ca="1" si="14"/>
        <v>#REF!</v>
      </c>
      <c r="Y8" s="69" t="e">
        <f t="shared" ca="1" si="15"/>
        <v>#REF!</v>
      </c>
      <c r="Z8" s="69" t="e">
        <f t="shared" ca="1" si="16"/>
        <v>#REF!</v>
      </c>
      <c r="AA8" s="57"/>
      <c r="AB8" s="57"/>
      <c r="AC8" s="57"/>
      <c r="AD8" s="57"/>
      <c r="AE8" s="36" t="s">
        <v>745</v>
      </c>
      <c r="AF8" s="36">
        <v>2395.4372623574141</v>
      </c>
      <c r="AG8" s="36">
        <v>1100.0080327737166</v>
      </c>
      <c r="AH8" s="58" t="s">
        <v>651</v>
      </c>
      <c r="AI8" s="59" t="s">
        <v>651</v>
      </c>
      <c r="AJ8" s="63">
        <v>2.4055921630859376</v>
      </c>
      <c r="AK8" s="64">
        <v>4.3093948364257813</v>
      </c>
      <c r="AL8" s="36">
        <f t="shared" ca="1" si="3"/>
        <v>0.55040604668817583</v>
      </c>
      <c r="AM8" s="36">
        <f t="shared" ca="1" si="4"/>
        <v>1.8551861163977619</v>
      </c>
      <c r="AN8" s="36">
        <f t="shared" si="5"/>
        <v>2395.4372623574141</v>
      </c>
      <c r="AO8" s="36">
        <f ca="1">1000*(AK8-AL8*AN8/1000)/AM8</f>
        <v>1612.2003373815774</v>
      </c>
      <c r="AP8" s="38"/>
      <c r="AQ8" s="40"/>
      <c r="AR8" s="44"/>
    </row>
    <row r="9" spans="1:44" x14ac:dyDescent="0.25">
      <c r="A9" s="47" t="s">
        <v>653</v>
      </c>
      <c r="B9" t="s">
        <v>653</v>
      </c>
      <c r="C9" t="s">
        <v>780</v>
      </c>
      <c r="D9" t="str">
        <f t="shared" si="6"/>
        <v>CY_A</v>
      </c>
      <c r="E9" s="68">
        <f t="shared" ca="1" si="7"/>
        <v>0</v>
      </c>
      <c r="F9" s="68">
        <f ca="1">Tabelle1[[#This Row],[ENTSOE capacities 2020 '[MW']]]*10</f>
        <v>0</v>
      </c>
      <c r="G9" s="68">
        <f t="shared" ca="1" si="8"/>
        <v>0</v>
      </c>
      <c r="H9" s="68">
        <f ca="1">IF(INDIRECT(ADDRESS(15,5,1,1,$B9),TRUE)="n/e",0,INDIRECT(ADDRESS(15,5,1,1,$B9),TRUE))</f>
        <v>0</v>
      </c>
      <c r="I9" s="36"/>
      <c r="J9" s="66">
        <v>0</v>
      </c>
      <c r="K9" s="67">
        <v>0</v>
      </c>
      <c r="L9" s="57"/>
      <c r="M9" s="69" t="e">
        <f t="shared" ca="1" si="1"/>
        <v>#REF!</v>
      </c>
      <c r="N9" s="69" t="e">
        <f t="shared" ca="1" si="1"/>
        <v>#REF!</v>
      </c>
      <c r="O9" s="69" t="e">
        <f t="shared" ca="1" si="1"/>
        <v>#REF!</v>
      </c>
      <c r="P9" s="69" t="e">
        <f t="shared" ca="1" si="1"/>
        <v>#REF!</v>
      </c>
      <c r="Q9" s="69"/>
      <c r="R9" s="66" t="e">
        <f t="shared" ca="1" si="10"/>
        <v>#REF!</v>
      </c>
      <c r="S9" s="69" t="e">
        <f t="shared" ca="1" si="11"/>
        <v>#REF!</v>
      </c>
      <c r="T9" s="69"/>
      <c r="U9" s="69" t="e">
        <f t="shared" ca="1" si="2"/>
        <v>#REF!</v>
      </c>
      <c r="V9" s="69" t="e">
        <f t="shared" ca="1" si="12"/>
        <v>#REF!</v>
      </c>
      <c r="W9" s="69" t="e">
        <f t="shared" ca="1" si="13"/>
        <v>#REF!</v>
      </c>
      <c r="X9" s="69" t="e">
        <f t="shared" ca="1" si="14"/>
        <v>#REF!</v>
      </c>
      <c r="Y9" s="69" t="e">
        <f t="shared" ca="1" si="15"/>
        <v>#REF!</v>
      </c>
      <c r="Z9" s="69" t="e">
        <f t="shared" ca="1" si="16"/>
        <v>#REF!</v>
      </c>
      <c r="AA9" s="57"/>
      <c r="AB9" s="57"/>
      <c r="AC9" s="57"/>
      <c r="AD9" s="57"/>
      <c r="AE9" s="58" t="s">
        <v>653</v>
      </c>
      <c r="AF9" s="36">
        <v>0</v>
      </c>
      <c r="AG9" s="36">
        <v>0</v>
      </c>
      <c r="AH9" s="58" t="s">
        <v>653</v>
      </c>
      <c r="AI9" s="59" t="s">
        <v>653</v>
      </c>
      <c r="AJ9" s="63">
        <v>1.544201135635376E-3</v>
      </c>
      <c r="AK9" s="64">
        <v>4.702603340148926E-3</v>
      </c>
      <c r="AL9" s="36">
        <f t="shared" si="3"/>
        <v>0</v>
      </c>
      <c r="AM9" s="36">
        <f t="shared" si="4"/>
        <v>0</v>
      </c>
      <c r="AN9" s="36">
        <f t="shared" si="5"/>
        <v>0</v>
      </c>
      <c r="AO9" s="36">
        <v>0</v>
      </c>
    </row>
    <row r="10" spans="1:44" x14ac:dyDescent="0.25">
      <c r="A10" s="47" t="s">
        <v>654</v>
      </c>
      <c r="B10" t="s">
        <v>654</v>
      </c>
      <c r="C10" t="s">
        <v>780</v>
      </c>
      <c r="D10" t="str">
        <f t="shared" si="6"/>
        <v>CZ_A</v>
      </c>
      <c r="E10" s="68" t="str">
        <f t="shared" ca="1" si="7"/>
        <v>1172</v>
      </c>
      <c r="F10" s="68">
        <f ca="1">Tabelle1[[#This Row],[ENTSOE capacities 2020 '[MW']]]*10</f>
        <v>11720</v>
      </c>
      <c r="G10" s="68" t="str">
        <f t="shared" ca="1" si="8"/>
        <v>334</v>
      </c>
      <c r="H10" s="68" t="str">
        <f ca="1">IF(INDIRECT(ADDRESS(15,5,1,1,$B10),TRUE)="n/e",0,INDIRECT(ADDRESS(15,5,1,1,$B10),TRUE))</f>
        <v>754</v>
      </c>
      <c r="I10" s="36"/>
      <c r="J10" s="66">
        <f t="shared" ref="J10:K12" ca="1" si="17">G10/($G10+$H10)</f>
        <v>0.30698529411764708</v>
      </c>
      <c r="K10" s="67">
        <f t="shared" ca="1" si="17"/>
        <v>0.69301470588235292</v>
      </c>
      <c r="L10" s="57"/>
      <c r="M10" s="69" t="e">
        <f t="shared" ca="1" si="1"/>
        <v>#REF!</v>
      </c>
      <c r="N10" s="69" t="e">
        <f t="shared" ca="1" si="1"/>
        <v>#REF!</v>
      </c>
      <c r="O10" s="69" t="e">
        <f t="shared" ca="1" si="1"/>
        <v>#REF!</v>
      </c>
      <c r="P10" s="69" t="e">
        <f t="shared" ca="1" si="1"/>
        <v>#REF!</v>
      </c>
      <c r="Q10" s="69"/>
      <c r="R10" s="66" t="e">
        <f t="shared" ca="1" si="10"/>
        <v>#REF!</v>
      </c>
      <c r="S10" s="69" t="e">
        <f t="shared" ca="1" si="11"/>
        <v>#REF!</v>
      </c>
      <c r="T10" s="69"/>
      <c r="U10" s="69" t="e">
        <f t="shared" ca="1" si="2"/>
        <v>#REF!</v>
      </c>
      <c r="V10" s="69" t="e">
        <f t="shared" ca="1" si="12"/>
        <v>#REF!</v>
      </c>
      <c r="W10" s="69" t="e">
        <f t="shared" ca="1" si="13"/>
        <v>#REF!</v>
      </c>
      <c r="X10" s="69" t="e">
        <f t="shared" ca="1" si="14"/>
        <v>#REF!</v>
      </c>
      <c r="Y10" s="69" t="e">
        <f t="shared" ca="1" si="15"/>
        <v>#REF!</v>
      </c>
      <c r="Z10" s="69" t="e">
        <f t="shared" ca="1" si="16"/>
        <v>#REF!</v>
      </c>
      <c r="AA10" s="57"/>
      <c r="AB10" s="57"/>
      <c r="AC10" s="57"/>
      <c r="AD10" s="57"/>
      <c r="AE10" s="36" t="s">
        <v>747</v>
      </c>
      <c r="AF10" s="36">
        <v>3902.3569023569021</v>
      </c>
      <c r="AG10" s="36">
        <v>1142.3396514195833</v>
      </c>
      <c r="AH10" s="58" t="s">
        <v>654</v>
      </c>
      <c r="AI10" s="59" t="s">
        <v>654</v>
      </c>
      <c r="AJ10" s="63">
        <v>1.1862899169921874</v>
      </c>
      <c r="AK10" s="64">
        <v>2.4188687133789064</v>
      </c>
      <c r="AL10" s="36">
        <f t="shared" ca="1" si="3"/>
        <v>0.36417355907664578</v>
      </c>
      <c r="AM10" s="36">
        <f t="shared" ca="1" si="4"/>
        <v>0.82211635791554161</v>
      </c>
      <c r="AN10" s="36">
        <f t="shared" si="5"/>
        <v>3902.3569023569021</v>
      </c>
      <c r="AO10" s="36">
        <f ca="1">1000*(AK10-AL10*AN10/1000)/AM10</f>
        <v>1213.6159338685472</v>
      </c>
      <c r="AP10" s="38"/>
      <c r="AQ10" s="40"/>
      <c r="AR10" s="44"/>
    </row>
    <row r="11" spans="1:44" x14ac:dyDescent="0.25">
      <c r="A11" s="47" t="s">
        <v>655</v>
      </c>
      <c r="B11" t="s">
        <v>655</v>
      </c>
      <c r="C11" t="s">
        <v>780</v>
      </c>
      <c r="D11" t="str">
        <f t="shared" si="6"/>
        <v>DE_A</v>
      </c>
      <c r="E11" s="68" t="str">
        <f t="shared" ca="1" si="7"/>
        <v>9422</v>
      </c>
      <c r="F11" s="68">
        <f ca="1">Tabelle1[[#This Row],[ENTSOE capacities 2020 '[MW']]]*10</f>
        <v>94220</v>
      </c>
      <c r="G11" s="68" t="str">
        <f t="shared" ca="1" si="8"/>
        <v>3970</v>
      </c>
      <c r="H11" s="68" t="str">
        <f t="shared" ref="H11" ca="1" si="18">IF(INDIRECT(ADDRESS(15,5,1,1,$B11),TRUE)="n/e",0,INDIRECT(ADDRESS(15,5,1,1,$B11),TRUE))</f>
        <v>1298</v>
      </c>
      <c r="I11" s="36"/>
      <c r="J11" s="66">
        <f t="shared" ca="1" si="17"/>
        <v>0.75360668185269553</v>
      </c>
      <c r="K11" s="67">
        <f t="shared" ca="1" si="17"/>
        <v>0.24639331814730447</v>
      </c>
      <c r="L11" s="57"/>
      <c r="M11" s="69" t="e">
        <f t="shared" ca="1" si="1"/>
        <v>#REF!</v>
      </c>
      <c r="N11" s="69" t="e">
        <f t="shared" ca="1" si="1"/>
        <v>#REF!</v>
      </c>
      <c r="O11" s="69" t="e">
        <f t="shared" ca="1" si="1"/>
        <v>#REF!</v>
      </c>
      <c r="P11" s="69" t="e">
        <f t="shared" ca="1" si="1"/>
        <v>#REF!</v>
      </c>
      <c r="Q11" s="69"/>
      <c r="R11" s="66" t="e">
        <f t="shared" ca="1" si="10"/>
        <v>#REF!</v>
      </c>
      <c r="S11" s="69" t="e">
        <f t="shared" ca="1" si="11"/>
        <v>#REF!</v>
      </c>
      <c r="T11" s="69"/>
      <c r="U11" s="69" t="e">
        <f t="shared" ca="1" si="2"/>
        <v>#REF!</v>
      </c>
      <c r="V11" s="69" t="e">
        <f t="shared" ca="1" si="12"/>
        <v>#REF!</v>
      </c>
      <c r="W11" s="69" t="e">
        <f t="shared" ca="1" si="13"/>
        <v>#REF!</v>
      </c>
      <c r="X11" s="69" t="e">
        <f t="shared" ca="1" si="14"/>
        <v>#REF!</v>
      </c>
      <c r="Y11" s="69" t="e">
        <f t="shared" ca="1" si="15"/>
        <v>#REF!</v>
      </c>
      <c r="Z11" s="69" t="e">
        <f t="shared" ca="1" si="16"/>
        <v>#REF!</v>
      </c>
      <c r="AA11" s="57"/>
      <c r="AB11" s="57"/>
      <c r="AC11" s="57"/>
      <c r="AD11" s="57"/>
      <c r="AE11" s="36" t="s">
        <v>748</v>
      </c>
      <c r="AF11" s="36">
        <v>3184.588881462867</v>
      </c>
      <c r="AG11" s="36">
        <v>1926.3532642295802</v>
      </c>
      <c r="AH11" s="58" t="s">
        <v>655</v>
      </c>
      <c r="AI11" s="59" t="s">
        <v>655</v>
      </c>
      <c r="AJ11" s="63">
        <v>4.7215722656250003</v>
      </c>
      <c r="AK11" s="64">
        <v>21.410610839843752</v>
      </c>
      <c r="AL11" s="36">
        <f t="shared" ca="1" si="3"/>
        <v>3.5582084082253704</v>
      </c>
      <c r="AM11" s="36">
        <f t="shared" ca="1" si="4"/>
        <v>1.1633638573996299</v>
      </c>
      <c r="AN11" s="36">
        <f t="shared" si="5"/>
        <v>3184.588881462867</v>
      </c>
      <c r="AO11" s="36">
        <f ca="1">1000*(AK11-AL11*AN11/1000)/AM11</f>
        <v>8663.8241690013492</v>
      </c>
      <c r="AP11" s="38"/>
      <c r="AQ11" s="40"/>
      <c r="AR11" s="44"/>
    </row>
    <row r="12" spans="1:44" x14ac:dyDescent="0.25">
      <c r="A12" s="47" t="s">
        <v>656</v>
      </c>
      <c r="B12" t="s">
        <v>656</v>
      </c>
      <c r="C12" t="s">
        <v>780</v>
      </c>
      <c r="D12" t="str">
        <f t="shared" si="6"/>
        <v>DK_A</v>
      </c>
      <c r="E12" s="68">
        <f t="shared" ca="1" si="7"/>
        <v>0</v>
      </c>
      <c r="F12" s="68">
        <f ca="1">Tabelle1[[#This Row],[ENTSOE capacities 2020 '[MW']]]*10</f>
        <v>0</v>
      </c>
      <c r="G12" s="68" t="str">
        <f t="shared" ca="1" si="8"/>
        <v>7</v>
      </c>
      <c r="H12" s="68">
        <f ca="1">IF(INDIRECT(ADDRESS(15,5,1,1,$B12),TRUE)="n/e",0,INDIRECT(ADDRESS(15,5,1,1,$B12),TRUE))</f>
        <v>0</v>
      </c>
      <c r="I12" s="36"/>
      <c r="J12" s="66">
        <f t="shared" ca="1" si="17"/>
        <v>1</v>
      </c>
      <c r="K12" s="67">
        <f t="shared" ca="1" si="17"/>
        <v>0</v>
      </c>
      <c r="L12" s="57"/>
      <c r="M12" s="69" t="e">
        <f t="shared" ca="1" si="1"/>
        <v>#REF!</v>
      </c>
      <c r="N12" s="69" t="e">
        <f t="shared" ca="1" si="1"/>
        <v>#REF!</v>
      </c>
      <c r="O12" s="69" t="e">
        <f t="shared" ca="1" si="1"/>
        <v>#REF!</v>
      </c>
      <c r="P12" s="69" t="e">
        <f t="shared" ca="1" si="1"/>
        <v>#REF!</v>
      </c>
      <c r="Q12" s="69"/>
      <c r="R12" s="66" t="e">
        <f t="shared" ca="1" si="10"/>
        <v>#REF!</v>
      </c>
      <c r="S12" s="69" t="e">
        <f t="shared" ca="1" si="11"/>
        <v>#REF!</v>
      </c>
      <c r="T12" s="69"/>
      <c r="U12" s="69" t="e">
        <f t="shared" ca="1" si="2"/>
        <v>#REF!</v>
      </c>
      <c r="V12" s="69" t="e">
        <f t="shared" ca="1" si="12"/>
        <v>#REF!</v>
      </c>
      <c r="W12" s="69" t="e">
        <f t="shared" ca="1" si="13"/>
        <v>#REF!</v>
      </c>
      <c r="X12" s="69" t="e">
        <f t="shared" ca="1" si="14"/>
        <v>#REF!</v>
      </c>
      <c r="Y12" s="69" t="e">
        <f t="shared" ca="1" si="15"/>
        <v>#REF!</v>
      </c>
      <c r="Z12" s="69" t="e">
        <f t="shared" ca="1" si="16"/>
        <v>#REF!</v>
      </c>
      <c r="AA12" s="57"/>
      <c r="AB12" s="57"/>
      <c r="AC12" s="57"/>
      <c r="AD12" s="57"/>
      <c r="AE12" s="36" t="s">
        <v>749</v>
      </c>
      <c r="AF12" s="36">
        <v>3010.7526881720428</v>
      </c>
      <c r="AG12" s="36" t="e">
        <v>#DIV/0!</v>
      </c>
      <c r="AH12" s="58" t="s">
        <v>656</v>
      </c>
      <c r="AI12" s="59" t="s">
        <v>656</v>
      </c>
      <c r="AJ12" s="63">
        <v>1.0999999046325684E-2</v>
      </c>
      <c r="AK12" s="64">
        <v>2.636296272277832E-2</v>
      </c>
      <c r="AL12" s="36">
        <f t="shared" ca="1" si="3"/>
        <v>1.0999999046325684E-2</v>
      </c>
      <c r="AM12" s="36">
        <f t="shared" ca="1" si="4"/>
        <v>0</v>
      </c>
      <c r="AN12" s="36">
        <f t="shared" si="5"/>
        <v>3010.7526881720428</v>
      </c>
      <c r="AO12" s="36">
        <v>0</v>
      </c>
      <c r="AP12" s="38"/>
      <c r="AQ12" s="40"/>
      <c r="AR12" s="44"/>
    </row>
    <row r="13" spans="1:44" x14ac:dyDescent="0.25">
      <c r="A13" s="47" t="s">
        <v>657</v>
      </c>
      <c r="B13" t="s">
        <v>657</v>
      </c>
      <c r="C13" t="s">
        <v>780</v>
      </c>
      <c r="D13" t="str">
        <f t="shared" si="6"/>
        <v>EE_A</v>
      </c>
      <c r="E13" s="68">
        <f t="shared" ca="1" si="7"/>
        <v>8</v>
      </c>
      <c r="F13" s="68">
        <f ca="1">Tabelle1[[#This Row],[ENTSOE capacities 2020 '[MW']]]*10</f>
        <v>80</v>
      </c>
      <c r="G13" s="68">
        <f t="shared" ca="1" si="8"/>
        <v>0</v>
      </c>
      <c r="H13" s="68">
        <f t="shared" ref="H13" ca="1" si="19">IF(INDIRECT(ADDRESS(15,5,1,1,$B13),TRUE)="n/e",0,INDIRECT(ADDRESS(15,5,1,1,$B13),TRUE))</f>
        <v>0</v>
      </c>
      <c r="I13" s="36"/>
      <c r="J13" s="66">
        <v>0</v>
      </c>
      <c r="K13" s="67">
        <v>0</v>
      </c>
      <c r="L13" s="57"/>
      <c r="M13" s="69" t="e">
        <f t="shared" ca="1" si="1"/>
        <v>#REF!</v>
      </c>
      <c r="N13" s="69" t="e">
        <f t="shared" ca="1" si="1"/>
        <v>#REF!</v>
      </c>
      <c r="O13" s="69" t="e">
        <f t="shared" ca="1" si="1"/>
        <v>#REF!</v>
      </c>
      <c r="P13" s="69" t="e">
        <f t="shared" ca="1" si="1"/>
        <v>#REF!</v>
      </c>
      <c r="Q13" s="69"/>
      <c r="R13" s="66" t="e">
        <f t="shared" ca="1" si="10"/>
        <v>#REF!</v>
      </c>
      <c r="S13" s="69" t="e">
        <f t="shared" ca="1" si="11"/>
        <v>#REF!</v>
      </c>
      <c r="T13" s="69"/>
      <c r="U13" s="69" t="e">
        <f t="shared" ca="1" si="2"/>
        <v>#REF!</v>
      </c>
      <c r="V13" s="69" t="e">
        <f t="shared" ca="1" si="12"/>
        <v>#REF!</v>
      </c>
      <c r="W13" s="69" t="e">
        <f t="shared" ca="1" si="13"/>
        <v>#REF!</v>
      </c>
      <c r="X13" s="69" t="e">
        <f t="shared" ca="1" si="14"/>
        <v>#REF!</v>
      </c>
      <c r="Y13" s="69" t="e">
        <f t="shared" ca="1" si="15"/>
        <v>#REF!</v>
      </c>
      <c r="Z13" s="69" t="e">
        <f t="shared" ca="1" si="16"/>
        <v>#REF!</v>
      </c>
      <c r="AA13" s="57"/>
      <c r="AB13" s="57"/>
      <c r="AC13" s="57"/>
      <c r="AD13" s="57"/>
      <c r="AE13" s="36" t="s">
        <v>750</v>
      </c>
      <c r="AF13" s="36">
        <v>3750</v>
      </c>
      <c r="AG13" s="36" t="e">
        <v>#DIV/0!</v>
      </c>
      <c r="AH13" s="58" t="s">
        <v>657</v>
      </c>
      <c r="AI13" s="59" t="s">
        <v>657</v>
      </c>
      <c r="AJ13" s="63">
        <v>8.0999994277954103E-3</v>
      </c>
      <c r="AK13" s="64">
        <v>3.3113571166992185E-2</v>
      </c>
      <c r="AL13" s="36">
        <f t="shared" si="3"/>
        <v>0</v>
      </c>
      <c r="AM13" s="36">
        <f t="shared" si="4"/>
        <v>0</v>
      </c>
      <c r="AN13" s="36">
        <f t="shared" si="5"/>
        <v>3750</v>
      </c>
      <c r="AO13" s="36">
        <v>0</v>
      </c>
      <c r="AP13" s="38"/>
      <c r="AQ13" s="40"/>
      <c r="AR13" s="44"/>
    </row>
    <row r="14" spans="1:44" x14ac:dyDescent="0.25">
      <c r="A14" s="47" t="s">
        <v>658</v>
      </c>
      <c r="B14" t="s">
        <v>658</v>
      </c>
      <c r="C14" t="s">
        <v>780</v>
      </c>
      <c r="D14" t="str">
        <f t="shared" si="6"/>
        <v>ES_A</v>
      </c>
      <c r="E14" s="68">
        <f t="shared" ca="1" si="7"/>
        <v>5645</v>
      </c>
      <c r="F14" s="68">
        <f ca="1">Tabelle1[[#This Row],[ENTSOE capacities 2020 '[MW']]]*10</f>
        <v>56450</v>
      </c>
      <c r="G14" s="68">
        <f t="shared" ca="1" si="8"/>
        <v>1155</v>
      </c>
      <c r="H14" s="68">
        <f ca="1">IF(INDIRECT(ADDRESS(15,5,1,1,$B14),TRUE)="n/e",0,INDIRECT(ADDRESS(15,5,1,1,$B14),TRUE))</f>
        <v>19139</v>
      </c>
      <c r="I14" s="36"/>
      <c r="J14" s="66">
        <f t="shared" ref="J14:K19" ca="1" si="20">G14/($G14+$H14)</f>
        <v>5.6913373410860356E-2</v>
      </c>
      <c r="K14" s="67">
        <f t="shared" ca="1" si="20"/>
        <v>0.94308662658913966</v>
      </c>
      <c r="L14" s="57"/>
      <c r="M14" s="69" t="e">
        <f t="shared" ca="1" si="1"/>
        <v>#REF!</v>
      </c>
      <c r="N14" s="69" t="e">
        <f t="shared" ca="1" si="1"/>
        <v>#REF!</v>
      </c>
      <c r="O14" s="69" t="e">
        <f t="shared" ca="1" si="1"/>
        <v>#REF!</v>
      </c>
      <c r="P14" s="69" t="e">
        <f t="shared" ca="1" si="1"/>
        <v>#REF!</v>
      </c>
      <c r="Q14" s="69"/>
      <c r="R14" s="66" t="e">
        <f t="shared" ca="1" si="10"/>
        <v>#REF!</v>
      </c>
      <c r="S14" s="69" t="e">
        <f t="shared" ca="1" si="11"/>
        <v>#REF!</v>
      </c>
      <c r="T14" s="69"/>
      <c r="U14" s="69" t="e">
        <f t="shared" ca="1" si="2"/>
        <v>#REF!</v>
      </c>
      <c r="V14" s="69" t="e">
        <f t="shared" ca="1" si="12"/>
        <v>#REF!</v>
      </c>
      <c r="W14" s="69" t="e">
        <f t="shared" ca="1" si="13"/>
        <v>#REF!</v>
      </c>
      <c r="X14" s="69" t="e">
        <f t="shared" ca="1" si="14"/>
        <v>#REF!</v>
      </c>
      <c r="Y14" s="69" t="e">
        <f t="shared" ca="1" si="15"/>
        <v>#REF!</v>
      </c>
      <c r="Z14" s="69" t="e">
        <f t="shared" ca="1" si="16"/>
        <v>#REF!</v>
      </c>
      <c r="AA14" s="57"/>
      <c r="AB14" s="57"/>
      <c r="AC14" s="57"/>
      <c r="AD14" s="57"/>
      <c r="AE14" s="36" t="s">
        <v>751</v>
      </c>
      <c r="AF14" s="36">
        <v>2080.4269760588063</v>
      </c>
      <c r="AG14" s="36">
        <v>2108.6156529265863</v>
      </c>
      <c r="AH14" s="58" t="s">
        <v>658</v>
      </c>
      <c r="AI14" s="59" t="s">
        <v>658</v>
      </c>
      <c r="AJ14" s="63">
        <v>15.075469482421877</v>
      </c>
      <c r="AK14" s="64">
        <v>30.905349121093753</v>
      </c>
      <c r="AL14" s="36">
        <f t="shared" ca="1" si="3"/>
        <v>0.85799582399710594</v>
      </c>
      <c r="AM14" s="36">
        <f t="shared" ca="1" si="4"/>
        <v>14.217473658424771</v>
      </c>
      <c r="AN14" s="36">
        <f t="shared" si="5"/>
        <v>2080.4269760588063</v>
      </c>
      <c r="AO14" s="36">
        <f ca="1">1000*(AK14-AL14*AN14/1000)/AM14</f>
        <v>2048.2085751042473</v>
      </c>
      <c r="AP14" s="38"/>
      <c r="AQ14" s="40"/>
      <c r="AR14" s="44"/>
    </row>
    <row r="15" spans="1:44" x14ac:dyDescent="0.25">
      <c r="A15" s="47" t="s">
        <v>768</v>
      </c>
      <c r="B15" t="s">
        <v>659</v>
      </c>
      <c r="C15" t="s">
        <v>780</v>
      </c>
      <c r="D15" t="str">
        <f t="shared" si="6"/>
        <v>FI_A</v>
      </c>
      <c r="E15" s="68">
        <f t="shared" ca="1" si="7"/>
        <v>0</v>
      </c>
      <c r="F15" s="68">
        <f ca="1">Tabelle1[[#This Row],[ENTSOE capacities 2020 '[MW']]]*10</f>
        <v>0</v>
      </c>
      <c r="G15" s="68" t="str">
        <f t="shared" ca="1" si="8"/>
        <v>3148</v>
      </c>
      <c r="H15" s="68">
        <f ca="1">IF(INDIRECT(ADDRESS(15,5,1,1,$B15),TRUE)="n/e",0,INDIRECT(ADDRESS(15,5,1,1,$B15),TRUE))</f>
        <v>0</v>
      </c>
      <c r="I15" s="36"/>
      <c r="J15" s="66">
        <f t="shared" ca="1" si="20"/>
        <v>1</v>
      </c>
      <c r="K15" s="67">
        <f t="shared" ca="1" si="20"/>
        <v>0</v>
      </c>
      <c r="L15" s="57"/>
      <c r="M15" s="69" t="e">
        <f t="shared" ca="1" si="1"/>
        <v>#REF!</v>
      </c>
      <c r="N15" s="69" t="e">
        <f t="shared" ca="1" si="1"/>
        <v>#REF!</v>
      </c>
      <c r="O15" s="69" t="e">
        <f t="shared" ca="1" si="1"/>
        <v>#REF!</v>
      </c>
      <c r="P15" s="69" t="e">
        <f t="shared" ca="1" si="1"/>
        <v>#REF!</v>
      </c>
      <c r="Q15" s="69"/>
      <c r="R15" s="66" t="e">
        <f t="shared" ca="1" si="10"/>
        <v>#REF!</v>
      </c>
      <c r="S15" s="69" t="e">
        <f t="shared" ca="1" si="11"/>
        <v>#REF!</v>
      </c>
      <c r="T15" s="69"/>
      <c r="U15" s="69" t="e">
        <f t="shared" ca="1" si="2"/>
        <v>#REF!</v>
      </c>
      <c r="V15" s="69" t="e">
        <f t="shared" ca="1" si="12"/>
        <v>#REF!</v>
      </c>
      <c r="W15" s="69" t="e">
        <f t="shared" ca="1" si="13"/>
        <v>#REF!</v>
      </c>
      <c r="X15" s="69" t="e">
        <f t="shared" ca="1" si="14"/>
        <v>#REF!</v>
      </c>
      <c r="Y15" s="69" t="e">
        <f t="shared" ca="1" si="15"/>
        <v>#REF!</v>
      </c>
      <c r="Z15" s="69" t="e">
        <f t="shared" ca="1" si="16"/>
        <v>#REF!</v>
      </c>
      <c r="AA15" s="57"/>
      <c r="AB15" s="57"/>
      <c r="AC15" s="57"/>
      <c r="AD15" s="57"/>
      <c r="AE15" s="36" t="s">
        <v>752</v>
      </c>
      <c r="AF15" s="36">
        <v>4060.0229313161876</v>
      </c>
      <c r="AG15" s="36">
        <v>3994.9558637709774</v>
      </c>
      <c r="AH15" s="58" t="s">
        <v>768</v>
      </c>
      <c r="AI15" s="59" t="s">
        <v>659</v>
      </c>
      <c r="AJ15" s="63">
        <v>3.4058706359863282</v>
      </c>
      <c r="AK15" s="64">
        <v>15.110182128906249</v>
      </c>
      <c r="AL15" s="36">
        <f t="shared" ca="1" si="3"/>
        <v>3.4058706359863282</v>
      </c>
      <c r="AM15" s="36">
        <f t="shared" ca="1" si="4"/>
        <v>0</v>
      </c>
      <c r="AN15" s="36">
        <f t="shared" si="5"/>
        <v>4060.0229313161876</v>
      </c>
      <c r="AO15" s="36">
        <v>0</v>
      </c>
      <c r="AP15" s="38"/>
      <c r="AQ15" s="40"/>
      <c r="AR15" s="44"/>
    </row>
    <row r="16" spans="1:44" x14ac:dyDescent="0.25">
      <c r="A16" s="47" t="s">
        <v>660</v>
      </c>
      <c r="B16" t="s">
        <v>660</v>
      </c>
      <c r="C16" t="s">
        <v>780</v>
      </c>
      <c r="D16" t="str">
        <f t="shared" si="6"/>
        <v>FR_A</v>
      </c>
      <c r="E16" s="68" t="str">
        <f t="shared" ca="1" si="7"/>
        <v>4656</v>
      </c>
      <c r="F16" s="68">
        <f ca="1">Tabelle1[[#This Row],[ENTSOE capacities 2020 '[MW']]]*10</f>
        <v>46560</v>
      </c>
      <c r="G16" s="68" t="str">
        <f t="shared" ca="1" si="8"/>
        <v>9759</v>
      </c>
      <c r="H16" s="68" t="str">
        <f ca="1">IF(INDIRECT(ADDRESS(15,5,1,1,$B16),TRUE)="n/e",0,INDIRECT(ADDRESS(15,5,1,1,$B16),TRUE))</f>
        <v>7188</v>
      </c>
      <c r="I16" s="36"/>
      <c r="J16" s="66">
        <f t="shared" ca="1" si="20"/>
        <v>0.57585413347495129</v>
      </c>
      <c r="K16" s="67">
        <f t="shared" ca="1" si="20"/>
        <v>0.42414586652504865</v>
      </c>
      <c r="L16" s="57"/>
      <c r="M16" s="69" t="e">
        <f t="shared" ca="1" si="1"/>
        <v>#REF!</v>
      </c>
      <c r="N16" s="69" t="e">
        <f t="shared" ca="1" si="1"/>
        <v>#REF!</v>
      </c>
      <c r="O16" s="69" t="e">
        <f t="shared" ca="1" si="1"/>
        <v>#REF!</v>
      </c>
      <c r="P16" s="69" t="e">
        <f t="shared" ca="1" si="1"/>
        <v>#REF!</v>
      </c>
      <c r="Q16" s="69"/>
      <c r="R16" s="66" t="e">
        <f t="shared" ca="1" si="10"/>
        <v>#REF!</v>
      </c>
      <c r="S16" s="69" t="e">
        <f t="shared" ca="1" si="11"/>
        <v>#REF!</v>
      </c>
      <c r="T16" s="69"/>
      <c r="U16" s="69" t="e">
        <f t="shared" ca="1" si="2"/>
        <v>#REF!</v>
      </c>
      <c r="V16" s="69" t="e">
        <f t="shared" ca="1" si="12"/>
        <v>#REF!</v>
      </c>
      <c r="W16" s="69" t="e">
        <f t="shared" ca="1" si="13"/>
        <v>#REF!</v>
      </c>
      <c r="X16" s="69" t="e">
        <f t="shared" ca="1" si="14"/>
        <v>#REF!</v>
      </c>
      <c r="Y16" s="69" t="e">
        <f t="shared" ca="1" si="15"/>
        <v>#REF!</v>
      </c>
      <c r="Z16" s="69" t="e">
        <f t="shared" ca="1" si="16"/>
        <v>#REF!</v>
      </c>
      <c r="AA16" s="57"/>
      <c r="AB16" s="57"/>
      <c r="AC16" s="57"/>
      <c r="AD16" s="57"/>
      <c r="AE16" s="36" t="s">
        <v>753</v>
      </c>
      <c r="AF16" s="36">
        <v>2945.5634899978645</v>
      </c>
      <c r="AG16" s="36">
        <v>2985.4743067565114</v>
      </c>
      <c r="AH16" s="58" t="s">
        <v>660</v>
      </c>
      <c r="AI16" s="59" t="s">
        <v>660</v>
      </c>
      <c r="AJ16" s="63">
        <v>19.530544189453128</v>
      </c>
      <c r="AK16" s="64">
        <v>58.866774414062505</v>
      </c>
      <c r="AL16" s="36">
        <f t="shared" ca="1" si="3"/>
        <v>11.246744600511775</v>
      </c>
      <c r="AM16" s="36">
        <f t="shared" ca="1" si="4"/>
        <v>8.2837995889413509</v>
      </c>
      <c r="AN16" s="36">
        <f t="shared" si="5"/>
        <v>2945.5634899978645</v>
      </c>
      <c r="AO16" s="36">
        <f ca="1">1000*(AK16-AL16*AN16/1000)/AM16</f>
        <v>3107.1217816308558</v>
      </c>
      <c r="AP16" s="38"/>
      <c r="AQ16" s="40"/>
      <c r="AR16" s="44"/>
    </row>
    <row r="17" spans="1:44" x14ac:dyDescent="0.25">
      <c r="A17" s="47" t="s">
        <v>781</v>
      </c>
      <c r="B17" t="s">
        <v>781</v>
      </c>
      <c r="C17" t="s">
        <v>780</v>
      </c>
      <c r="D17" t="str">
        <f t="shared" si="6"/>
        <v>EL_A</v>
      </c>
      <c r="E17" s="68" t="str">
        <f t="shared" ca="1" si="7"/>
        <v>699</v>
      </c>
      <c r="F17" s="68">
        <f ca="1">Tabelle1[[#This Row],[ENTSOE capacities 2020 '[MW']]]*10</f>
        <v>6990</v>
      </c>
      <c r="G17" s="68" t="str">
        <f t="shared" ca="1" si="8"/>
        <v>299</v>
      </c>
      <c r="H17" s="68" t="str">
        <f t="shared" ref="H17:H18" ca="1" si="21">IF(INDIRECT(ADDRESS(15,5,1,1,$B17),TRUE)="n/e",0,INDIRECT(ADDRESS(15,5,1,1,$B17),TRUE))</f>
        <v>2403</v>
      </c>
      <c r="I17" s="36"/>
      <c r="J17" s="66">
        <f t="shared" ca="1" si="20"/>
        <v>0.11065877128053293</v>
      </c>
      <c r="K17" s="67">
        <f t="shared" ca="1" si="20"/>
        <v>0.88934122871946708</v>
      </c>
      <c r="L17" s="57"/>
      <c r="M17" s="69" t="e">
        <f t="shared" ca="1" si="1"/>
        <v>#REF!</v>
      </c>
      <c r="N17" s="69" t="e">
        <f t="shared" ca="1" si="1"/>
        <v>#REF!</v>
      </c>
      <c r="O17" s="69" t="e">
        <f t="shared" ca="1" si="1"/>
        <v>#REF!</v>
      </c>
      <c r="P17" s="69" t="e">
        <f t="shared" ca="1" si="1"/>
        <v>#REF!</v>
      </c>
      <c r="Q17" s="69"/>
      <c r="R17" s="66" t="e">
        <f t="shared" ca="1" si="10"/>
        <v>#REF!</v>
      </c>
      <c r="S17" s="69" t="e">
        <f t="shared" ca="1" si="11"/>
        <v>#REF!</v>
      </c>
      <c r="T17" s="69"/>
      <c r="U17" s="69" t="e">
        <f t="shared" ca="1" si="2"/>
        <v>#REF!</v>
      </c>
      <c r="V17" s="69" t="e">
        <f t="shared" ca="1" si="12"/>
        <v>#REF!</v>
      </c>
      <c r="W17" s="69" t="e">
        <f t="shared" ca="1" si="13"/>
        <v>#REF!</v>
      </c>
      <c r="X17" s="69" t="e">
        <f t="shared" ca="1" si="14"/>
        <v>#REF!</v>
      </c>
      <c r="Y17" s="69" t="e">
        <f t="shared" ca="1" si="15"/>
        <v>#REF!</v>
      </c>
      <c r="Z17" s="69" t="e">
        <f t="shared" ca="1" si="16"/>
        <v>#REF!</v>
      </c>
      <c r="AA17" s="57"/>
      <c r="AB17" s="57"/>
      <c r="AC17" s="57"/>
      <c r="AD17" s="57"/>
      <c r="AE17" s="36" t="s">
        <v>754</v>
      </c>
      <c r="AF17" s="36">
        <v>3883.0032243205897</v>
      </c>
      <c r="AG17" s="36">
        <v>1531.6558198122543</v>
      </c>
      <c r="AH17" s="58" t="s">
        <v>661</v>
      </c>
      <c r="AI17" s="59" t="s">
        <v>661</v>
      </c>
      <c r="AJ17" s="63">
        <v>3.2138861999511716</v>
      </c>
      <c r="AK17" s="64">
        <v>5.2021088562011721</v>
      </c>
      <c r="AL17" s="36">
        <f t="shared" ca="1" si="3"/>
        <v>0.35564469792205783</v>
      </c>
      <c r="AM17" s="36">
        <f t="shared" ca="1" si="4"/>
        <v>2.8582415020291139</v>
      </c>
      <c r="AN17" s="36">
        <f t="shared" si="5"/>
        <v>3883.0032243205897</v>
      </c>
      <c r="AO17" s="36">
        <f ca="1">1000*(AK17-AL17*AN17/1000)/AM17</f>
        <v>1336.8847050693962</v>
      </c>
      <c r="AP17" s="38"/>
      <c r="AQ17" s="40"/>
      <c r="AR17" s="44"/>
    </row>
    <row r="18" spans="1:44" x14ac:dyDescent="0.25">
      <c r="A18" s="47" t="s">
        <v>662</v>
      </c>
      <c r="B18" t="s">
        <v>662</v>
      </c>
      <c r="C18" t="s">
        <v>780</v>
      </c>
      <c r="D18" t="str">
        <f t="shared" si="6"/>
        <v>HR_A</v>
      </c>
      <c r="E18" s="68" t="str">
        <f t="shared" ca="1" si="7"/>
        <v>281</v>
      </c>
      <c r="F18" s="68">
        <f ca="1">Tabelle1[[#This Row],[ENTSOE capacities 2020 '[MW']]]*10</f>
        <v>2810</v>
      </c>
      <c r="G18" s="68" t="str">
        <f t="shared" ca="1" si="8"/>
        <v>421</v>
      </c>
      <c r="H18" s="68" t="str">
        <f t="shared" ca="1" si="21"/>
        <v>1444</v>
      </c>
      <c r="I18" s="36"/>
      <c r="J18" s="66">
        <f t="shared" ca="1" si="20"/>
        <v>0.22573726541554959</v>
      </c>
      <c r="K18" s="67">
        <f t="shared" ca="1" si="20"/>
        <v>0.77426273458445039</v>
      </c>
      <c r="L18" s="57"/>
      <c r="M18" s="69" t="e">
        <f t="shared" ca="1" si="1"/>
        <v>#REF!</v>
      </c>
      <c r="N18" s="69" t="e">
        <f t="shared" ca="1" si="1"/>
        <v>#REF!</v>
      </c>
      <c r="O18" s="69" t="e">
        <f t="shared" ca="1" si="1"/>
        <v>#REF!</v>
      </c>
      <c r="P18" s="69" t="e">
        <f t="shared" ca="1" si="1"/>
        <v>#REF!</v>
      </c>
      <c r="Q18" s="69"/>
      <c r="R18" s="66" t="e">
        <f t="shared" ca="1" si="10"/>
        <v>#REF!</v>
      </c>
      <c r="S18" s="69" t="e">
        <f t="shared" ca="1" si="11"/>
        <v>#REF!</v>
      </c>
      <c r="T18" s="69"/>
      <c r="U18" s="69" t="e">
        <f t="shared" ca="1" si="2"/>
        <v>#REF!</v>
      </c>
      <c r="V18" s="69" t="e">
        <f t="shared" ca="1" si="12"/>
        <v>#REF!</v>
      </c>
      <c r="W18" s="69" t="e">
        <f t="shared" ca="1" si="13"/>
        <v>#REF!</v>
      </c>
      <c r="X18" s="69" t="e">
        <f t="shared" ca="1" si="14"/>
        <v>#REF!</v>
      </c>
      <c r="Y18" s="69" t="e">
        <f t="shared" ca="1" si="15"/>
        <v>#REF!</v>
      </c>
      <c r="Z18" s="69" t="e">
        <f t="shared" ca="1" si="16"/>
        <v>#REF!</v>
      </c>
      <c r="AA18" s="57"/>
      <c r="AB18" s="57"/>
      <c r="AC18" s="57"/>
      <c r="AD18" s="57"/>
      <c r="AE18" s="36" t="s">
        <v>755</v>
      </c>
      <c r="AF18" s="36">
        <v>4377.9663100946764</v>
      </c>
      <c r="AG18" s="36">
        <v>3355.4858934169279</v>
      </c>
      <c r="AH18" s="58" t="s">
        <v>662</v>
      </c>
      <c r="AI18" s="59" t="s">
        <v>662</v>
      </c>
      <c r="AJ18" s="63">
        <v>2.3770441284179689</v>
      </c>
      <c r="AK18" s="64">
        <v>7.4213277587890625</v>
      </c>
      <c r="AL18" s="36">
        <f t="shared" ca="1" si="3"/>
        <v>0.53658744132116076</v>
      </c>
      <c r="AM18" s="36">
        <f t="shared" ca="1" si="4"/>
        <v>1.840456687096808</v>
      </c>
      <c r="AN18" s="36">
        <f t="shared" si="5"/>
        <v>4377.9663100946764</v>
      </c>
      <c r="AO18" s="36">
        <f ca="1">1000*(AK18-AL18*AN18/1000)/AM18</f>
        <v>2755.9279464849046</v>
      </c>
      <c r="AP18" s="38"/>
      <c r="AQ18" s="40"/>
      <c r="AR18" s="44"/>
    </row>
    <row r="19" spans="1:44" x14ac:dyDescent="0.25">
      <c r="A19" s="47" t="s">
        <v>663</v>
      </c>
      <c r="B19" t="s">
        <v>663</v>
      </c>
      <c r="C19" t="s">
        <v>780</v>
      </c>
      <c r="D19" t="str">
        <f t="shared" si="6"/>
        <v>HU_A</v>
      </c>
      <c r="E19" s="68">
        <f t="shared" ca="1" si="7"/>
        <v>0</v>
      </c>
      <c r="F19" s="68">
        <f ca="1">Tabelle1[[#This Row],[ENTSOE capacities 2020 '[MW']]]*10</f>
        <v>0</v>
      </c>
      <c r="G19" s="68" t="str">
        <f t="shared" ca="1" si="8"/>
        <v>30</v>
      </c>
      <c r="H19" s="68" t="str">
        <f ca="1">IF(INDIRECT(ADDRESS(15,5,1,1,$B19),TRUE)="n/e",0,INDIRECT(ADDRESS(15,5,1,1,$B19),TRUE))</f>
        <v>28</v>
      </c>
      <c r="I19" s="36"/>
      <c r="J19" s="66">
        <f t="shared" ca="1" si="20"/>
        <v>0.51724137931034486</v>
      </c>
      <c r="K19" s="67">
        <f t="shared" ca="1" si="20"/>
        <v>0.48275862068965519</v>
      </c>
      <c r="L19" s="57"/>
      <c r="M19" s="69" t="e">
        <f t="shared" ca="1" si="1"/>
        <v>#REF!</v>
      </c>
      <c r="N19" s="69" t="e">
        <f t="shared" ca="1" si="1"/>
        <v>#REF!</v>
      </c>
      <c r="O19" s="69" t="e">
        <f t="shared" ca="1" si="1"/>
        <v>#REF!</v>
      </c>
      <c r="P19" s="69" t="e">
        <f t="shared" ca="1" si="1"/>
        <v>#REF!</v>
      </c>
      <c r="Q19" s="69"/>
      <c r="R19" s="66" t="e">
        <f t="shared" ca="1" si="10"/>
        <v>#REF!</v>
      </c>
      <c r="S19" s="69" t="e">
        <f t="shared" ca="1" si="11"/>
        <v>#REF!</v>
      </c>
      <c r="T19" s="69"/>
      <c r="U19" s="69" t="e">
        <f t="shared" ca="1" si="2"/>
        <v>#REF!</v>
      </c>
      <c r="V19" s="69" t="e">
        <f t="shared" ca="1" si="12"/>
        <v>#REF!</v>
      </c>
      <c r="W19" s="69" t="e">
        <f t="shared" ca="1" si="13"/>
        <v>#REF!</v>
      </c>
      <c r="X19" s="69" t="e">
        <f t="shared" ca="1" si="14"/>
        <v>#REF!</v>
      </c>
      <c r="Y19" s="69" t="e">
        <f t="shared" ca="1" si="15"/>
        <v>#REF!</v>
      </c>
      <c r="Z19" s="69" t="e">
        <f t="shared" ca="1" si="16"/>
        <v>#REF!</v>
      </c>
      <c r="AA19" s="57"/>
      <c r="AB19" s="57"/>
      <c r="AC19" s="57"/>
      <c r="AD19" s="57"/>
      <c r="AE19" s="36" t="s">
        <v>756</v>
      </c>
      <c r="AF19" s="36">
        <v>4321.4285714285716</v>
      </c>
      <c r="AG19" s="36">
        <v>4357.1428571428569</v>
      </c>
      <c r="AH19" s="58" t="s">
        <v>663</v>
      </c>
      <c r="AI19" s="59" t="s">
        <v>663</v>
      </c>
      <c r="AJ19" s="63">
        <v>6.5498771667480471E-2</v>
      </c>
      <c r="AK19" s="64">
        <v>0.26976488494873047</v>
      </c>
      <c r="AL19" s="36">
        <f t="shared" ca="1" si="3"/>
        <v>3.3878675000420938E-2</v>
      </c>
      <c r="AM19" s="36">
        <f t="shared" ca="1" si="4"/>
        <v>3.162009666705954E-2</v>
      </c>
      <c r="AN19" s="36">
        <f t="shared" si="5"/>
        <v>4321.4285714285716</v>
      </c>
      <c r="AO19" s="36">
        <f ca="1">1000*(AK19-AL19*AN19/1000)/AM19</f>
        <v>3901.3356644250975</v>
      </c>
      <c r="AP19" s="38"/>
      <c r="AQ19" s="40"/>
      <c r="AR19" s="44"/>
    </row>
    <row r="20" spans="1:44" x14ac:dyDescent="0.25">
      <c r="A20" s="47" t="s">
        <v>664</v>
      </c>
      <c r="B20" t="s">
        <v>664</v>
      </c>
      <c r="C20" t="s">
        <v>780</v>
      </c>
      <c r="D20" t="str">
        <f t="shared" si="6"/>
        <v>IE_A</v>
      </c>
      <c r="E20" s="68" t="str">
        <f t="shared" ca="1" si="7"/>
        <v>292</v>
      </c>
      <c r="F20" s="68">
        <f ca="1">Tabelle1[[#This Row],[ENTSOE capacities 2020 '[MW']]]*10</f>
        <v>2920</v>
      </c>
      <c r="G20" s="68" t="str">
        <f t="shared" ca="1" si="8"/>
        <v>216</v>
      </c>
      <c r="H20" s="68" t="str">
        <f ca="1">IF(INDIRECT(ADDRESS(15,5,1,1,$B20),TRUE)="n/e",0,INDIRECT(ADDRESS(15,5,1,1,$B20),TRUE))</f>
        <v>N/A</v>
      </c>
      <c r="I20" s="36"/>
      <c r="J20" s="66">
        <v>0</v>
      </c>
      <c r="K20" s="67">
        <v>0</v>
      </c>
      <c r="L20" s="57"/>
      <c r="M20" s="69" t="e">
        <f t="shared" ca="1" si="1"/>
        <v>#REF!</v>
      </c>
      <c r="N20" s="69" t="e">
        <f t="shared" ca="1" si="1"/>
        <v>#REF!</v>
      </c>
      <c r="O20" s="69" t="e">
        <f t="shared" ca="1" si="1"/>
        <v>#REF!</v>
      </c>
      <c r="P20" s="69" t="e">
        <f t="shared" ca="1" si="1"/>
        <v>#REF!</v>
      </c>
      <c r="Q20" s="69"/>
      <c r="R20" s="66" t="e">
        <f t="shared" ca="1" si="10"/>
        <v>#REF!</v>
      </c>
      <c r="S20" s="69" t="e">
        <f t="shared" ca="1" si="11"/>
        <v>#REF!</v>
      </c>
      <c r="T20" s="69"/>
      <c r="U20" s="69" t="e">
        <f t="shared" ca="1" si="2"/>
        <v>#REF!</v>
      </c>
      <c r="V20" s="69" t="e">
        <f t="shared" ca="1" si="12"/>
        <v>#REF!</v>
      </c>
      <c r="W20" s="69" t="e">
        <f t="shared" ca="1" si="13"/>
        <v>#REF!</v>
      </c>
      <c r="X20" s="69" t="e">
        <f t="shared" ca="1" si="14"/>
        <v>#REF!</v>
      </c>
      <c r="Y20" s="69" t="e">
        <f t="shared" ca="1" si="15"/>
        <v>#REF!</v>
      </c>
      <c r="Z20" s="69" t="e">
        <f t="shared" ca="1" si="16"/>
        <v>#REF!</v>
      </c>
      <c r="AA20" s="57"/>
      <c r="AB20" s="57"/>
      <c r="AC20" s="57"/>
      <c r="AD20" s="57"/>
      <c r="AE20" s="36" t="s">
        <v>757</v>
      </c>
      <c r="AF20" s="36">
        <v>3843.75</v>
      </c>
      <c r="AG20" s="36">
        <v>1178.0487804878048</v>
      </c>
      <c r="AH20" s="58" t="s">
        <v>664</v>
      </c>
      <c r="AI20" s="59" t="s">
        <v>664</v>
      </c>
      <c r="AJ20" s="63">
        <v>0.27812320327758788</v>
      </c>
      <c r="AK20" s="64">
        <v>0.84103906250000005</v>
      </c>
      <c r="AL20" s="36">
        <f t="shared" si="3"/>
        <v>0</v>
      </c>
      <c r="AM20" s="36">
        <f t="shared" si="4"/>
        <v>0</v>
      </c>
      <c r="AN20" s="36">
        <f t="shared" si="5"/>
        <v>3843.75</v>
      </c>
      <c r="AO20" s="36">
        <v>0</v>
      </c>
      <c r="AP20" s="38"/>
      <c r="AQ20" s="40"/>
      <c r="AR20" s="44"/>
    </row>
    <row r="21" spans="1:44" x14ac:dyDescent="0.25">
      <c r="A21" s="47" t="s">
        <v>665</v>
      </c>
      <c r="B21" t="s">
        <v>665</v>
      </c>
      <c r="C21" t="s">
        <v>780</v>
      </c>
      <c r="D21" t="str">
        <f t="shared" si="6"/>
        <v>IT_A</v>
      </c>
      <c r="E21" s="68" t="str">
        <f t="shared" ca="1" si="7"/>
        <v>7276</v>
      </c>
      <c r="F21" s="68">
        <f ca="1">Tabelle1[[#This Row],[ENTSOE capacities 2020 '[MW']]]*10</f>
        <v>72760</v>
      </c>
      <c r="G21" s="68" t="str">
        <f t="shared" ca="1" si="8"/>
        <v>10441</v>
      </c>
      <c r="H21" s="68" t="str">
        <f ca="1">IF(INDIRECT(ADDRESS(15,5,1,1,$B21),TRUE)="n/e",0,INDIRECT(ADDRESS(15,5,1,1,$B21),TRUE))</f>
        <v>4459</v>
      </c>
      <c r="I21" s="36"/>
      <c r="J21" s="66">
        <f t="shared" ref="J21:K24" ca="1" si="22">G21/($G21+$H21)</f>
        <v>0.70073825503355702</v>
      </c>
      <c r="K21" s="67">
        <f t="shared" ca="1" si="22"/>
        <v>0.29926174496644298</v>
      </c>
      <c r="L21" s="57"/>
      <c r="M21" s="69" t="e">
        <f t="shared" ca="1" si="1"/>
        <v>#REF!</v>
      </c>
      <c r="N21" s="69" t="e">
        <f t="shared" ca="1" si="1"/>
        <v>#REF!</v>
      </c>
      <c r="O21" s="69" t="e">
        <f t="shared" ca="1" si="1"/>
        <v>#REF!</v>
      </c>
      <c r="P21" s="69" t="e">
        <f t="shared" ca="1" si="1"/>
        <v>#REF!</v>
      </c>
      <c r="Q21" s="69"/>
      <c r="R21" s="66" t="e">
        <f t="shared" ca="1" si="10"/>
        <v>#REF!</v>
      </c>
      <c r="S21" s="69" t="e">
        <f t="shared" ca="1" si="11"/>
        <v>#REF!</v>
      </c>
      <c r="T21" s="69"/>
      <c r="U21" s="69" t="e">
        <f t="shared" ca="1" si="2"/>
        <v>#REF!</v>
      </c>
      <c r="V21" s="69" t="e">
        <f t="shared" ca="1" si="12"/>
        <v>#REF!</v>
      </c>
      <c r="W21" s="69" t="e">
        <f t="shared" ca="1" si="13"/>
        <v>#REF!</v>
      </c>
      <c r="X21" s="69" t="e">
        <f t="shared" ca="1" si="14"/>
        <v>#REF!</v>
      </c>
      <c r="Y21" s="69" t="e">
        <f t="shared" ca="1" si="15"/>
        <v>#REF!</v>
      </c>
      <c r="Z21" s="69" t="e">
        <f t="shared" ca="1" si="16"/>
        <v>#REF!</v>
      </c>
      <c r="AA21" s="57"/>
      <c r="AB21" s="57"/>
      <c r="AC21" s="57"/>
      <c r="AD21" s="57"/>
      <c r="AE21" s="36" t="s">
        <v>758</v>
      </c>
      <c r="AF21" s="36">
        <v>2393.3335290612854</v>
      </c>
      <c r="AG21" s="36">
        <v>2425.761925167782</v>
      </c>
      <c r="AH21" s="58" t="s">
        <v>665</v>
      </c>
      <c r="AI21" s="59" t="s">
        <v>665</v>
      </c>
      <c r="AJ21" s="63">
        <v>15.244308837890625</v>
      </c>
      <c r="AK21" s="64">
        <v>44.404783203125007</v>
      </c>
      <c r="AL21" s="36">
        <f t="shared" ca="1" si="3"/>
        <v>10.682270374256108</v>
      </c>
      <c r="AM21" s="36">
        <f t="shared" ca="1" si="4"/>
        <v>4.5620384636345168</v>
      </c>
      <c r="AN21" s="36">
        <f t="shared" si="5"/>
        <v>2393.3335290612854</v>
      </c>
      <c r="AO21" s="36">
        <f ca="1">1000*(AK21-AL21*AN21/1000)/AM21</f>
        <v>4129.4144054435237</v>
      </c>
      <c r="AP21" s="38"/>
      <c r="AQ21" s="40"/>
      <c r="AR21" s="44"/>
    </row>
    <row r="22" spans="1:44" x14ac:dyDescent="0.25">
      <c r="A22" s="47" t="s">
        <v>666</v>
      </c>
      <c r="B22" t="s">
        <v>666</v>
      </c>
      <c r="C22" t="s">
        <v>780</v>
      </c>
      <c r="D22" t="str">
        <f t="shared" si="6"/>
        <v>LT_A</v>
      </c>
      <c r="E22" s="68" t="str">
        <f t="shared" ca="1" si="7"/>
        <v>900</v>
      </c>
      <c r="F22" s="68">
        <f ca="1">Tabelle1[[#This Row],[ENTSOE capacities 2020 '[MW']]]*10</f>
        <v>9000</v>
      </c>
      <c r="G22" s="68" t="str">
        <f t="shared" ca="1" si="8"/>
        <v>128</v>
      </c>
      <c r="H22" s="68">
        <f t="shared" ref="H22:H23" ca="1" si="23">IF(INDIRECT(ADDRESS(15,5,1,1,$B22),TRUE)="n/e",0,INDIRECT(ADDRESS(15,5,1,1,$B22),TRUE))</f>
        <v>0</v>
      </c>
      <c r="I22" s="36"/>
      <c r="J22" s="66">
        <f t="shared" ca="1" si="22"/>
        <v>1</v>
      </c>
      <c r="K22" s="67">
        <f t="shared" ca="1" si="22"/>
        <v>0</v>
      </c>
      <c r="L22" s="57"/>
      <c r="M22" s="69" t="e">
        <f t="shared" ca="1" si="1"/>
        <v>#REF!</v>
      </c>
      <c r="N22" s="69" t="e">
        <f t="shared" ca="1" si="1"/>
        <v>#REF!</v>
      </c>
      <c r="O22" s="69" t="e">
        <f t="shared" ca="1" si="1"/>
        <v>#REF!</v>
      </c>
      <c r="P22" s="69" t="e">
        <f t="shared" ca="1" si="1"/>
        <v>#REF!</v>
      </c>
      <c r="Q22" s="69"/>
      <c r="R22" s="66" t="e">
        <f t="shared" ca="1" si="10"/>
        <v>#REF!</v>
      </c>
      <c r="S22" s="69" t="e">
        <f t="shared" ca="1" si="11"/>
        <v>#REF!</v>
      </c>
      <c r="T22" s="69"/>
      <c r="U22" s="69" t="e">
        <f t="shared" ca="1" si="2"/>
        <v>#REF!</v>
      </c>
      <c r="V22" s="69" t="e">
        <f t="shared" ca="1" si="12"/>
        <v>#REF!</v>
      </c>
      <c r="W22" s="69" t="e">
        <f t="shared" ca="1" si="13"/>
        <v>#REF!</v>
      </c>
      <c r="X22" s="69" t="e">
        <f t="shared" ca="1" si="14"/>
        <v>#REF!</v>
      </c>
      <c r="Y22" s="69" t="e">
        <f t="shared" ca="1" si="15"/>
        <v>#REF!</v>
      </c>
      <c r="Z22" s="69" t="e">
        <f t="shared" ca="1" si="16"/>
        <v>#REF!</v>
      </c>
      <c r="AA22" s="57"/>
      <c r="AB22" s="57"/>
      <c r="AC22" s="57"/>
      <c r="AD22" s="57"/>
      <c r="AE22" s="36" t="s">
        <v>759</v>
      </c>
      <c r="AF22" s="36">
        <v>3206.8965517241377</v>
      </c>
      <c r="AG22" s="36">
        <v>841.32693844924063</v>
      </c>
      <c r="AH22" s="58" t="s">
        <v>666</v>
      </c>
      <c r="AI22" s="59" t="s">
        <v>666</v>
      </c>
      <c r="AJ22" s="63">
        <v>0.16101399612426759</v>
      </c>
      <c r="AK22" s="64">
        <v>0.61406178283691415</v>
      </c>
      <c r="AL22" s="36">
        <f t="shared" ca="1" si="3"/>
        <v>0.16101399612426759</v>
      </c>
      <c r="AM22" s="36">
        <f t="shared" ca="1" si="4"/>
        <v>0</v>
      </c>
      <c r="AN22" s="36">
        <f t="shared" si="5"/>
        <v>3206.8965517241377</v>
      </c>
      <c r="AO22" s="36">
        <v>0</v>
      </c>
      <c r="AP22" s="38"/>
      <c r="AQ22" s="40"/>
      <c r="AR22" s="44"/>
    </row>
    <row r="23" spans="1:44" x14ac:dyDescent="0.25">
      <c r="A23" s="47" t="s">
        <v>667</v>
      </c>
      <c r="B23" t="s">
        <v>667</v>
      </c>
      <c r="C23" t="s">
        <v>780</v>
      </c>
      <c r="D23" t="str">
        <f t="shared" si="6"/>
        <v>LU_A</v>
      </c>
      <c r="E23" s="68" t="str">
        <f t="shared" ca="1" si="7"/>
        <v>0</v>
      </c>
      <c r="F23" s="68">
        <f ca="1">Tabelle1[[#This Row],[ENTSOE capacities 2020 '[MW']]]*10</f>
        <v>0</v>
      </c>
      <c r="G23" s="68" t="str">
        <f t="shared" ca="1" si="8"/>
        <v>25</v>
      </c>
      <c r="H23" s="68" t="str">
        <f t="shared" ca="1" si="23"/>
        <v>11</v>
      </c>
      <c r="I23" s="36"/>
      <c r="J23" s="66">
        <f t="shared" ca="1" si="22"/>
        <v>0.69444444444444442</v>
      </c>
      <c r="K23" s="67">
        <f t="shared" ca="1" si="22"/>
        <v>0.30555555555555558</v>
      </c>
      <c r="L23" s="57"/>
      <c r="M23" s="69" t="e">
        <f t="shared" ca="1" si="1"/>
        <v>#REF!</v>
      </c>
      <c r="N23" s="69" t="e">
        <f t="shared" ca="1" si="1"/>
        <v>#REF!</v>
      </c>
      <c r="O23" s="69" t="e">
        <f t="shared" ca="1" si="1"/>
        <v>#REF!</v>
      </c>
      <c r="P23" s="69" t="e">
        <f t="shared" ca="1" si="1"/>
        <v>#REF!</v>
      </c>
      <c r="Q23" s="69"/>
      <c r="R23" s="66" t="e">
        <f t="shared" ca="1" si="10"/>
        <v>#REF!</v>
      </c>
      <c r="S23" s="69" t="e">
        <f t="shared" ca="1" si="11"/>
        <v>#REF!</v>
      </c>
      <c r="T23" s="69"/>
      <c r="U23" s="69" t="e">
        <f t="shared" ca="1" si="2"/>
        <v>#REF!</v>
      </c>
      <c r="V23" s="69" t="e">
        <f t="shared" ca="1" si="12"/>
        <v>#REF!</v>
      </c>
      <c r="W23" s="69" t="e">
        <f t="shared" ca="1" si="13"/>
        <v>#REF!</v>
      </c>
      <c r="X23" s="69" t="e">
        <f t="shared" ca="1" si="14"/>
        <v>#REF!</v>
      </c>
      <c r="Y23" s="69" t="e">
        <f t="shared" ca="1" si="15"/>
        <v>#REF!</v>
      </c>
      <c r="Z23" s="69" t="e">
        <f t="shared" ca="1" si="16"/>
        <v>#REF!</v>
      </c>
      <c r="AA23" s="57"/>
      <c r="AB23" s="57"/>
      <c r="AC23" s="57"/>
      <c r="AD23" s="57"/>
      <c r="AE23" s="36" t="s">
        <v>760</v>
      </c>
      <c r="AF23" s="36">
        <v>2941.1764705882356</v>
      </c>
      <c r="AG23" s="36">
        <v>1504.9683830171634</v>
      </c>
      <c r="AH23" s="58" t="s">
        <v>667</v>
      </c>
      <c r="AI23" s="59" t="s">
        <v>667</v>
      </c>
      <c r="AJ23" s="63">
        <v>4.6781959533691408E-2</v>
      </c>
      <c r="AK23" s="64">
        <v>0.14340351867675782</v>
      </c>
      <c r="AL23" s="36">
        <f t="shared" ca="1" si="3"/>
        <v>3.2487471898396812E-2</v>
      </c>
      <c r="AM23" s="36">
        <f t="shared" ca="1" si="4"/>
        <v>1.4294487635294598E-2</v>
      </c>
      <c r="AN23" s="36">
        <f t="shared" si="5"/>
        <v>2941.1764705882356</v>
      </c>
      <c r="AO23" s="36">
        <f ca="1">1000*(AK23-AL23*AN23/1000)/AM23</f>
        <v>3347.5932793942634</v>
      </c>
      <c r="AP23" s="38"/>
      <c r="AQ23" s="40"/>
      <c r="AR23" s="44"/>
    </row>
    <row r="24" spans="1:44" x14ac:dyDescent="0.25">
      <c r="A24" s="47" t="s">
        <v>668</v>
      </c>
      <c r="B24" t="s">
        <v>668</v>
      </c>
      <c r="C24" t="s">
        <v>780</v>
      </c>
      <c r="D24" t="str">
        <f t="shared" si="6"/>
        <v>LV_A</v>
      </c>
      <c r="E24" s="68">
        <f t="shared" ca="1" si="7"/>
        <v>0</v>
      </c>
      <c r="F24" s="68">
        <f ca="1">Tabelle1[[#This Row],[ENTSOE capacities 2020 '[MW']]]*10</f>
        <v>0</v>
      </c>
      <c r="G24" s="68" t="str">
        <f t="shared" ca="1" si="8"/>
        <v>1539</v>
      </c>
      <c r="H24" s="68">
        <f ca="1">IF(INDIRECT(ADDRESS(15,5,1,1,$B24),TRUE)="n/e",0,INDIRECT(ADDRESS(15,5,1,1,$B24),TRUE))</f>
        <v>0</v>
      </c>
      <c r="I24" s="36"/>
      <c r="J24" s="66">
        <f t="shared" ca="1" si="22"/>
        <v>1</v>
      </c>
      <c r="K24" s="67">
        <f t="shared" ca="1" si="22"/>
        <v>0</v>
      </c>
      <c r="L24" s="57"/>
      <c r="M24" s="69" t="e">
        <f t="shared" ca="1" si="1"/>
        <v>#REF!</v>
      </c>
      <c r="N24" s="69" t="e">
        <f t="shared" ca="1" si="1"/>
        <v>#REF!</v>
      </c>
      <c r="O24" s="69" t="e">
        <f t="shared" ca="1" si="1"/>
        <v>#REF!</v>
      </c>
      <c r="P24" s="69" t="e">
        <f t="shared" ca="1" si="1"/>
        <v>#REF!</v>
      </c>
      <c r="Q24" s="69"/>
      <c r="R24" s="66" t="e">
        <f t="shared" ca="1" si="10"/>
        <v>#REF!</v>
      </c>
      <c r="S24" s="69" t="e">
        <f t="shared" ca="1" si="11"/>
        <v>#REF!</v>
      </c>
      <c r="T24" s="69"/>
      <c r="U24" s="69" t="e">
        <f t="shared" ca="1" si="2"/>
        <v>#REF!</v>
      </c>
      <c r="V24" s="69" t="e">
        <f t="shared" ca="1" si="12"/>
        <v>#REF!</v>
      </c>
      <c r="W24" s="69" t="e">
        <f t="shared" ca="1" si="13"/>
        <v>#REF!</v>
      </c>
      <c r="X24" s="69" t="e">
        <f t="shared" ca="1" si="14"/>
        <v>#REF!</v>
      </c>
      <c r="Y24" s="69" t="e">
        <f t="shared" ca="1" si="15"/>
        <v>#REF!</v>
      </c>
      <c r="Z24" s="69" t="e">
        <f t="shared" ca="1" si="16"/>
        <v>#REF!</v>
      </c>
      <c r="AA24" s="57"/>
      <c r="AB24" s="57"/>
      <c r="AC24" s="57"/>
      <c r="AD24" s="57"/>
      <c r="AE24" s="36" t="s">
        <v>761</v>
      </c>
      <c r="AF24" s="36">
        <v>2653.8461538461538</v>
      </c>
      <c r="AG24" s="36">
        <v>1828.1500480923373</v>
      </c>
      <c r="AH24" s="58" t="s">
        <v>668</v>
      </c>
      <c r="AI24" s="59" t="s">
        <v>668</v>
      </c>
      <c r="AJ24" s="63">
        <v>1.8261652450561523</v>
      </c>
      <c r="AK24" s="64">
        <v>3.4827404327392579</v>
      </c>
      <c r="AL24" s="36">
        <f t="shared" ca="1" si="3"/>
        <v>1.8261652450561523</v>
      </c>
      <c r="AM24" s="36">
        <f t="shared" ca="1" si="4"/>
        <v>0</v>
      </c>
      <c r="AN24" s="36">
        <f t="shared" si="5"/>
        <v>2653.8461538461538</v>
      </c>
      <c r="AO24" s="36">
        <v>0</v>
      </c>
      <c r="AP24" s="38"/>
      <c r="AQ24" s="40"/>
      <c r="AR24" s="44"/>
    </row>
    <row r="25" spans="1:44" x14ac:dyDescent="0.25">
      <c r="A25" s="47" t="s">
        <v>769</v>
      </c>
      <c r="B25" t="s">
        <v>769</v>
      </c>
      <c r="C25" t="s">
        <v>780</v>
      </c>
      <c r="D25" t="str">
        <f t="shared" si="6"/>
        <v>MT_A</v>
      </c>
      <c r="E25" s="68">
        <v>0</v>
      </c>
      <c r="F25" s="68">
        <f>Tabelle1[[#This Row],[ENTSOE capacities 2020 '[MW']]]*10</f>
        <v>0</v>
      </c>
      <c r="G25" s="68" t="e">
        <f t="shared" ca="1" si="8"/>
        <v>#REF!</v>
      </c>
      <c r="H25" s="68" t="e">
        <f ca="1">IF(INDIRECT(ADDRESS(15,5,1,1,$B25),TRUE)="n/e",0,INDIRECT(ADDRESS(15,5,1,1,$B25),TRUE))</f>
        <v>#REF!</v>
      </c>
      <c r="I25" s="36"/>
      <c r="J25" s="66">
        <v>0</v>
      </c>
      <c r="K25" s="67">
        <f ca="1">H24/($G24+$H24)</f>
        <v>0</v>
      </c>
      <c r="L25" s="57"/>
      <c r="M25" s="69" t="e">
        <f t="shared" ca="1" si="1"/>
        <v>#REF!</v>
      </c>
      <c r="N25" s="69" t="e">
        <f t="shared" ca="1" si="1"/>
        <v>#REF!</v>
      </c>
      <c r="O25" s="69" t="e">
        <f t="shared" ca="1" si="1"/>
        <v>#REF!</v>
      </c>
      <c r="P25" s="69" t="e">
        <f t="shared" ca="1" si="1"/>
        <v>#REF!</v>
      </c>
      <c r="Q25" s="69"/>
      <c r="R25" s="66" t="e">
        <f t="shared" ca="1" si="10"/>
        <v>#REF!</v>
      </c>
      <c r="S25" s="69" t="e">
        <f t="shared" ca="1" si="11"/>
        <v>#REF!</v>
      </c>
      <c r="T25" s="69"/>
      <c r="U25" s="69" t="e">
        <f t="shared" ca="1" si="2"/>
        <v>#REF!</v>
      </c>
      <c r="V25" s="69" t="e">
        <f t="shared" ca="1" si="12"/>
        <v>#REF!</v>
      </c>
      <c r="W25" s="69" t="e">
        <f t="shared" ca="1" si="13"/>
        <v>#REF!</v>
      </c>
      <c r="X25" s="69" t="e">
        <f t="shared" ca="1" si="14"/>
        <v>#REF!</v>
      </c>
      <c r="Y25" s="69" t="e">
        <f t="shared" ca="1" si="15"/>
        <v>#REF!</v>
      </c>
      <c r="Z25" s="69" t="e">
        <f t="shared" ca="1" si="16"/>
        <v>#REF!</v>
      </c>
      <c r="AA25" s="57"/>
      <c r="AB25" s="57"/>
      <c r="AC25" s="57"/>
      <c r="AD25" s="57"/>
      <c r="AE25" s="36" t="s">
        <v>771</v>
      </c>
      <c r="AF25" s="36">
        <v>2456.1403508771932</v>
      </c>
      <c r="AG25" s="36">
        <v>864.02966625463534</v>
      </c>
      <c r="AH25" s="58" t="s">
        <v>769</v>
      </c>
      <c r="AI25" s="59" t="s">
        <v>769</v>
      </c>
      <c r="AJ25" s="63">
        <v>0</v>
      </c>
      <c r="AK25" s="64">
        <v>0</v>
      </c>
      <c r="AL25" s="36">
        <f t="shared" si="3"/>
        <v>0</v>
      </c>
      <c r="AM25" s="36">
        <f t="shared" ca="1" si="4"/>
        <v>0</v>
      </c>
      <c r="AN25" s="36">
        <f t="shared" si="5"/>
        <v>2456.1403508771932</v>
      </c>
      <c r="AO25" s="36">
        <v>0</v>
      </c>
      <c r="AP25" s="38"/>
      <c r="AQ25" s="40"/>
      <c r="AR25" s="44"/>
    </row>
    <row r="26" spans="1:44" x14ac:dyDescent="0.25">
      <c r="A26" s="47" t="s">
        <v>669</v>
      </c>
      <c r="B26" t="s">
        <v>669</v>
      </c>
      <c r="C26" t="s">
        <v>780</v>
      </c>
      <c r="D26" t="str">
        <f t="shared" si="6"/>
        <v>NL_A</v>
      </c>
      <c r="E26" s="68">
        <f t="shared" ref="E26:E35" ca="1" si="24">IF(INDIRECT(ADDRESS(13,5,1,1,B26),TRUE)="n/e",0,INDIRECT(ADDRESS(13,5,1,1,B26),TRUE))</f>
        <v>0</v>
      </c>
      <c r="F26" s="68">
        <f ca="1">Tabelle1[[#This Row],[ENTSOE capacities 2020 '[MW']]]*10</f>
        <v>0</v>
      </c>
      <c r="G26" s="68">
        <f t="shared" ca="1" si="8"/>
        <v>38</v>
      </c>
      <c r="H26" s="68">
        <f t="shared" ref="H26" ca="1" si="25">IF(INDIRECT(ADDRESS(15,5,1,1,$B26),TRUE)="n/e",0,INDIRECT(ADDRESS(15,5,1,1,$B26),TRUE))</f>
        <v>0</v>
      </c>
      <c r="I26" s="36"/>
      <c r="J26" s="66">
        <f t="shared" ref="J26:J34" ca="1" si="26">G26/($G26+$H26)</f>
        <v>1</v>
      </c>
      <c r="K26" s="67">
        <f ca="1">H26/($G26+$H26)</f>
        <v>0</v>
      </c>
      <c r="L26" s="57"/>
      <c r="M26" s="69" t="e">
        <f t="shared" ca="1" si="1"/>
        <v>#REF!</v>
      </c>
      <c r="N26" s="69" t="e">
        <f t="shared" ca="1" si="1"/>
        <v>#REF!</v>
      </c>
      <c r="O26" s="69" t="e">
        <f t="shared" ca="1" si="1"/>
        <v>#REF!</v>
      </c>
      <c r="P26" s="69" t="e">
        <f t="shared" ca="1" si="1"/>
        <v>#REF!</v>
      </c>
      <c r="Q26" s="69"/>
      <c r="R26" s="66" t="e">
        <f t="shared" ca="1" si="10"/>
        <v>#REF!</v>
      </c>
      <c r="S26" s="69" t="e">
        <f t="shared" ca="1" si="11"/>
        <v>#REF!</v>
      </c>
      <c r="T26" s="69"/>
      <c r="U26" s="69" t="e">
        <f t="shared" ca="1" si="2"/>
        <v>#REF!</v>
      </c>
      <c r="V26" s="69" t="e">
        <f t="shared" ca="1" si="12"/>
        <v>#REF!</v>
      </c>
      <c r="W26" s="69" t="e">
        <f t="shared" ca="1" si="13"/>
        <v>#REF!</v>
      </c>
      <c r="X26" s="69" t="e">
        <f t="shared" ca="1" si="14"/>
        <v>#REF!</v>
      </c>
      <c r="Y26" s="69" t="e">
        <f t="shared" ca="1" si="15"/>
        <v>#REF!</v>
      </c>
      <c r="Z26" s="69" t="e">
        <f t="shared" ca="1" si="16"/>
        <v>#REF!</v>
      </c>
      <c r="AA26" s="57"/>
      <c r="AB26" s="57"/>
      <c r="AC26" s="57"/>
      <c r="AD26" s="57"/>
      <c r="AE26" s="36" t="s">
        <v>762</v>
      </c>
      <c r="AF26" s="36">
        <v>2666.6666666666665</v>
      </c>
      <c r="AG26" s="36" t="e">
        <v>#DIV/0!</v>
      </c>
      <c r="AH26" s="58" t="s">
        <v>669</v>
      </c>
      <c r="AI26" s="59" t="s">
        <v>669</v>
      </c>
      <c r="AJ26" s="63">
        <v>3.9200003862380983E-2</v>
      </c>
      <c r="AK26" s="64">
        <v>9.9902439117431643E-2</v>
      </c>
      <c r="AL26" s="36">
        <f t="shared" ca="1" si="3"/>
        <v>3.9200003862380983E-2</v>
      </c>
      <c r="AM26" s="36">
        <f t="shared" ca="1" si="4"/>
        <v>0</v>
      </c>
      <c r="AN26" s="36">
        <f t="shared" si="5"/>
        <v>2666.6666666666665</v>
      </c>
      <c r="AO26" s="36">
        <v>0</v>
      </c>
      <c r="AP26" s="38"/>
      <c r="AQ26" s="40"/>
      <c r="AR26" s="44"/>
    </row>
    <row r="27" spans="1:44" x14ac:dyDescent="0.25">
      <c r="A27" s="47" t="s">
        <v>770</v>
      </c>
      <c r="B27" t="s">
        <v>770</v>
      </c>
      <c r="C27" t="s">
        <v>780</v>
      </c>
      <c r="D27" t="str">
        <f t="shared" si="6"/>
        <v>PO_A</v>
      </c>
      <c r="E27" s="68" t="str">
        <f t="shared" ca="1" si="24"/>
        <v>1780</v>
      </c>
      <c r="F27" s="68">
        <f ca="1">Tabelle1[[#This Row],[ENTSOE capacities 2020 '[MW']]]*10</f>
        <v>17800</v>
      </c>
      <c r="G27" s="68" t="str">
        <f t="shared" ca="1" si="8"/>
        <v>448</v>
      </c>
      <c r="H27" s="68" t="str">
        <f ca="1">IF(INDIRECT(ADDRESS(15,5,1,1,$B27),TRUE)="n/e",0,INDIRECT(ADDRESS(15,5,1,1,$B27),TRUE))</f>
        <v>157</v>
      </c>
      <c r="I27" s="36"/>
      <c r="J27" s="66">
        <f t="shared" ca="1" si="26"/>
        <v>0.740495867768595</v>
      </c>
      <c r="K27" s="67">
        <f ca="1">H27/($G27+$H27)</f>
        <v>0.25950413223140495</v>
      </c>
      <c r="L27" s="57"/>
      <c r="M27" s="69" t="e">
        <f t="shared" ca="1" si="1"/>
        <v>#REF!</v>
      </c>
      <c r="N27" s="69" t="e">
        <f t="shared" ca="1" si="1"/>
        <v>#REF!</v>
      </c>
      <c r="O27" s="69" t="e">
        <f t="shared" ca="1" si="1"/>
        <v>#REF!</v>
      </c>
      <c r="P27" s="69" t="e">
        <f t="shared" ca="1" si="1"/>
        <v>#REF!</v>
      </c>
      <c r="Q27" s="69"/>
      <c r="R27" s="66" t="e">
        <f t="shared" ca="1" si="10"/>
        <v>#REF!</v>
      </c>
      <c r="S27" s="69" t="e">
        <f t="shared" ca="1" si="11"/>
        <v>#REF!</v>
      </c>
      <c r="T27" s="69"/>
      <c r="U27" s="69" t="e">
        <f t="shared" ca="1" si="2"/>
        <v>#REF!</v>
      </c>
      <c r="V27" s="69" t="e">
        <f t="shared" ca="1" si="12"/>
        <v>#REF!</v>
      </c>
      <c r="W27" s="69" t="e">
        <f t="shared" ca="1" si="13"/>
        <v>#REF!</v>
      </c>
      <c r="X27" s="69" t="e">
        <f t="shared" ca="1" si="14"/>
        <v>#REF!</v>
      </c>
      <c r="Y27" s="69" t="e">
        <f t="shared" ca="1" si="15"/>
        <v>#REF!</v>
      </c>
      <c r="Z27" s="69" t="e">
        <f t="shared" ca="1" si="16"/>
        <v>#REF!</v>
      </c>
      <c r="AA27" s="57"/>
      <c r="AB27" s="57"/>
      <c r="AC27" s="57"/>
      <c r="AD27" s="57"/>
      <c r="AE27" s="36" t="s">
        <v>763</v>
      </c>
      <c r="AF27" s="36">
        <v>3328.6908077994426</v>
      </c>
      <c r="AG27" s="36">
        <v>1595.2868852459017</v>
      </c>
      <c r="AH27" s="58" t="s">
        <v>770</v>
      </c>
      <c r="AI27" s="59" t="s">
        <v>670</v>
      </c>
      <c r="AJ27" s="63">
        <v>0.8733246154785157</v>
      </c>
      <c r="AK27" s="64">
        <v>3.0990433349609376</v>
      </c>
      <c r="AL27" s="36">
        <f t="shared" ca="1" si="3"/>
        <v>0.64669326898243806</v>
      </c>
      <c r="AM27" s="36">
        <f t="shared" ca="1" si="4"/>
        <v>0.22663134649607761</v>
      </c>
      <c r="AN27" s="36">
        <f t="shared" si="5"/>
        <v>3328.6908077994426</v>
      </c>
      <c r="AO27" s="36">
        <f ca="1">1000*(AK27-AL27*AN27/1000)/AM27</f>
        <v>4175.9509867700644</v>
      </c>
      <c r="AP27" s="38"/>
      <c r="AQ27" s="40"/>
      <c r="AR27" s="44"/>
    </row>
    <row r="28" spans="1:44" x14ac:dyDescent="0.25">
      <c r="A28" s="47" t="s">
        <v>671</v>
      </c>
      <c r="B28" t="s">
        <v>671</v>
      </c>
      <c r="C28" t="s">
        <v>780</v>
      </c>
      <c r="D28" t="str">
        <f t="shared" si="6"/>
        <v>PT_A</v>
      </c>
      <c r="E28" s="68">
        <f t="shared" ca="1" si="24"/>
        <v>2820</v>
      </c>
      <c r="F28" s="68">
        <f ca="1">Tabelle1[[#This Row],[ENTSOE capacities 2020 '[MW']]]*10</f>
        <v>28200</v>
      </c>
      <c r="G28" s="68">
        <f t="shared" ca="1" si="8"/>
        <v>2858</v>
      </c>
      <c r="H28" s="68">
        <f t="shared" ref="H28" ca="1" si="27">IF(INDIRECT(ADDRESS(15,5,1,1,$B28),TRUE)="n/e",0,INDIRECT(ADDRESS(15,5,1,1,$B28),TRUE))</f>
        <v>1515</v>
      </c>
      <c r="I28" s="36"/>
      <c r="J28" s="66">
        <f t="shared" ca="1" si="26"/>
        <v>0.65355591127372514</v>
      </c>
      <c r="K28" s="67">
        <f ca="1">H28/($G28+$H28)</f>
        <v>0.34644408872627486</v>
      </c>
      <c r="L28" s="57"/>
      <c r="M28" s="69" t="e">
        <f t="shared" ca="1" si="1"/>
        <v>#REF!</v>
      </c>
      <c r="N28" s="69" t="e">
        <f t="shared" ca="1" si="1"/>
        <v>#REF!</v>
      </c>
      <c r="O28" s="69" t="e">
        <f t="shared" ca="1" si="1"/>
        <v>#REF!</v>
      </c>
      <c r="P28" s="69" t="e">
        <f t="shared" ca="1" si="1"/>
        <v>#REF!</v>
      </c>
      <c r="Q28" s="69"/>
      <c r="R28" s="66" t="e">
        <f t="shared" ca="1" si="10"/>
        <v>#REF!</v>
      </c>
      <c r="S28" s="69" t="e">
        <f t="shared" ca="1" si="11"/>
        <v>#REF!</v>
      </c>
      <c r="T28" s="69"/>
      <c r="U28" s="69" t="e">
        <f t="shared" ca="1" si="2"/>
        <v>#REF!</v>
      </c>
      <c r="V28" s="69" t="e">
        <f t="shared" ca="1" si="12"/>
        <v>#REF!</v>
      </c>
      <c r="W28" s="69" t="e">
        <f t="shared" ca="1" si="13"/>
        <v>#REF!</v>
      </c>
      <c r="X28" s="69" t="e">
        <f t="shared" ca="1" si="14"/>
        <v>#REF!</v>
      </c>
      <c r="Y28" s="69" t="e">
        <f t="shared" ca="1" si="15"/>
        <v>#REF!</v>
      </c>
      <c r="Z28" s="69" t="e">
        <f t="shared" ca="1" si="16"/>
        <v>#REF!</v>
      </c>
      <c r="AA28" s="57"/>
      <c r="AB28" s="57"/>
      <c r="AC28" s="57"/>
      <c r="AD28" s="57"/>
      <c r="AE28" s="36" t="s">
        <v>764</v>
      </c>
      <c r="AF28" s="36">
        <v>2566.27812083044</v>
      </c>
      <c r="AG28" s="36">
        <v>2601.0498230102544</v>
      </c>
      <c r="AH28" s="58" t="s">
        <v>671</v>
      </c>
      <c r="AI28" s="59" t="s">
        <v>671</v>
      </c>
      <c r="AJ28" s="63">
        <v>5.0150501098632816</v>
      </c>
      <c r="AK28" s="64">
        <v>11.3316982421875</v>
      </c>
      <c r="AL28" s="36">
        <f t="shared" ca="1" si="3"/>
        <v>3.2776156446350924</v>
      </c>
      <c r="AM28" s="36">
        <f t="shared" ca="1" si="4"/>
        <v>1.7374344652281892</v>
      </c>
      <c r="AN28" s="36">
        <f t="shared" si="5"/>
        <v>2566.27812083044</v>
      </c>
      <c r="AO28" s="36">
        <f ca="1">1000*(AK28-AL28*AN28/1000)/AM28</f>
        <v>1680.8834999628859</v>
      </c>
      <c r="AP28" s="38"/>
    </row>
    <row r="29" spans="1:44" x14ac:dyDescent="0.25">
      <c r="A29" s="47" t="s">
        <v>672</v>
      </c>
      <c r="B29" t="s">
        <v>672</v>
      </c>
      <c r="C29" t="s">
        <v>780</v>
      </c>
      <c r="D29" t="str">
        <f t="shared" si="6"/>
        <v>RO_A</v>
      </c>
      <c r="E29" s="68">
        <f t="shared" ca="1" si="24"/>
        <v>0</v>
      </c>
      <c r="F29" s="68">
        <f ca="1">Tabelle1[[#This Row],[ENTSOE capacities 2020 '[MW']]]*10</f>
        <v>0</v>
      </c>
      <c r="G29" s="68" t="str">
        <f t="shared" ca="1" si="8"/>
        <v>2750</v>
      </c>
      <c r="H29" s="68" t="str">
        <f ca="1">IF(INDIRECT(ADDRESS(15,5,1,1,$B29),TRUE)="n/e",0,INDIRECT(ADDRESS(15,5,1,1,$B29),TRUE))</f>
        <v>3390</v>
      </c>
      <c r="I29" s="36"/>
      <c r="J29" s="66">
        <f t="shared" ca="1" si="26"/>
        <v>0.44788273615635177</v>
      </c>
      <c r="K29" s="67">
        <f ca="1">H29/($G29+$H29)</f>
        <v>0.55211726384364823</v>
      </c>
      <c r="L29" s="57"/>
      <c r="M29" s="69" t="e">
        <f t="shared" ca="1" si="1"/>
        <v>#REF!</v>
      </c>
      <c r="N29" s="69" t="e">
        <f t="shared" ca="1" si="1"/>
        <v>#REF!</v>
      </c>
      <c r="O29" s="69" t="e">
        <f t="shared" ca="1" si="1"/>
        <v>#REF!</v>
      </c>
      <c r="P29" s="69" t="e">
        <f t="shared" ca="1" si="1"/>
        <v>#REF!</v>
      </c>
      <c r="Q29" s="69"/>
      <c r="R29" s="66" t="e">
        <f t="shared" ca="1" si="10"/>
        <v>#REF!</v>
      </c>
      <c r="S29" s="69" t="e">
        <f t="shared" ca="1" si="11"/>
        <v>#REF!</v>
      </c>
      <c r="T29" s="69"/>
      <c r="U29" s="69" t="e">
        <f t="shared" ca="1" si="2"/>
        <v>#REF!</v>
      </c>
      <c r="V29" s="69" t="e">
        <f t="shared" ca="1" si="12"/>
        <v>#REF!</v>
      </c>
      <c r="W29" s="69" t="e">
        <f t="shared" ca="1" si="13"/>
        <v>#REF!</v>
      </c>
      <c r="X29" s="69" t="e">
        <f t="shared" ca="1" si="14"/>
        <v>#REF!</v>
      </c>
      <c r="Y29" s="69" t="e">
        <f t="shared" ca="1" si="15"/>
        <v>#REF!</v>
      </c>
      <c r="Z29" s="69" t="e">
        <f t="shared" ca="1" si="16"/>
        <v>#REF!</v>
      </c>
      <c r="AA29" s="57"/>
      <c r="AB29" s="57"/>
      <c r="AC29" s="57"/>
      <c r="AD29" s="57"/>
      <c r="AE29" s="36" t="s">
        <v>765</v>
      </c>
      <c r="AF29" s="36">
        <v>354.88647581441262</v>
      </c>
      <c r="AG29" s="36">
        <v>0</v>
      </c>
      <c r="AH29" s="58" t="s">
        <v>672</v>
      </c>
      <c r="AI29" s="59" t="s">
        <v>672</v>
      </c>
      <c r="AJ29" s="63">
        <v>7.8398110351562496</v>
      </c>
      <c r="AK29" s="64">
        <v>20.383586669921876</v>
      </c>
      <c r="AL29" s="36">
        <f t="shared" ca="1" si="3"/>
        <v>3.5113160173745417</v>
      </c>
      <c r="AM29" s="36">
        <f t="shared" ca="1" si="4"/>
        <v>4.3284950177817079</v>
      </c>
      <c r="AN29" s="36">
        <f t="shared" si="5"/>
        <v>354.88647581441262</v>
      </c>
      <c r="AO29" s="36">
        <f ca="1">1000*(AK29-AL29*AN29/1000)/AM29</f>
        <v>4421.2752987879849</v>
      </c>
      <c r="AP29" s="38"/>
      <c r="AQ29" s="40"/>
      <c r="AR29" s="44"/>
    </row>
    <row r="30" spans="1:44" x14ac:dyDescent="0.25">
      <c r="A30" s="47" t="s">
        <v>673</v>
      </c>
      <c r="B30" s="47" t="s">
        <v>673</v>
      </c>
      <c r="C30" t="s">
        <v>780</v>
      </c>
      <c r="D30" t="str">
        <f t="shared" si="6"/>
        <v>SE_A</v>
      </c>
      <c r="E30" s="68">
        <f t="shared" ca="1" si="24"/>
        <v>0</v>
      </c>
      <c r="F30" s="68">
        <f ca="1">Tabelle1[[#This Row],[ENTSOE capacities 2020 '[MW']]]*10</f>
        <v>0</v>
      </c>
      <c r="G30" s="68">
        <f t="shared" ca="1" si="8"/>
        <v>0</v>
      </c>
      <c r="H30" s="68" t="str">
        <f ca="1">IF(INDIRECT(ADDRESS(15,5,1,1,$B30),TRUE)="n/e",0,INDIRECT(ADDRESS(15,5,1,1,$B30),TRUE))</f>
        <v>16318</v>
      </c>
      <c r="I30" s="36"/>
      <c r="J30" s="66">
        <f t="shared" ca="1" si="26"/>
        <v>0</v>
      </c>
      <c r="K30" s="67">
        <f t="shared" ref="K30:K34" ca="1" si="28">H30/($G30+$H30)</f>
        <v>1</v>
      </c>
      <c r="L30" s="57"/>
      <c r="M30" s="69" t="e">
        <f t="shared" ca="1" si="1"/>
        <v>#REF!</v>
      </c>
      <c r="N30" s="69" t="e">
        <f t="shared" ca="1" si="1"/>
        <v>#REF!</v>
      </c>
      <c r="O30" s="69" t="e">
        <f t="shared" ca="1" si="1"/>
        <v>#REF!</v>
      </c>
      <c r="P30" s="69" t="e">
        <f t="shared" ca="1" si="1"/>
        <v>#REF!</v>
      </c>
      <c r="Q30" s="69"/>
      <c r="R30" s="66" t="e">
        <f t="shared" ca="1" si="10"/>
        <v>#REF!</v>
      </c>
      <c r="S30" s="69" t="e">
        <f t="shared" ca="1" si="11"/>
        <v>#REF!</v>
      </c>
      <c r="T30" s="69"/>
      <c r="U30" s="69" t="e">
        <f t="shared" ca="1" si="2"/>
        <v>#REF!</v>
      </c>
      <c r="V30" s="69" t="e">
        <f t="shared" ca="1" si="12"/>
        <v>#REF!</v>
      </c>
      <c r="W30" s="69" t="e">
        <f t="shared" ca="1" si="13"/>
        <v>#REF!</v>
      </c>
      <c r="X30" s="69" t="e">
        <f t="shared" ca="1" si="14"/>
        <v>#REF!</v>
      </c>
      <c r="Y30" s="69" t="e">
        <f t="shared" ca="1" si="15"/>
        <v>#REF!</v>
      </c>
      <c r="Z30" s="69" t="e">
        <f t="shared" ca="1" si="16"/>
        <v>#REF!</v>
      </c>
      <c r="AA30" s="57"/>
      <c r="AB30" s="57"/>
      <c r="AC30" s="57"/>
      <c r="AD30" s="57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8"/>
      <c r="AQ30" s="40"/>
      <c r="AR30" s="44"/>
    </row>
    <row r="31" spans="1:44" x14ac:dyDescent="0.25">
      <c r="A31" s="47" t="s">
        <v>674</v>
      </c>
      <c r="B31" s="47" t="s">
        <v>674</v>
      </c>
      <c r="C31" t="s">
        <v>780</v>
      </c>
      <c r="D31" t="str">
        <f t="shared" si="6"/>
        <v>SI_A</v>
      </c>
      <c r="E31" s="68" t="str">
        <f t="shared" ca="1" si="24"/>
        <v>180</v>
      </c>
      <c r="F31" s="68">
        <f ca="1">Tabelle1[[#This Row],[ENTSOE capacities 2020 '[MW']]]*10</f>
        <v>1800</v>
      </c>
      <c r="G31" s="68" t="str">
        <f t="shared" ca="1" si="8"/>
        <v>1110</v>
      </c>
      <c r="H31" s="68" t="str">
        <f ca="1">IF(INDIRECT(ADDRESS(15,5,1,1,$B31),TRUE)="n/e",0,INDIRECT(ADDRESS(15,5,1,1,$B31),TRUE))</f>
        <v>N/A</v>
      </c>
      <c r="I31" s="36"/>
      <c r="J31" s="66">
        <v>0</v>
      </c>
      <c r="K31" s="67">
        <v>0</v>
      </c>
      <c r="L31" s="57"/>
      <c r="M31" s="69" t="e">
        <f t="shared" ca="1" si="1"/>
        <v>#REF!</v>
      </c>
      <c r="N31" s="69" t="e">
        <f t="shared" ca="1" si="1"/>
        <v>#REF!</v>
      </c>
      <c r="O31" s="69" t="e">
        <f t="shared" ca="1" si="1"/>
        <v>#REF!</v>
      </c>
      <c r="P31" s="69" t="e">
        <f t="shared" ca="1" si="1"/>
        <v>#REF!</v>
      </c>
      <c r="Q31" s="69"/>
      <c r="R31" s="66" t="e">
        <f t="shared" ca="1" si="10"/>
        <v>#REF!</v>
      </c>
      <c r="S31" s="69" t="e">
        <f t="shared" ca="1" si="11"/>
        <v>#REF!</v>
      </c>
      <c r="T31" s="69"/>
      <c r="U31" s="69" t="e">
        <f t="shared" ca="1" si="2"/>
        <v>#REF!</v>
      </c>
      <c r="V31" s="69" t="e">
        <f t="shared" ca="1" si="12"/>
        <v>#REF!</v>
      </c>
      <c r="W31" s="69" t="e">
        <f t="shared" ca="1" si="13"/>
        <v>#REF!</v>
      </c>
      <c r="X31" s="69" t="e">
        <f t="shared" ca="1" si="14"/>
        <v>#REF!</v>
      </c>
      <c r="Y31" s="69" t="e">
        <f t="shared" ca="1" si="15"/>
        <v>#REF!</v>
      </c>
      <c r="Z31" s="69" t="e">
        <f t="shared" ca="1" si="16"/>
        <v>#REF!</v>
      </c>
      <c r="AA31" s="57"/>
      <c r="AB31" s="57"/>
      <c r="AC31" s="57"/>
      <c r="AD31" s="57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8"/>
      <c r="AQ31" s="40"/>
      <c r="AR31" s="44"/>
    </row>
    <row r="32" spans="1:44" x14ac:dyDescent="0.25">
      <c r="A32" s="47" t="s">
        <v>675</v>
      </c>
      <c r="B32" t="s">
        <v>675</v>
      </c>
      <c r="C32" t="s">
        <v>780</v>
      </c>
      <c r="D32" t="str">
        <f t="shared" si="6"/>
        <v>SK_A</v>
      </c>
      <c r="E32" s="68">
        <f t="shared" ca="1" si="24"/>
        <v>0</v>
      </c>
      <c r="F32" s="68">
        <f ca="1">Tabelle1[[#This Row],[ENTSOE capacities 2020 '[MW']]]*10</f>
        <v>0</v>
      </c>
      <c r="G32" s="68">
        <f t="shared" ca="1" si="8"/>
        <v>0</v>
      </c>
      <c r="H32" s="68">
        <f t="shared" ref="H32:H33" ca="1" si="29">IF(INDIRECT(ADDRESS(15,5,1,1,$B32),TRUE)="n/e",0,INDIRECT(ADDRESS(15,5,1,1,$B32),TRUE))</f>
        <v>0</v>
      </c>
      <c r="I32" s="36"/>
      <c r="J32" s="66">
        <v>0</v>
      </c>
      <c r="K32" s="67">
        <v>0</v>
      </c>
      <c r="L32" s="57"/>
      <c r="M32" s="69" t="e">
        <f t="shared" ca="1" si="1"/>
        <v>#REF!</v>
      </c>
      <c r="N32" s="69" t="e">
        <f t="shared" ca="1" si="1"/>
        <v>#REF!</v>
      </c>
      <c r="O32" s="69" t="e">
        <f t="shared" ca="1" si="1"/>
        <v>#REF!</v>
      </c>
      <c r="P32" s="69" t="e">
        <f t="shared" ca="1" si="1"/>
        <v>#REF!</v>
      </c>
      <c r="Q32" s="69"/>
      <c r="R32" s="66" t="e">
        <f t="shared" ca="1" si="10"/>
        <v>#REF!</v>
      </c>
      <c r="S32" s="69" t="e">
        <f t="shared" ca="1" si="11"/>
        <v>#REF!</v>
      </c>
      <c r="T32" s="69"/>
      <c r="U32" s="69" t="e">
        <f t="shared" ca="1" si="2"/>
        <v>#REF!</v>
      </c>
      <c r="V32" s="69" t="e">
        <f t="shared" ca="1" si="12"/>
        <v>#REF!</v>
      </c>
      <c r="W32" s="69" t="e">
        <f t="shared" ca="1" si="13"/>
        <v>#REF!</v>
      </c>
      <c r="X32" s="69" t="e">
        <f t="shared" ca="1" si="14"/>
        <v>#REF!</v>
      </c>
      <c r="Y32" s="69" t="e">
        <f t="shared" ca="1" si="15"/>
        <v>#REF!</v>
      </c>
      <c r="Z32" s="69" t="e">
        <f t="shared" ca="1" si="16"/>
        <v>#REF!</v>
      </c>
      <c r="AA32" s="57"/>
      <c r="AB32" s="57"/>
      <c r="AC32" s="57"/>
      <c r="AD32" s="57"/>
      <c r="AE32" s="36" t="s">
        <v>766</v>
      </c>
      <c r="AF32" s="36">
        <v>4270.1612903225814</v>
      </c>
      <c r="AG32" s="36">
        <v>2302.7027027027029</v>
      </c>
      <c r="AH32" s="58" t="s">
        <v>675</v>
      </c>
      <c r="AI32" s="59" t="s">
        <v>673</v>
      </c>
      <c r="AJ32" s="63">
        <v>17.333246337890625</v>
      </c>
      <c r="AK32" s="64">
        <v>69.896120117187508</v>
      </c>
      <c r="AL32" s="36">
        <f>AJ32*J32</f>
        <v>0</v>
      </c>
      <c r="AM32" s="36">
        <f>AJ32*K32</f>
        <v>0</v>
      </c>
      <c r="AN32" s="36">
        <f>AF32</f>
        <v>4270.1612903225814</v>
      </c>
      <c r="AO32" s="36" t="e">
        <f>1000*(AK32-AL32*AN32/1000)/AM32</f>
        <v>#DIV/0!</v>
      </c>
      <c r="AP32" s="38"/>
      <c r="AQ32" s="40"/>
      <c r="AR32" s="44"/>
    </row>
    <row r="33" spans="1:44" x14ac:dyDescent="0.25">
      <c r="A33" t="s">
        <v>676</v>
      </c>
      <c r="B33" t="s">
        <v>676</v>
      </c>
      <c r="C33" t="s">
        <v>780</v>
      </c>
      <c r="D33" t="str">
        <f t="shared" si="6"/>
        <v>UK_A</v>
      </c>
      <c r="E33" s="68">
        <f t="shared" ca="1" si="24"/>
        <v>4052</v>
      </c>
      <c r="F33" s="68"/>
      <c r="G33" s="68">
        <f t="shared" ca="1" si="8"/>
        <v>1882</v>
      </c>
      <c r="H33" s="68">
        <f t="shared" ca="1" si="29"/>
        <v>0</v>
      </c>
      <c r="I33" s="36"/>
      <c r="J33" s="66">
        <f t="shared" ca="1" si="26"/>
        <v>1</v>
      </c>
      <c r="K33" s="67">
        <f t="shared" ca="1" si="28"/>
        <v>0</v>
      </c>
      <c r="L33" s="57"/>
      <c r="M33" s="69" t="e">
        <f t="shared" ca="1" si="1"/>
        <v>#REF!</v>
      </c>
      <c r="N33" s="69" t="e">
        <f t="shared" ca="1" si="1"/>
        <v>#REF!</v>
      </c>
      <c r="O33" s="69" t="e">
        <f t="shared" ca="1" si="1"/>
        <v>#REF!</v>
      </c>
      <c r="P33" s="69" t="e">
        <f t="shared" ca="1" si="1"/>
        <v>#REF!</v>
      </c>
      <c r="Q33" s="69"/>
      <c r="R33" s="66" t="e">
        <f t="shared" ca="1" si="10"/>
        <v>#REF!</v>
      </c>
      <c r="S33" s="69" t="e">
        <f t="shared" ca="1" si="11"/>
        <v>#REF!</v>
      </c>
      <c r="T33" s="69"/>
      <c r="U33" s="69" t="e">
        <f t="shared" ca="1" si="2"/>
        <v>#REF!</v>
      </c>
      <c r="V33" s="69" t="e">
        <f t="shared" ca="1" si="12"/>
        <v>#REF!</v>
      </c>
      <c r="W33" s="69" t="e">
        <f t="shared" ca="1" si="13"/>
        <v>#REF!</v>
      </c>
      <c r="X33" s="69" t="e">
        <f t="shared" ca="1" si="14"/>
        <v>#REF!</v>
      </c>
      <c r="Y33" s="69" t="e">
        <f t="shared" ca="1" si="15"/>
        <v>#REF!</v>
      </c>
      <c r="Z33" s="69" t="e">
        <f t="shared" ca="1" si="16"/>
        <v>#REF!</v>
      </c>
      <c r="AA33" s="57"/>
      <c r="AB33" s="57"/>
      <c r="AC33" s="57"/>
      <c r="AD33" s="57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8"/>
      <c r="AQ33" s="40"/>
      <c r="AR33" s="44"/>
    </row>
    <row r="34" spans="1:44" x14ac:dyDescent="0.25">
      <c r="A34" t="s">
        <v>652</v>
      </c>
      <c r="B34" t="s">
        <v>652</v>
      </c>
      <c r="C34" t="s">
        <v>780</v>
      </c>
      <c r="D34" t="str">
        <f t="shared" si="6"/>
        <v>CH_A</v>
      </c>
      <c r="E34" s="68" t="str">
        <f t="shared" ca="1" si="24"/>
        <v>6672</v>
      </c>
      <c r="F34" s="68"/>
      <c r="G34" s="68" t="str">
        <f t="shared" ca="1" si="8"/>
        <v>635</v>
      </c>
      <c r="H34" s="68" t="str">
        <f ca="1">IF(INDIRECT(ADDRESS(15,5,1,1,$B34),TRUE)="n/e",0,INDIRECT(ADDRESS(15,5,1,1,$B34),TRUE))</f>
        <v>5415</v>
      </c>
      <c r="I34" s="36"/>
      <c r="J34" s="66">
        <f t="shared" ca="1" si="26"/>
        <v>0.10495867768595041</v>
      </c>
      <c r="K34" s="67">
        <f t="shared" ca="1" si="28"/>
        <v>0.89504132231404954</v>
      </c>
      <c r="L34" s="57"/>
      <c r="M34" s="69" t="e">
        <f t="shared" ca="1" si="1"/>
        <v>#REF!</v>
      </c>
      <c r="N34" s="69" t="e">
        <f t="shared" ca="1" si="1"/>
        <v>#REF!</v>
      </c>
      <c r="O34" s="69" t="e">
        <f t="shared" ca="1" si="1"/>
        <v>#REF!</v>
      </c>
      <c r="P34" s="69" t="e">
        <f t="shared" ca="1" si="1"/>
        <v>#REF!</v>
      </c>
      <c r="Q34" s="69"/>
      <c r="R34" s="66" t="e">
        <f t="shared" ca="1" si="10"/>
        <v>#REF!</v>
      </c>
      <c r="S34" s="69" t="e">
        <f t="shared" ca="1" si="11"/>
        <v>#REF!</v>
      </c>
      <c r="T34" s="69"/>
      <c r="U34" s="69" t="e">
        <f t="shared" ca="1" si="2"/>
        <v>#REF!</v>
      </c>
      <c r="V34" s="69" t="e">
        <f t="shared" ca="1" si="12"/>
        <v>#REF!</v>
      </c>
      <c r="W34" s="69" t="e">
        <f t="shared" ca="1" si="13"/>
        <v>#REF!</v>
      </c>
      <c r="X34" s="69" t="e">
        <f t="shared" ca="1" si="14"/>
        <v>#REF!</v>
      </c>
      <c r="Y34" s="69" t="e">
        <f t="shared" ca="1" si="15"/>
        <v>#REF!</v>
      </c>
      <c r="Z34" s="69" t="e">
        <f t="shared" ca="1" si="16"/>
        <v>#REF!</v>
      </c>
      <c r="AA34" s="57"/>
      <c r="AB34" s="57"/>
      <c r="AC34" s="57"/>
      <c r="AD34" s="57"/>
      <c r="AE34" s="36" t="s">
        <v>767</v>
      </c>
      <c r="AF34" s="36">
        <v>3520.0982581509602</v>
      </c>
      <c r="AG34" s="36">
        <v>1814.0069438433502</v>
      </c>
      <c r="AH34" s="58" t="s">
        <v>676</v>
      </c>
      <c r="AI34" s="59" t="s">
        <v>674</v>
      </c>
      <c r="AJ34" s="63">
        <v>1.2081736297607422</v>
      </c>
      <c r="AK34" s="64">
        <v>4.6581038208007817</v>
      </c>
      <c r="AL34" s="36">
        <f ca="1">AJ34*J34</f>
        <v>0.12680830659472253</v>
      </c>
      <c r="AM34" s="36">
        <f ca="1">AJ34*K34</f>
        <v>1.0813653231660196</v>
      </c>
      <c r="AN34" s="36">
        <f>AF34</f>
        <v>3520.0982581509602</v>
      </c>
      <c r="AO34" s="36">
        <v>0</v>
      </c>
      <c r="AP34" s="38"/>
      <c r="AQ34" s="40"/>
      <c r="AR34" s="44"/>
    </row>
    <row r="35" spans="1:44" x14ac:dyDescent="0.25">
      <c r="D35" t="str">
        <f t="shared" si="6"/>
        <v/>
      </c>
      <c r="E35" s="48" t="e">
        <f t="shared" ca="1" si="24"/>
        <v>#REF!</v>
      </c>
      <c r="F35" s="48"/>
      <c r="G35" s="48" t="e">
        <f t="shared" ca="1" si="8"/>
        <v>#REF!</v>
      </c>
      <c r="H35" s="48" t="e">
        <f ca="1">IF(INDIRECT(ADDRESS(15,5,1,1,$B35),TRUE)="n/e",0,INDIRECT(ADDRESS(15,5,1,1,$B35),TRUE))</f>
        <v>#REF!</v>
      </c>
      <c r="I35" s="36"/>
      <c r="J35" s="66">
        <v>0</v>
      </c>
      <c r="K35" s="67">
        <v>0</v>
      </c>
      <c r="L35" s="57"/>
      <c r="M35" s="69" t="e">
        <f t="shared" ca="1" si="1"/>
        <v>#REF!</v>
      </c>
      <c r="N35" s="69" t="e">
        <f t="shared" ca="1" si="1"/>
        <v>#REF!</v>
      </c>
      <c r="O35" s="69" t="e">
        <f t="shared" ca="1" si="1"/>
        <v>#REF!</v>
      </c>
      <c r="P35" s="69" t="e">
        <f t="shared" ca="1" si="1"/>
        <v>#REF!</v>
      </c>
      <c r="Q35" s="69"/>
      <c r="R35" s="66" t="e">
        <f t="shared" ca="1" si="10"/>
        <v>#REF!</v>
      </c>
      <c r="S35" s="69" t="e">
        <f t="shared" ca="1" si="11"/>
        <v>#REF!</v>
      </c>
      <c r="T35" s="69"/>
      <c r="U35" s="69" t="e">
        <f t="shared" ca="1" si="2"/>
        <v>#REF!</v>
      </c>
      <c r="V35" s="69" t="e">
        <f t="shared" ca="1" si="12"/>
        <v>#REF!</v>
      </c>
      <c r="W35" s="69" t="e">
        <f t="shared" ca="1" si="13"/>
        <v>#REF!</v>
      </c>
      <c r="X35" s="69" t="e">
        <f t="shared" ca="1" si="14"/>
        <v>#REF!</v>
      </c>
      <c r="Y35" s="69" t="e">
        <f t="shared" ca="1" si="15"/>
        <v>#REF!</v>
      </c>
      <c r="Z35" s="69" t="e">
        <f t="shared" ca="1" si="16"/>
        <v>#REF!</v>
      </c>
      <c r="AA35" s="57"/>
      <c r="AB35" s="57"/>
      <c r="AC35" s="57"/>
      <c r="AD35" s="57"/>
      <c r="AE35" s="36" t="s">
        <v>746</v>
      </c>
      <c r="AF35" s="36">
        <v>2871.9412677739956</v>
      </c>
      <c r="AG35" s="36">
        <v>2910.854540660298</v>
      </c>
      <c r="AH35" s="58" t="s">
        <v>652</v>
      </c>
      <c r="AI35" s="65" t="s">
        <v>652</v>
      </c>
      <c r="AJ35" s="36"/>
      <c r="AK35" s="36"/>
      <c r="AL35" s="36">
        <f>AJ35*J35</f>
        <v>0</v>
      </c>
      <c r="AM35" s="36">
        <f>AJ35*K35</f>
        <v>0</v>
      </c>
      <c r="AN35" s="36">
        <f>AF35</f>
        <v>2871.9412677739956</v>
      </c>
      <c r="AO35" s="36">
        <v>0</v>
      </c>
    </row>
  </sheetData>
  <mergeCells count="3">
    <mergeCell ref="J3:K3"/>
    <mergeCell ref="M3:P3"/>
    <mergeCell ref="M4:P4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25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25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25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25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25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25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25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9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EE</v>
      </c>
    </row>
    <row r="3" spans="1:5" x14ac:dyDescent="0.25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25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25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25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25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25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25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25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25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25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25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25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25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25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25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25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25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25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25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25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25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25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ES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25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25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25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25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25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25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25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25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25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FI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25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25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25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25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25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25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25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25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25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25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25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25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25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25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25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/>
  <dimension ref="A1:E24"/>
  <sheetViews>
    <sheetView workbookViewId="0">
      <selection activeCell="D21" sqref="D21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EL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25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25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25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25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25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25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25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25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25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25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25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25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25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HU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25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25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25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25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25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25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25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25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25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25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25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25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25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7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25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25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25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25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25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25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25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25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25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25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25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25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25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25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EDED-95B9-4985-AF17-708426F25855}">
  <dimension ref="A1:B33"/>
  <sheetViews>
    <sheetView tabSelected="1" workbookViewId="0">
      <selection activeCell="G19" sqref="G19"/>
    </sheetView>
  </sheetViews>
  <sheetFormatPr baseColWidth="10" defaultRowHeight="15" x14ac:dyDescent="0.25"/>
  <sheetData>
    <row r="1" spans="1:2" x14ac:dyDescent="0.25">
      <c r="A1" s="74" t="s">
        <v>680</v>
      </c>
      <c r="B1" s="74" t="s">
        <v>677</v>
      </c>
    </row>
    <row r="2" spans="1:2" x14ac:dyDescent="0.25">
      <c r="A2" s="74" t="s">
        <v>679</v>
      </c>
      <c r="B2" s="74" t="s">
        <v>678</v>
      </c>
    </row>
    <row r="4" spans="1:2" x14ac:dyDescent="0.25">
      <c r="A4" s="74">
        <v>2020</v>
      </c>
      <c r="B4" s="74" t="s">
        <v>797</v>
      </c>
    </row>
    <row r="5" spans="1:2" x14ac:dyDescent="0.25">
      <c r="A5" s="75" t="s">
        <v>681</v>
      </c>
      <c r="B5" s="74"/>
    </row>
    <row r="6" spans="1:2" x14ac:dyDescent="0.25">
      <c r="A6" s="74" t="s">
        <v>649</v>
      </c>
      <c r="B6" s="76">
        <f ca="1">INDIRECT(ADDRESS(21,5,1,1,A6),TRUE)</f>
        <v>150</v>
      </c>
    </row>
    <row r="7" spans="1:2" x14ac:dyDescent="0.25">
      <c r="A7" s="74" t="s">
        <v>650</v>
      </c>
      <c r="B7" s="76" t="str">
        <f t="shared" ref="B7:B33" ca="1" si="0">INDIRECT(ADDRESS(21,5,1,1,A7),TRUE)</f>
        <v>362</v>
      </c>
    </row>
    <row r="8" spans="1:2" x14ac:dyDescent="0.25">
      <c r="A8" s="74" t="s">
        <v>651</v>
      </c>
      <c r="B8" s="76" t="str">
        <f t="shared" ca="1" si="0"/>
        <v>6</v>
      </c>
    </row>
    <row r="9" spans="1:2" x14ac:dyDescent="0.25">
      <c r="A9" s="74" t="s">
        <v>652</v>
      </c>
      <c r="B9" s="76" t="str">
        <f t="shared" ca="1" si="0"/>
        <v>n/e</v>
      </c>
    </row>
    <row r="10" spans="1:2" x14ac:dyDescent="0.25">
      <c r="A10" s="74" t="s">
        <v>653</v>
      </c>
      <c r="B10" s="76" t="str">
        <f t="shared" ca="1" si="0"/>
        <v>n/e</v>
      </c>
    </row>
    <row r="11" spans="1:2" x14ac:dyDescent="0.25">
      <c r="A11" s="74" t="s">
        <v>654</v>
      </c>
      <c r="B11" s="76" t="str">
        <f t="shared" ca="1" si="0"/>
        <v>100</v>
      </c>
    </row>
    <row r="12" spans="1:2" x14ac:dyDescent="0.25">
      <c r="A12" s="74" t="s">
        <v>655</v>
      </c>
      <c r="B12" s="76" t="str">
        <f t="shared" ca="1" si="0"/>
        <v>1661</v>
      </c>
    </row>
    <row r="13" spans="1:2" x14ac:dyDescent="0.25">
      <c r="A13" s="74" t="s">
        <v>656</v>
      </c>
      <c r="B13" s="76" t="str">
        <f t="shared" ca="1" si="0"/>
        <v>384</v>
      </c>
    </row>
    <row r="14" spans="1:2" x14ac:dyDescent="0.25">
      <c r="A14" s="74" t="s">
        <v>657</v>
      </c>
      <c r="B14" s="76">
        <f t="shared" ca="1" si="0"/>
        <v>0</v>
      </c>
    </row>
    <row r="15" spans="1:2" x14ac:dyDescent="0.25">
      <c r="A15" s="74" t="s">
        <v>658</v>
      </c>
      <c r="B15" s="76">
        <f t="shared" ca="1" si="0"/>
        <v>543</v>
      </c>
    </row>
    <row r="16" spans="1:2" x14ac:dyDescent="0.25">
      <c r="A16" s="74" t="s">
        <v>659</v>
      </c>
      <c r="B16" s="76" t="str">
        <f t="shared" ca="1" si="0"/>
        <v>163</v>
      </c>
    </row>
    <row r="17" spans="1:2" x14ac:dyDescent="0.25">
      <c r="A17" s="74" t="s">
        <v>660</v>
      </c>
      <c r="B17" s="76" t="str">
        <f t="shared" ca="1" si="0"/>
        <v>n/e</v>
      </c>
    </row>
    <row r="18" spans="1:2" x14ac:dyDescent="0.25">
      <c r="A18" s="74" t="s">
        <v>661</v>
      </c>
      <c r="B18" s="76" t="e">
        <f t="shared" ca="1" si="0"/>
        <v>#REF!</v>
      </c>
    </row>
    <row r="19" spans="1:2" x14ac:dyDescent="0.25">
      <c r="A19" s="74" t="s">
        <v>662</v>
      </c>
      <c r="B19" s="76" t="str">
        <f t="shared" ca="1" si="0"/>
        <v>6</v>
      </c>
    </row>
    <row r="20" spans="1:2" x14ac:dyDescent="0.25">
      <c r="A20" s="74" t="s">
        <v>663</v>
      </c>
      <c r="B20" s="76" t="str">
        <f t="shared" ca="1" si="0"/>
        <v>59</v>
      </c>
    </row>
    <row r="21" spans="1:2" x14ac:dyDescent="0.25">
      <c r="A21" s="74" t="s">
        <v>664</v>
      </c>
      <c r="B21" s="76" t="str">
        <f t="shared" ca="1" si="0"/>
        <v>N/A</v>
      </c>
    </row>
    <row r="22" spans="1:2" x14ac:dyDescent="0.25">
      <c r="A22" s="74" t="s">
        <v>665</v>
      </c>
      <c r="B22" s="76" t="str">
        <f t="shared" ca="1" si="0"/>
        <v>125</v>
      </c>
    </row>
    <row r="23" spans="1:2" x14ac:dyDescent="0.25">
      <c r="A23" s="74" t="s">
        <v>666</v>
      </c>
      <c r="B23" s="76" t="str">
        <f t="shared" ca="1" si="0"/>
        <v>22</v>
      </c>
    </row>
    <row r="24" spans="1:2" x14ac:dyDescent="0.25">
      <c r="A24" s="74" t="s">
        <v>667</v>
      </c>
      <c r="B24" s="76" t="str">
        <f t="shared" ca="1" si="0"/>
        <v>21</v>
      </c>
    </row>
    <row r="25" spans="1:2" x14ac:dyDescent="0.25">
      <c r="A25" s="74" t="s">
        <v>668</v>
      </c>
      <c r="B25" s="76" t="str">
        <f t="shared" ca="1" si="0"/>
        <v>n/e</v>
      </c>
    </row>
    <row r="26" spans="1:2" x14ac:dyDescent="0.25">
      <c r="A26" s="74" t="s">
        <v>769</v>
      </c>
      <c r="B26" s="76" t="e">
        <f t="shared" ca="1" si="0"/>
        <v>#REF!</v>
      </c>
    </row>
    <row r="27" spans="1:2" x14ac:dyDescent="0.25">
      <c r="A27" s="74" t="s">
        <v>669</v>
      </c>
      <c r="B27" s="76">
        <f t="shared" ca="1" si="0"/>
        <v>790</v>
      </c>
    </row>
    <row r="28" spans="1:2" x14ac:dyDescent="0.25">
      <c r="A28" s="74" t="s">
        <v>798</v>
      </c>
      <c r="B28" s="76" t="str">
        <f t="shared" ca="1" si="0"/>
        <v>n/e</v>
      </c>
    </row>
    <row r="29" spans="1:2" x14ac:dyDescent="0.25">
      <c r="A29" s="74" t="s">
        <v>670</v>
      </c>
      <c r="B29" s="76" t="e">
        <f t="shared" ca="1" si="0"/>
        <v>#REF!</v>
      </c>
    </row>
    <row r="30" spans="1:2" x14ac:dyDescent="0.25">
      <c r="A30" s="74" t="s">
        <v>671</v>
      </c>
      <c r="B30" s="76">
        <f t="shared" ca="1" si="0"/>
        <v>0</v>
      </c>
    </row>
    <row r="31" spans="1:2" x14ac:dyDescent="0.25">
      <c r="A31" s="74" t="s">
        <v>672</v>
      </c>
      <c r="B31" s="76" t="str">
        <f t="shared" ca="1" si="0"/>
        <v>n/e</v>
      </c>
    </row>
    <row r="32" spans="1:2" x14ac:dyDescent="0.25">
      <c r="A32" s="74" t="s">
        <v>675</v>
      </c>
      <c r="B32" s="76" t="str">
        <f t="shared" ca="1" si="0"/>
        <v>n/e</v>
      </c>
    </row>
    <row r="33" spans="1:2" x14ac:dyDescent="0.25">
      <c r="A33" s="74" t="s">
        <v>676</v>
      </c>
      <c r="B33" s="73">
        <f t="shared" ca="1" si="0"/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25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25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25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25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9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LU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25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25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25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25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25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25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25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25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25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25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25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25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25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25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25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25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25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25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25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0"/>
  <dimension ref="A1:E24"/>
  <sheetViews>
    <sheetView workbookViewId="0">
      <selection activeCell="E6" sqref="E6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LV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25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1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NL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25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25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25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25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25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25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25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25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3"/>
  <dimension ref="A1:E24"/>
  <sheetViews>
    <sheetView workbookViewId="0">
      <selection activeCell="I16" sqref="I16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25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25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25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25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25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25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25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25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4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PT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25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25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25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25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25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25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RO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25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25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25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25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6"/>
  <dimension ref="A1:E24"/>
  <sheetViews>
    <sheetView workbookViewId="0">
      <selection activeCell="E13" sqref="E13:E15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25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25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7"/>
  <dimension ref="A1:E25"/>
  <sheetViews>
    <sheetView workbookViewId="0">
      <selection activeCell="E14" sqref="E14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SI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25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25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25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25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25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25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25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25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25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25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25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24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1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AT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25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25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25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25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25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25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25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25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25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25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25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25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25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25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25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25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25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25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25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25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25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28"/>
  <dimension ref="A1:E24"/>
  <sheetViews>
    <sheetView workbookViewId="0">
      <selection activeCell="D16" sqref="D16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25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635</v>
      </c>
      <c r="C13" s="18" t="s">
        <v>635</v>
      </c>
      <c r="D13" s="18" t="s">
        <v>92</v>
      </c>
      <c r="E13" s="18" t="s">
        <v>92</v>
      </c>
    </row>
    <row r="14" spans="1:5" x14ac:dyDescent="0.25">
      <c r="A14" s="20" t="s">
        <v>16</v>
      </c>
      <c r="B14" s="21" t="s">
        <v>636</v>
      </c>
      <c r="C14" s="21" t="s">
        <v>637</v>
      </c>
      <c r="D14" s="18" t="s">
        <v>92</v>
      </c>
      <c r="E14" s="18" t="s">
        <v>92</v>
      </c>
    </row>
    <row r="15" spans="1:5" x14ac:dyDescent="0.25">
      <c r="A15" s="17" t="s">
        <v>17</v>
      </c>
      <c r="B15" s="18" t="s">
        <v>638</v>
      </c>
      <c r="C15" s="18" t="s">
        <v>638</v>
      </c>
      <c r="D15" s="18" t="s">
        <v>92</v>
      </c>
      <c r="E15" s="18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29"/>
  <dimension ref="A1:Q25"/>
  <sheetViews>
    <sheetView workbookViewId="0">
      <selection activeCell="F16" sqref="F16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7" max="7" width="31" bestFit="1" customWidth="1"/>
    <col min="8" max="11" width="11.140625" bestFit="1" customWidth="1"/>
    <col min="13" max="13" width="31" bestFit="1" customWidth="1"/>
    <col min="14" max="17" width="11.140625" bestFit="1" customWidth="1"/>
  </cols>
  <sheetData>
    <row r="1" spans="1:17" x14ac:dyDescent="0.25">
      <c r="A1" t="s">
        <v>0</v>
      </c>
      <c r="B1" s="1" t="str">
        <f ca="1">MID(CELL( "dateiname",B1), FIND("]", CELL("dateiname", B1))+1, 255)</f>
        <v>UK</v>
      </c>
    </row>
    <row r="2" spans="1:17" x14ac:dyDescent="0.25">
      <c r="B2" t="s">
        <v>740</v>
      </c>
      <c r="G2" t="s">
        <v>738</v>
      </c>
      <c r="M2" t="s">
        <v>739</v>
      </c>
    </row>
    <row r="3" spans="1:17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2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25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25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683</v>
      </c>
      <c r="I5" s="21" t="s">
        <v>684</v>
      </c>
      <c r="J5" s="21" t="s">
        <v>685</v>
      </c>
      <c r="K5" s="22" t="s">
        <v>686</v>
      </c>
      <c r="M5" s="20" t="s">
        <v>6</v>
      </c>
      <c r="N5" s="21"/>
      <c r="O5" s="21"/>
      <c r="P5" s="21"/>
      <c r="Q5" s="22"/>
    </row>
    <row r="6" spans="1:17" x14ac:dyDescent="0.25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25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25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687</v>
      </c>
      <c r="I8" s="18" t="s">
        <v>688</v>
      </c>
      <c r="J8" s="18" t="s">
        <v>689</v>
      </c>
      <c r="K8" s="19" t="s">
        <v>690</v>
      </c>
      <c r="M8" s="17" t="s">
        <v>9</v>
      </c>
      <c r="N8" s="18" t="s">
        <v>725</v>
      </c>
      <c r="O8" s="18" t="s">
        <v>725</v>
      </c>
      <c r="P8" s="18" t="s">
        <v>725</v>
      </c>
      <c r="Q8" s="19" t="s">
        <v>725</v>
      </c>
    </row>
    <row r="9" spans="1:17" x14ac:dyDescent="0.25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691</v>
      </c>
      <c r="I9" s="21" t="s">
        <v>692</v>
      </c>
      <c r="J9" s="21" t="s">
        <v>693</v>
      </c>
      <c r="K9" s="22" t="s">
        <v>694</v>
      </c>
      <c r="M9" s="20" t="s">
        <v>10</v>
      </c>
      <c r="N9" s="21" t="s">
        <v>726</v>
      </c>
      <c r="O9" s="21" t="s">
        <v>726</v>
      </c>
      <c r="P9" s="21" t="s">
        <v>726</v>
      </c>
      <c r="Q9" s="22" t="s">
        <v>726</v>
      </c>
    </row>
    <row r="10" spans="1:17" x14ac:dyDescent="0.25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695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727</v>
      </c>
      <c r="O10" s="18" t="s">
        <v>727</v>
      </c>
      <c r="P10" s="18" t="s">
        <v>727</v>
      </c>
      <c r="Q10" s="19" t="s">
        <v>727</v>
      </c>
    </row>
    <row r="11" spans="1:17" x14ac:dyDescent="0.25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25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25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25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696</v>
      </c>
      <c r="I14" s="18" t="s">
        <v>696</v>
      </c>
      <c r="J14" s="18" t="s">
        <v>696</v>
      </c>
      <c r="K14" s="19" t="s">
        <v>697</v>
      </c>
      <c r="M14" s="17" t="s">
        <v>15</v>
      </c>
      <c r="N14" s="18"/>
      <c r="O14" s="18"/>
      <c r="P14" s="18"/>
      <c r="Q14" s="19"/>
    </row>
    <row r="15" spans="1:17" x14ac:dyDescent="0.25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698</v>
      </c>
      <c r="I15" s="21" t="s">
        <v>699</v>
      </c>
      <c r="J15" s="21" t="s">
        <v>700</v>
      </c>
      <c r="K15" s="22" t="s">
        <v>701</v>
      </c>
      <c r="M15" s="20" t="s">
        <v>16</v>
      </c>
      <c r="N15" s="21"/>
      <c r="O15" s="21"/>
      <c r="P15" s="21"/>
      <c r="Q15" s="22"/>
    </row>
    <row r="16" spans="1:17" x14ac:dyDescent="0.25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25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25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25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702</v>
      </c>
      <c r="I19" s="21" t="s">
        <v>703</v>
      </c>
      <c r="J19" s="21" t="s">
        <v>704</v>
      </c>
      <c r="K19" s="22" t="s">
        <v>705</v>
      </c>
      <c r="M19" s="20" t="s">
        <v>20</v>
      </c>
      <c r="N19" s="21" t="s">
        <v>728</v>
      </c>
      <c r="O19" s="21" t="s">
        <v>729</v>
      </c>
      <c r="P19" s="21" t="s">
        <v>729</v>
      </c>
      <c r="Q19" s="22" t="s">
        <v>730</v>
      </c>
    </row>
    <row r="20" spans="1:17" x14ac:dyDescent="0.25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706</v>
      </c>
      <c r="I20" s="18" t="s">
        <v>707</v>
      </c>
      <c r="J20" s="18" t="s">
        <v>482</v>
      </c>
      <c r="K20" s="19" t="s">
        <v>708</v>
      </c>
      <c r="M20" s="17" t="s">
        <v>21</v>
      </c>
      <c r="N20" s="18"/>
      <c r="O20" s="18"/>
      <c r="P20" s="18"/>
      <c r="Q20" s="19"/>
    </row>
    <row r="21" spans="1:17" x14ac:dyDescent="0.25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709</v>
      </c>
      <c r="I21" s="21" t="s">
        <v>710</v>
      </c>
      <c r="J21" s="21" t="s">
        <v>711</v>
      </c>
      <c r="K21" s="22" t="s">
        <v>712</v>
      </c>
      <c r="M21" s="20" t="s">
        <v>22</v>
      </c>
      <c r="N21" s="21"/>
      <c r="O21" s="21"/>
      <c r="P21" s="21"/>
      <c r="Q21" s="22"/>
    </row>
    <row r="22" spans="1:17" x14ac:dyDescent="0.25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25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713</v>
      </c>
      <c r="I23" s="21" t="s">
        <v>714</v>
      </c>
      <c r="J23" s="21" t="s">
        <v>715</v>
      </c>
      <c r="K23" s="22" t="s">
        <v>716</v>
      </c>
      <c r="M23" s="20" t="s">
        <v>24</v>
      </c>
      <c r="N23" s="21"/>
      <c r="O23" s="21"/>
      <c r="P23" s="21"/>
      <c r="Q23" s="22"/>
    </row>
    <row r="24" spans="1:17" x14ac:dyDescent="0.25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717</v>
      </c>
      <c r="I24" s="18" t="s">
        <v>718</v>
      </c>
      <c r="J24" s="18" t="s">
        <v>719</v>
      </c>
      <c r="K24" s="19" t="s">
        <v>720</v>
      </c>
      <c r="M24" s="17" t="s">
        <v>25</v>
      </c>
      <c r="N24" s="18" t="s">
        <v>731</v>
      </c>
      <c r="O24" s="18" t="s">
        <v>732</v>
      </c>
      <c r="P24" s="18" t="s">
        <v>733</v>
      </c>
      <c r="Q24" s="19" t="s">
        <v>733</v>
      </c>
    </row>
    <row r="25" spans="1:17" x14ac:dyDescent="0.25">
      <c r="G25" s="23" t="s">
        <v>26</v>
      </c>
      <c r="H25" s="24" t="s">
        <v>721</v>
      </c>
      <c r="I25" s="24" t="s">
        <v>722</v>
      </c>
      <c r="J25" s="24" t="s">
        <v>723</v>
      </c>
      <c r="K25" s="25" t="s">
        <v>724</v>
      </c>
      <c r="M25" s="23" t="s">
        <v>26</v>
      </c>
      <c r="N25" s="24" t="s">
        <v>734</v>
      </c>
      <c r="O25" s="24" t="s">
        <v>735</v>
      </c>
      <c r="P25" s="24" t="s">
        <v>736</v>
      </c>
      <c r="Q25" s="25" t="s">
        <v>737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39"/>
  <sheetViews>
    <sheetView workbookViewId="0">
      <selection activeCell="H17" sqref="H17"/>
    </sheetView>
  </sheetViews>
  <sheetFormatPr baseColWidth="10" defaultRowHeight="15" x14ac:dyDescent="0.25"/>
  <sheetData>
    <row r="1" spans="1:1" x14ac:dyDescent="0.25">
      <c r="A1" t="e">
        <f>IF(ROW(A1)&gt;COUNTA(x),"",HYPERLINK("#'"&amp;INDEX(x,ROW(A1))&amp;"'!A1",MID(INDEX(x,ROW(A1)),FIND("]",INDEX(x,ROW(A1)))+1,31)))</f>
        <v>#NAME?</v>
      </c>
    </row>
    <row r="2" spans="1:1" x14ac:dyDescent="0.25">
      <c r="A2" t="str">
        <f>IF(ROW(A2)&gt;COUNTA(x),"",HYPERLINK("#'"&amp;INDEX(x,ROW(A2))&amp;"'!A1",MID(INDEX(x,ROW(A2)),FIND("]",INDEX(x,ROW(A2)))+1,31)))</f>
        <v/>
      </c>
    </row>
    <row r="3" spans="1:1" x14ac:dyDescent="0.25">
      <c r="A3" t="str">
        <f>IF(ROW(A3)&gt;COUNTA(x),"",HYPERLINK("#'"&amp;INDEX(x,ROW(A3))&amp;"'!A1",MID(INDEX(x,ROW(A3)),FIND("]",INDEX(x,ROW(A3)))+1,31)))</f>
        <v/>
      </c>
    </row>
    <row r="4" spans="1:1" x14ac:dyDescent="0.25">
      <c r="A4" t="str">
        <f>IF(ROW(A4)&gt;COUNTA(x),"",HYPERLINK("#'"&amp;INDEX(x,ROW(A4))&amp;"'!A1",MID(INDEX(x,ROW(A4)),FIND("]",INDEX(x,ROW(A4)))+1,31)))</f>
        <v/>
      </c>
    </row>
    <row r="5" spans="1:1" x14ac:dyDescent="0.25">
      <c r="A5" t="str">
        <f>IF(ROW(A5)&gt;COUNTA(x),"",HYPERLINK("#'"&amp;INDEX(x,ROW(A5))&amp;"'!A1",MID(INDEX(x,ROW(A5)),FIND("]",INDEX(x,ROW(A5)))+1,31)))</f>
        <v/>
      </c>
    </row>
    <row r="6" spans="1:1" x14ac:dyDescent="0.25">
      <c r="A6" t="str">
        <f>IF(ROW(A6)&gt;COUNTA(x),"",HYPERLINK("#'"&amp;INDEX(x,ROW(A6))&amp;"'!A1",MID(INDEX(x,ROW(A6)),FIND("]",INDEX(x,ROW(A6)))+1,31)))</f>
        <v/>
      </c>
    </row>
    <row r="7" spans="1:1" x14ac:dyDescent="0.25">
      <c r="A7" t="str">
        <f>IF(ROW(A7)&gt;COUNTA(x),"",HYPERLINK("#'"&amp;INDEX(x,ROW(A7))&amp;"'!A1",MID(INDEX(x,ROW(A7)),FIND("]",INDEX(x,ROW(A7)))+1,31)))</f>
        <v/>
      </c>
    </row>
    <row r="8" spans="1:1" x14ac:dyDescent="0.25">
      <c r="A8" t="str">
        <f>IF(ROW(A8)&gt;COUNTA(x),"",HYPERLINK("#'"&amp;INDEX(x,ROW(A8))&amp;"'!A1",MID(INDEX(x,ROW(A8)),FIND("]",INDEX(x,ROW(A8)))+1,31)))</f>
        <v/>
      </c>
    </row>
    <row r="9" spans="1:1" x14ac:dyDescent="0.25">
      <c r="A9" t="str">
        <f>IF(ROW(A9)&gt;COUNTA(x),"",HYPERLINK("#'"&amp;INDEX(x,ROW(A9))&amp;"'!A1",MID(INDEX(x,ROW(A9)),FIND("]",INDEX(x,ROW(A9)))+1,31)))</f>
        <v/>
      </c>
    </row>
    <row r="10" spans="1:1" x14ac:dyDescent="0.25">
      <c r="A10" t="str">
        <f>IF(ROW(A10)&gt;COUNTA(x),"",HYPERLINK("#'"&amp;INDEX(x,ROW(A10))&amp;"'!A1",MID(INDEX(x,ROW(A10)),FIND("]",INDEX(x,ROW(A10)))+1,31)))</f>
        <v/>
      </c>
    </row>
    <row r="11" spans="1:1" x14ac:dyDescent="0.25">
      <c r="A11" t="str">
        <f>IF(ROW(A11)&gt;COUNTA(x),"",HYPERLINK("#'"&amp;INDEX(x,ROW(A11))&amp;"'!A1",MID(INDEX(x,ROW(A11)),FIND("]",INDEX(x,ROW(A11)))+1,31)))</f>
        <v/>
      </c>
    </row>
    <row r="12" spans="1:1" x14ac:dyDescent="0.25">
      <c r="A12" t="str">
        <f>IF(ROW(A12)&gt;COUNTA(x),"",HYPERLINK("#'"&amp;INDEX(x,ROW(A12))&amp;"'!A1",MID(INDEX(x,ROW(A12)),FIND("]",INDEX(x,ROW(A12)))+1,31)))</f>
        <v/>
      </c>
    </row>
    <row r="13" spans="1:1" x14ac:dyDescent="0.25">
      <c r="A13" t="str">
        <f>IF(ROW(A13)&gt;COUNTA(x),"",HYPERLINK("#'"&amp;INDEX(x,ROW(A13))&amp;"'!A1",MID(INDEX(x,ROW(A13)),FIND("]",INDEX(x,ROW(A13)))+1,31)))</f>
        <v/>
      </c>
    </row>
    <row r="14" spans="1:1" x14ac:dyDescent="0.25">
      <c r="A14" t="str">
        <f>IF(ROW(A14)&gt;COUNTA(x),"",HYPERLINK("#'"&amp;INDEX(x,ROW(A14))&amp;"'!A1",MID(INDEX(x,ROW(A14)),FIND("]",INDEX(x,ROW(A14)))+1,31)))</f>
        <v/>
      </c>
    </row>
    <row r="15" spans="1:1" x14ac:dyDescent="0.25">
      <c r="A15" t="str">
        <f>IF(ROW(A15)&gt;COUNTA(x),"",HYPERLINK("#'"&amp;INDEX(x,ROW(A15))&amp;"'!A1",MID(INDEX(x,ROW(A15)),FIND("]",INDEX(x,ROW(A15)))+1,31)))</f>
        <v/>
      </c>
    </row>
    <row r="16" spans="1:1" x14ac:dyDescent="0.25">
      <c r="A16" t="str">
        <f>IF(ROW(A16)&gt;COUNTA(x),"",HYPERLINK("#'"&amp;INDEX(x,ROW(A16))&amp;"'!A1",MID(INDEX(x,ROW(A16)),FIND("]",INDEX(x,ROW(A16)))+1,31)))</f>
        <v/>
      </c>
    </row>
    <row r="17" spans="1:1" x14ac:dyDescent="0.25">
      <c r="A17" t="str">
        <f>IF(ROW(A17)&gt;COUNTA(x),"",HYPERLINK("#'"&amp;INDEX(x,ROW(A17))&amp;"'!A1",MID(INDEX(x,ROW(A17)),FIND("]",INDEX(x,ROW(A17)))+1,31)))</f>
        <v/>
      </c>
    </row>
    <row r="18" spans="1:1" x14ac:dyDescent="0.25">
      <c r="A18" t="str">
        <f>IF(ROW(A18)&gt;COUNTA(x),"",HYPERLINK("#'"&amp;INDEX(x,ROW(A18))&amp;"'!A1",MID(INDEX(x,ROW(A18)),FIND("]",INDEX(x,ROW(A18)))+1,31)))</f>
        <v/>
      </c>
    </row>
    <row r="19" spans="1:1" x14ac:dyDescent="0.25">
      <c r="A19" t="str">
        <f>IF(ROW(A19)&gt;COUNTA(x),"",HYPERLINK("#'"&amp;INDEX(x,ROW(A19))&amp;"'!A1",MID(INDEX(x,ROW(A19)),FIND("]",INDEX(x,ROW(A19)))+1,31)))</f>
        <v/>
      </c>
    </row>
    <row r="20" spans="1:1" x14ac:dyDescent="0.25">
      <c r="A20" t="str">
        <f>IF(ROW(A20)&gt;COUNTA(x),"",HYPERLINK("#'"&amp;INDEX(x,ROW(A20))&amp;"'!A1",MID(INDEX(x,ROW(A20)),FIND("]",INDEX(x,ROW(A20)))+1,31)))</f>
        <v/>
      </c>
    </row>
    <row r="21" spans="1:1" x14ac:dyDescent="0.25">
      <c r="A21" t="str">
        <f>IF(ROW(A21)&gt;COUNTA(x),"",HYPERLINK("#'"&amp;INDEX(x,ROW(A21))&amp;"'!A1",MID(INDEX(x,ROW(A21)),FIND("]",INDEX(x,ROW(A21)))+1,31)))</f>
        <v/>
      </c>
    </row>
    <row r="22" spans="1:1" x14ac:dyDescent="0.25">
      <c r="A22" t="str">
        <f>IF(ROW(A22)&gt;COUNTA(x),"",HYPERLINK("#'"&amp;INDEX(x,ROW(A22))&amp;"'!A1",MID(INDEX(x,ROW(A22)),FIND("]",INDEX(x,ROW(A22)))+1,31)))</f>
        <v/>
      </c>
    </row>
    <row r="23" spans="1:1" x14ac:dyDescent="0.25">
      <c r="A23" t="str">
        <f>IF(ROW(A23)&gt;COUNTA(x),"",HYPERLINK("#'"&amp;INDEX(x,ROW(A23))&amp;"'!A1",MID(INDEX(x,ROW(A23)),FIND("]",INDEX(x,ROW(A23)))+1,31)))</f>
        <v/>
      </c>
    </row>
    <row r="24" spans="1:1" x14ac:dyDescent="0.25">
      <c r="A24" t="str">
        <f>IF(ROW(A24)&gt;COUNTA(x),"",HYPERLINK("#'"&amp;INDEX(x,ROW(A24))&amp;"'!A1",MID(INDEX(x,ROW(A24)),FIND("]",INDEX(x,ROW(A24)))+1,31)))</f>
        <v/>
      </c>
    </row>
    <row r="25" spans="1:1" x14ac:dyDescent="0.25">
      <c r="A25" t="str">
        <f>IF(ROW(A25)&gt;COUNTA(x),"",HYPERLINK("#'"&amp;INDEX(x,ROW(A25))&amp;"'!A1",MID(INDEX(x,ROW(A25)),FIND("]",INDEX(x,ROW(A25)))+1,31)))</f>
        <v/>
      </c>
    </row>
    <row r="26" spans="1:1" x14ac:dyDescent="0.25">
      <c r="A26" t="str">
        <f>IF(ROW(A26)&gt;COUNTA(x),"",HYPERLINK("#'"&amp;INDEX(x,ROW(A26))&amp;"'!A1",MID(INDEX(x,ROW(A26)),FIND("]",INDEX(x,ROW(A26)))+1,31)))</f>
        <v/>
      </c>
    </row>
    <row r="27" spans="1:1" x14ac:dyDescent="0.25">
      <c r="A27" t="str">
        <f>IF(ROW(A27)&gt;COUNTA(x),"",HYPERLINK("#'"&amp;INDEX(x,ROW(A27))&amp;"'!A1",MID(INDEX(x,ROW(A27)),FIND("]",INDEX(x,ROW(A27)))+1,31)))</f>
        <v/>
      </c>
    </row>
    <row r="28" spans="1:1" x14ac:dyDescent="0.25">
      <c r="A28" t="str">
        <f>IF(ROW(A28)&gt;COUNTA(x),"",HYPERLINK("#'"&amp;INDEX(x,ROW(A28))&amp;"'!A1",MID(INDEX(x,ROW(A28)),FIND("]",INDEX(x,ROW(A28)))+1,31)))</f>
        <v/>
      </c>
    </row>
    <row r="29" spans="1:1" x14ac:dyDescent="0.25">
      <c r="A29" t="str">
        <f>IF(ROW(A29)&gt;COUNTA(x),"",HYPERLINK("#'"&amp;INDEX(x,ROW(A29))&amp;"'!A1",MID(INDEX(x,ROW(A29)),FIND("]",INDEX(x,ROW(A29)))+1,31)))</f>
        <v/>
      </c>
    </row>
    <row r="30" spans="1:1" x14ac:dyDescent="0.25">
      <c r="A30" t="str">
        <f>IF(ROW(A30)&gt;COUNTA(x),"",HYPERLINK("#'"&amp;INDEX(x,ROW(A30))&amp;"'!A1",MID(INDEX(x,ROW(A30)),FIND("]",INDEX(x,ROW(A30)))+1,31)))</f>
        <v/>
      </c>
    </row>
    <row r="31" spans="1:1" x14ac:dyDescent="0.25">
      <c r="A31" t="str">
        <f>IF(ROW(A31)&gt;COUNTA(x),"",HYPERLINK("#'"&amp;INDEX(x,ROW(A31))&amp;"'!A1",MID(INDEX(x,ROW(A31)),FIND("]",INDEX(x,ROW(A31)))+1,31)))</f>
        <v/>
      </c>
    </row>
    <row r="32" spans="1:1" x14ac:dyDescent="0.25">
      <c r="A32" t="str">
        <f>IF(ROW(A32)&gt;COUNTA(x),"",HYPERLINK("#'"&amp;INDEX(x,ROW(A32))&amp;"'!A1",MID(INDEX(x,ROW(A32)),FIND("]",INDEX(x,ROW(A32)))+1,31)))</f>
        <v/>
      </c>
    </row>
    <row r="33" spans="1:1" x14ac:dyDescent="0.25">
      <c r="A33" t="str">
        <f>IF(ROW(A33)&gt;COUNTA(x),"",HYPERLINK("#'"&amp;INDEX(x,ROW(A33))&amp;"'!A1",MID(INDEX(x,ROW(A33)),FIND("]",INDEX(x,ROW(A33)))+1,31)))</f>
        <v/>
      </c>
    </row>
    <row r="34" spans="1:1" x14ac:dyDescent="0.25">
      <c r="A34" t="str">
        <f>IF(ROW(A34)&gt;COUNTA(x),"",HYPERLINK("#'"&amp;INDEX(x,ROW(A34))&amp;"'!A1",MID(INDEX(x,ROW(A34)),FIND("]",INDEX(x,ROW(A34)))+1,31)))</f>
        <v/>
      </c>
    </row>
    <row r="35" spans="1:1" x14ac:dyDescent="0.25">
      <c r="A35" t="str">
        <f>IF(ROW(A35)&gt;COUNTA(x),"",HYPERLINK("#'"&amp;INDEX(x,ROW(A35))&amp;"'!A1",MID(INDEX(x,ROW(A35)),FIND("]",INDEX(x,ROW(A35)))+1,31)))</f>
        <v/>
      </c>
    </row>
    <row r="36" spans="1:1" x14ac:dyDescent="0.25">
      <c r="A36" t="str">
        <f>IF(ROW(A36)&gt;COUNTA(x),"",HYPERLINK("#'"&amp;INDEX(x,ROW(A36))&amp;"'!A1",MID(INDEX(x,ROW(A36)),FIND("]",INDEX(x,ROW(A36)))+1,31)))</f>
        <v/>
      </c>
    </row>
    <row r="37" spans="1:1" x14ac:dyDescent="0.25">
      <c r="A37" t="str">
        <f>IF(ROW(A37)&gt;COUNTA(x),"",HYPERLINK("#'"&amp;INDEX(x,ROW(A37))&amp;"'!A1",MID(INDEX(x,ROW(A37)),FIND("]",INDEX(x,ROW(A37)))+1,31)))</f>
        <v/>
      </c>
    </row>
    <row r="38" spans="1:1" x14ac:dyDescent="0.25">
      <c r="A38" t="str">
        <f>IF(ROW(A38)&gt;COUNTA(x),"",HYPERLINK("#'"&amp;INDEX(x,ROW(A38))&amp;"'!A1",MID(INDEX(x,ROW(A38)),FIND("]",INDEX(x,ROW(A38)))+1,31)))</f>
        <v/>
      </c>
    </row>
    <row r="39" spans="1:1" x14ac:dyDescent="0.25">
      <c r="A39" t="str">
        <f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E24"/>
  <sheetViews>
    <sheetView workbookViewId="0">
      <selection activeCell="H17" sqref="H17"/>
    </sheetView>
  </sheetViews>
  <sheetFormatPr baseColWidth="10" defaultRowHeight="15" x14ac:dyDescent="0.25"/>
  <sheetData>
    <row r="1" spans="1:5" x14ac:dyDescent="0.25">
      <c r="A1" t="s">
        <v>0</v>
      </c>
      <c r="B1" s="1" t="str">
        <f ca="1">MID(CELL( "dateiname",B1), FIND("]", CELL("dateiname", B1))+1, 255)</f>
        <v>BE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25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25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25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25">
      <c r="A15" s="17" t="s">
        <v>17</v>
      </c>
      <c r="B15" s="21" t="s">
        <v>92</v>
      </c>
      <c r="C15" s="21" t="s">
        <v>92</v>
      </c>
      <c r="D15" s="21" t="s">
        <v>92</v>
      </c>
      <c r="E15" s="21" t="s">
        <v>92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25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25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25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25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BG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25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25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25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25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25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25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6" max="6" width="35.710937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CH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25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25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CY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25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CZ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25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25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25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25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25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25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25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25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25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E24"/>
  <sheetViews>
    <sheetView workbookViewId="0">
      <selection activeCell="B10" sqref="B10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25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25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25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25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25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25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25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25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25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25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25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25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25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25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 C o l u m n s \ K 5 _ G N R _ R E S _ W T R _ P M P _ 2 0 3 0   t i m e s 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 T a b e l l e 1 < / E x c e l T a b l e N a m e > < G e m i n i T a b l e I d > T a b e l l e 1 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+ o S S U V C H f z + n A A A A + A A A A B I A H A B D b 2 5 m a W c v U G F j a 2 F n Z S 5 4 b W w g o h g A K K A U A A A A A A A A A A A A A A A A A A A A A A A A A A A A h Y 9 N D o I w G A W v Q r q n f y p R 8 1 F i 3 E p i o j F u S a n Q C M X Q Y r m b C 4 / k F S R R 1 J 3 L N 5 n F v M f t D k l f V 8 F V t V Y 3 J k Y M U x Q o I 5 t c m y J G n T u F c 5 Q I 2 G b y n B U q G G R j l 7 3 N Y 1 Q 6 d 1 k S 4 r 3 H f o K b t i C c U k a O 6 W Y n S 1 V n 6 C P r / 3 K o j X W Z k Q o J O L x i B M c R w z O 2 4 H g a M S A j h l S b r 8 K H Y k y B / E B Y d 5 X r W i V y F a 7 2 Q M Y J 5 P 1 C P A F Q S w M E F A A C A A g A + o S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E k l E o i k e 4 D g A A A B E A A A A T A B w A R m 9 y b X V s Y X M v U 2 V j d G l v b j E u b S C i G A A o o B Q A A A A A A A A A A A A A A A A A A A A A A A A A A A A r T k 0 u y c z P U w i G 0 I b W A F B L A Q I t A B Q A A g A I A P q E k l F Q h 3 8 / p w A A A P g A A A A S A A A A A A A A A A A A A A A A A A A A A A B D b 2 5 m a W c v U G F j a 2 F n Z S 5 4 b W x Q S w E C L Q A U A A I A C A D 6 h J J R D 8 r p q 6 Q A A A D p A A A A E w A A A A A A A A A A A A A A A A D z A A A A W 0 N v b n R l b n R f V H l w Z X N d L n h t b F B L A Q I t A B Q A A g A I A P q E k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A o m W k K h P T a u Q Z h q U g k b o A A A A A A I A A A A A A B B m A A A A A Q A A I A A A A K H 7 a r f j B + R Q H l C U z h 3 H J A 7 q u Z 5 6 U c t + D r M I / K i + S l 1 I A A A A A A 6 A A A A A A g A A I A A A A A C V y N Y 6 L y a + o n S J 4 8 H X L d o w g J 2 Q 2 O Q G U I i O B D X V L 6 Z U U A A A A A A P I h 2 d t s R Z a R j I d Q j + x s i i K 5 X e y r u x A f 8 B C n P j v F u b x T D A A 5 k U E + 5 V q X 8 x F y m 9 l u P m k g 5 C 4 h D r v u p a g Y u L t q O b T b b 6 u P Q n p R 2 F 9 C h u G 2 C o Q A A A A P Z 1 0 w / N 6 k V h L m 6 G g c k d N + t G V L e u 9 G 5 Q a j P m u s j t T j a 5 p 6 A b U v g z k p b b k n M R e Q s U S v V K S 1 + h E 0 A / c + Y 5 1 k s C I T I = < / D a t a M a s h u p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 1 3 5 < / i n t > < / v a l u e > < / i t e m > < i t e m > < k e y > < s t r i n g > K 5 _ G N R _ R E S _ W T R _ P M P _ 2 0 3 0   t i m e s   1 0 < / s t r i n g > < / k e y > < v a l u e > < i n t > 4 8 0 < / i n t > < / v a l u e > < / i t e m > < / C o l u m n W i d t h s > < C o l u m n D i s p l a y I n d e x > < i t e m > < k e y > < s t r i n g > S p a l t e 1 < / s t r i n g > < / k e y > < v a l u e > < i n t > 0 < / i n t > < / v a l u e > < / i t e m > < i t e m > < k e y > < s t r i n g > K 5 _ G N R _ R E S _ W T R _ P M P _ 2 0 3 0   t i m e s   1 0 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8C420E2-97B0-43E6-A9CD-0C5D3E9EF36F}">
  <ds:schemaRefs/>
</ds:datastoreItem>
</file>

<file path=customXml/itemProps2.xml><?xml version="1.0" encoding="utf-8"?>
<ds:datastoreItem xmlns:ds="http://schemas.openxmlformats.org/officeDocument/2006/customXml" ds:itemID="{06F7AF3A-91AE-42AA-96D0-A5726ACA1091}">
  <ds:schemaRefs/>
</ds:datastoreItem>
</file>

<file path=customXml/itemProps3.xml><?xml version="1.0" encoding="utf-8"?>
<ds:datastoreItem xmlns:ds="http://schemas.openxmlformats.org/officeDocument/2006/customXml" ds:itemID="{5F1EEF7C-7EEB-42FD-B57B-E4E9A29892B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4DE0F9A-400C-4936-9CE3-1D8B5D0BAA16}">
  <ds:schemaRefs/>
</ds:datastoreItem>
</file>

<file path=customXml/itemProps5.xml><?xml version="1.0" encoding="utf-8"?>
<ds:datastoreItem xmlns:ds="http://schemas.openxmlformats.org/officeDocument/2006/customXml" ds:itemID="{60832641-20A0-409F-BFEB-3383533F9B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Hydro capacities</vt:lpstr>
      <vt:lpstr>Tabelle2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EL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PO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2020-11-18T14:19:11Z</dcterms:created>
  <dcterms:modified xsi:type="dcterms:W3CDTF">2020-12-18T16:19:11Z</dcterms:modified>
</cp:coreProperties>
</file>